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E8265AEE-A10E-47CC-BB62-D9E8406C4AEE}" xr6:coauthVersionLast="47" xr6:coauthVersionMax="47" xr10:uidLastSave="{00000000-0000-0000-0000-000000000000}"/>
  <bookViews>
    <workbookView xWindow="-120" yWindow="-120" windowWidth="38640" windowHeight="21120" firstSheet="1" activeTab="1" xr2:uid="{00000000-000D-0000-FFFF-FFFF00000000}"/>
  </bookViews>
  <sheets>
    <sheet name="List1" sheetId="65" state="hidden" r:id="rId1"/>
    <sheet name="02-2025" sheetId="104" r:id="rId2"/>
    <sheet name="01-2025" sheetId="103" r:id="rId3"/>
    <sheet name="12-2024" sheetId="102" r:id="rId4"/>
    <sheet name="11-2024" sheetId="101" r:id="rId5"/>
    <sheet name="10-2024" sheetId="100" r:id="rId6"/>
    <sheet name="09-2024" sheetId="99" r:id="rId7"/>
    <sheet name="08-2024 " sheetId="98" r:id="rId8"/>
    <sheet name="07-2024" sheetId="97" r:id="rId9"/>
    <sheet name="06-2024" sheetId="96" r:id="rId10"/>
    <sheet name="05-2024" sheetId="95" r:id="rId11"/>
    <sheet name="04-2024" sheetId="94" r:id="rId12"/>
    <sheet name="03-2024" sheetId="93" r:id="rId13"/>
    <sheet name="02-2024" sheetId="92" r:id="rId14"/>
    <sheet name="01-2024" sheetId="91" r:id="rId15"/>
    <sheet name="12-2023" sheetId="90" r:id="rId16"/>
    <sheet name="11-2023" sheetId="89" r:id="rId17"/>
    <sheet name="10-2023" sheetId="88" r:id="rId18"/>
    <sheet name="09-2023" sheetId="87" r:id="rId19"/>
    <sheet name="08-2023" sheetId="86" r:id="rId20"/>
    <sheet name="07-2023" sheetId="85" r:id="rId21"/>
  </sheets>
  <externalReferences>
    <externalReference r:id="rId22"/>
  </externalReference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04" l="1"/>
  <c r="E48" i="104"/>
  <c r="E47" i="104"/>
  <c r="E46" i="104"/>
  <c r="E42" i="104"/>
  <c r="E41" i="104"/>
  <c r="E40" i="104"/>
  <c r="F52" i="101"/>
  <c r="F48" i="101"/>
  <c r="F47" i="101"/>
  <c r="F46" i="101"/>
  <c r="F42" i="101"/>
  <c r="F41" i="101"/>
  <c r="F40" i="101"/>
  <c r="E52" i="99"/>
  <c r="E48" i="99"/>
  <c r="E47" i="99"/>
  <c r="E46" i="99"/>
  <c r="E42" i="99"/>
  <c r="E41" i="99"/>
  <c r="E40" i="99"/>
  <c r="E12" i="99"/>
  <c r="M16" i="65" l="1"/>
  <c r="M15" i="65"/>
  <c r="M18" i="65"/>
  <c r="M25" i="65"/>
  <c r="M19" i="65"/>
  <c r="G5" i="65" l="1"/>
  <c r="G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19" i="65"/>
  <c r="G20" i="65"/>
  <c r="G21" i="65"/>
  <c r="G44" i="65"/>
  <c r="G45" i="65"/>
  <c r="L23" i="65" l="1"/>
  <c r="O27" i="65"/>
  <c r="O26" i="65"/>
  <c r="O25" i="65"/>
  <c r="O24" i="65"/>
  <c r="O23" i="65"/>
  <c r="I4" i="65"/>
  <c r="I44" i="65"/>
  <c r="T28" i="65"/>
  <c r="H5" i="65"/>
  <c r="M5" i="65" s="1"/>
  <c r="T24" i="65"/>
  <c r="T25" i="65"/>
  <c r="M8" i="65"/>
  <c r="T26" i="65"/>
  <c r="H7" i="65" s="1"/>
  <c r="M7" i="65" s="1"/>
  <c r="T23" i="65"/>
  <c r="M9" i="65"/>
  <c r="K17" i="65"/>
  <c r="K18" i="65"/>
  <c r="K19" i="65"/>
  <c r="K21" i="65"/>
  <c r="G61" i="65"/>
  <c r="I61" i="65"/>
  <c r="I60" i="65"/>
  <c r="I59" i="65"/>
  <c r="I58" i="65"/>
  <c r="G57" i="65"/>
  <c r="I57" i="65"/>
  <c r="G56" i="65"/>
  <c r="I56" i="65"/>
  <c r="G55" i="65"/>
  <c r="I55" i="65"/>
  <c r="G54" i="65"/>
  <c r="I54" i="65"/>
  <c r="G53" i="65"/>
  <c r="I53" i="65"/>
  <c r="G52" i="65"/>
  <c r="I52" i="65"/>
  <c r="G51" i="65"/>
  <c r="I51" i="65"/>
  <c r="G50" i="65"/>
  <c r="I50" i="65"/>
  <c r="G49" i="65"/>
  <c r="I49" i="65"/>
  <c r="G48" i="65"/>
  <c r="I48" i="65"/>
  <c r="G47" i="65"/>
  <c r="I47" i="65"/>
  <c r="G46" i="65"/>
  <c r="I46" i="65"/>
  <c r="I45" i="65"/>
  <c r="M4" i="65"/>
  <c r="M21" i="65"/>
  <c r="K8" i="65"/>
  <c r="K4" i="65"/>
  <c r="I9" i="65"/>
  <c r="L24" i="65"/>
  <c r="L25" i="65"/>
  <c r="L26" i="65"/>
  <c r="L27" i="65"/>
  <c r="K6" i="65"/>
  <c r="K7" i="65"/>
  <c r="K9" i="65"/>
  <c r="K20" i="65"/>
  <c r="K14" i="65"/>
  <c r="K11" i="65"/>
  <c r="K10" i="65"/>
  <c r="K12" i="65"/>
  <c r="K13" i="65"/>
  <c r="K16" i="65"/>
  <c r="I21" i="65"/>
  <c r="K15" i="65"/>
  <c r="K5" i="65"/>
  <c r="H6" i="65" l="1"/>
  <c r="M6" i="65" s="1"/>
  <c r="M26" i="65" s="1"/>
  <c r="I16" i="65"/>
  <c r="K26" i="65"/>
  <c r="I7" i="65"/>
  <c r="I5" i="65"/>
  <c r="K23" i="65"/>
  <c r="M14" i="65"/>
  <c r="I8" i="65"/>
  <c r="M27" i="65"/>
  <c r="K27" i="65"/>
  <c r="K24" i="65"/>
  <c r="K25" i="65"/>
  <c r="I6" i="65" l="1"/>
  <c r="I20" i="65"/>
  <c r="M20" i="65"/>
  <c r="I11" i="65"/>
  <c r="M11" i="65"/>
  <c r="I18" i="65"/>
  <c r="I15" i="65"/>
  <c r="I17" i="65"/>
  <c r="M17" i="65"/>
  <c r="I19" i="65"/>
  <c r="M24" i="65"/>
  <c r="I12" i="65"/>
  <c r="M12" i="65"/>
  <c r="M10" i="65"/>
  <c r="I10" i="65"/>
  <c r="M13" i="65"/>
  <c r="I13" i="65"/>
  <c r="I14" i="65"/>
  <c r="M23" i="65" l="1"/>
</calcChain>
</file>

<file path=xl/sharedStrings.xml><?xml version="1.0" encoding="utf-8"?>
<sst xmlns="http://schemas.openxmlformats.org/spreadsheetml/2006/main" count="1243" uniqueCount="188">
  <si>
    <t>Središnji državni ured za središnju javnu nabavu</t>
  </si>
  <si>
    <t>1.</t>
  </si>
  <si>
    <t>Grupa 3. Plinsko ulje LU EL - dostava na lokacije na području Kontinentalne Hrvatske</t>
  </si>
  <si>
    <t>Grupa 4. Plinsko ulje LU EL - dostava na lokacije na području Jadranske Hrvatske</t>
  </si>
  <si>
    <t>Grupa 5. Benzinsko i dizelsko gorivo - dostava na lokacije na području Kontinentalne Hrvatske</t>
  </si>
  <si>
    <t>2.</t>
  </si>
  <si>
    <t>Grupa 6. Benzinsko i dizelsko gorivo - dostava na lokacije na području Jadranske Hrvatske</t>
  </si>
  <si>
    <t>Grupa 7. Opskrba gorivom na benzinskim postajama na području Grada Zagreba, gradova Osijek, Varaždin, Zadar i Rijeka</t>
  </si>
  <si>
    <t>3.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</si>
  <si>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</si>
  <si>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</si>
  <si>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</si>
  <si>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</si>
  <si>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</si>
  <si>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</si>
  <si>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</si>
  <si>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</si>
  <si>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</si>
  <si>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</si>
  <si>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</si>
  <si>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</si>
  <si>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</si>
  <si>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</si>
  <si>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</si>
  <si>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</si>
  <si>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</si>
  <si>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</si>
  <si>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</si>
  <si>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</si>
  <si>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</si>
  <si>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</si>
  <si>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</si>
  <si>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</si>
  <si>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</si>
  <si>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</si>
  <si>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</si>
  <si>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</si>
  <si>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</si>
  <si>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</si>
  <si>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</si>
  <si>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</si>
  <si>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</si>
  <si>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</si>
  <si>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</si>
  <si>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</si>
  <si>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3. - Plinsko ulje LU EL – dostava na lokacije na području Kontinentalne Hrvatske</t>
  </si>
  <si>
    <t>Grupa 4. - Plinsko ulje LU EL – dostava na lokacije na području Jadranske Hrvatske</t>
  </si>
  <si>
    <t>Grupa 5. - Benzinsko i dizelsko gorivo – dostava na lokacije na području Kontinentalne Hrvatske</t>
  </si>
  <si>
    <t>Grupa 6. - Benzinsko i dizelsko gorivo – dostava na lokacije na području Jadranske Hrvatske</t>
  </si>
  <si>
    <t xml:space="preserve">Grupa 7. - Opskrba gorivom na benzinskim postajama na području Grada Zagreba, gradova Osijek, Varaždin, Zadar i Rijeka 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</si>
  <si>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</si>
  <si>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</si>
  <si>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Grupa 10. - Opskrba plinskim uljem obojanim plavom bojom na benzinskim postajama na području Republike Hrvatske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</si>
  <si>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</si>
  <si>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</si>
  <si>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</si>
  <si>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</si>
  <si>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</si>
  <si>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</si>
  <si>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</si>
  <si>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U uredbi o trošarinama naziva se TEŠKO LOŽIVO ULJE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</si>
  <si>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</si>
  <si>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</si>
  <si>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</si>
  <si>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</si>
  <si>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</si>
  <si>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</si>
  <si>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</si>
  <si>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</si>
  <si>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</si>
  <si>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</si>
  <si>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srpanj 2023. godine</t>
  </si>
  <si>
    <t>04.07.-10.07.</t>
  </si>
  <si>
    <t>11.07.-17.07.</t>
  </si>
  <si>
    <t>18.07.-24.07.</t>
  </si>
  <si>
    <t>Grupa 2. Opskrba gorivom na benzinskim postajama na području gradova Vinkovci, Đakovo, Slavonski Brod, Šibenik i Kaštela</t>
  </si>
  <si>
    <t xml:space="preserve">Grupa 3. Opskrba gorivom na benzinskim postajama na području cijele Republike Hrvatske (osim gradova Zagreb, Osijek, Varaždin, Zadar, Rijeka, Vinkovci, Đakovo, Slavonski Brod, Šibenik i Kaštela) </t>
  </si>
  <si>
    <t>Grupa 4. Opskrba plinskim uljem obojanim plavom bojom na benzinskim postajama na području Republike Hrvatske</t>
  </si>
  <si>
    <t>G1 - INA</t>
  </si>
  <si>
    <t>G2- INA</t>
  </si>
  <si>
    <t>G3- INA</t>
  </si>
  <si>
    <t>G4- INA</t>
  </si>
  <si>
    <t>Gorivo evidencijski broj 11/2023</t>
  </si>
  <si>
    <t>Grupa 1. Loživo ulje LU S-I - dostava na lokacije na području Republike Hrvatske</t>
  </si>
  <si>
    <t>25.07.-31.07.</t>
  </si>
  <si>
    <t>01.08.-07.08.</t>
  </si>
  <si>
    <t>08.08.-14.08.</t>
  </si>
  <si>
    <t>15.08.-21.08.</t>
  </si>
  <si>
    <t>22.08.-28.08.</t>
  </si>
  <si>
    <t>29.08.-04.09.</t>
  </si>
  <si>
    <t>kolovoz 2023. godine</t>
  </si>
  <si>
    <t>rujan 2023. godine</t>
  </si>
  <si>
    <t>05.09.-11.09.</t>
  </si>
  <si>
    <t>12.09.-18.09.</t>
  </si>
  <si>
    <t>19.09.-25.09.</t>
  </si>
  <si>
    <t>26.09.-02.10.</t>
  </si>
  <si>
    <t>03.10.-09.10.</t>
  </si>
  <si>
    <t>10.10.-16.10.</t>
  </si>
  <si>
    <t>17.10.-23.10.</t>
  </si>
  <si>
    <t>24.10.-30.10.</t>
  </si>
  <si>
    <t>31.10.-06.11.</t>
  </si>
  <si>
    <t>listopad 2023. godine</t>
  </si>
  <si>
    <t>studeni 2023. godine</t>
  </si>
  <si>
    <t>07.11.-13.11.</t>
  </si>
  <si>
    <t>14.11.-20.11.</t>
  </si>
  <si>
    <t>21.11.-27.11.</t>
  </si>
  <si>
    <t>28.11.-04.12.</t>
  </si>
  <si>
    <t>prosinac 2023. godine</t>
  </si>
  <si>
    <t>05.12.-11.12.</t>
  </si>
  <si>
    <t>12.12.-18.12.</t>
  </si>
  <si>
    <t>19.12.-25.12.</t>
  </si>
  <si>
    <t>26.12.-01.01.</t>
  </si>
  <si>
    <t>02.01.-08.01.</t>
  </si>
  <si>
    <t>09.01.-15.01.</t>
  </si>
  <si>
    <t>16.01.-22.01.</t>
  </si>
  <si>
    <t>23.01.-29.01.</t>
  </si>
  <si>
    <t>30.01.-05.02.</t>
  </si>
  <si>
    <t>siječanj 2024. godine</t>
  </si>
  <si>
    <t>veljača 2024. godine</t>
  </si>
  <si>
    <t>06.02.-12.02.</t>
  </si>
  <si>
    <t>13.02.-19.02.</t>
  </si>
  <si>
    <t>20.02.-26.02.</t>
  </si>
  <si>
    <t>27.02.-04.03.</t>
  </si>
  <si>
    <t>ožujak 2024. godine</t>
  </si>
  <si>
    <t>05.03.-11.03.</t>
  </si>
  <si>
    <t>12.03.-18.03.</t>
  </si>
  <si>
    <t>19.03.-25.03.</t>
  </si>
  <si>
    <t>26.03.-01.04.</t>
  </si>
  <si>
    <t>02.04.-08.04.</t>
  </si>
  <si>
    <t>09.04.-15.04.</t>
  </si>
  <si>
    <t>travanj 2024. godine</t>
  </si>
  <si>
    <t>16.04.-22.04.</t>
  </si>
  <si>
    <t>23.04.-29.04.</t>
  </si>
  <si>
    <t>30.04.-06.05.</t>
  </si>
  <si>
    <t>svibanj 2024. godine</t>
  </si>
  <si>
    <t>07.05.-13.05.</t>
  </si>
  <si>
    <t>14.05.-20.05.</t>
  </si>
  <si>
    <t>28.05.-03.06.</t>
  </si>
  <si>
    <t>21.05.-27.05.</t>
  </si>
  <si>
    <t>11.06.-17.06.</t>
  </si>
  <si>
    <t>18.06.-24.06.</t>
  </si>
  <si>
    <t>25.06.-01.07.</t>
  </si>
  <si>
    <t>04.06.-10.06.</t>
  </si>
  <si>
    <t>lipanj 2024. godine</t>
  </si>
  <si>
    <t>02.07.-08.07.</t>
  </si>
  <si>
    <t>09.07.-15.07.</t>
  </si>
  <si>
    <t>16.07.-22.07.</t>
  </si>
  <si>
    <t>23.07.-29.07.</t>
  </si>
  <si>
    <t>srpanj 2024. godine</t>
  </si>
  <si>
    <t>kolovoz 2024. godine</t>
  </si>
  <si>
    <t>30.07.-05.08.</t>
  </si>
  <si>
    <t>06.08.-12.08.</t>
  </si>
  <si>
    <t>13.08.-19.08.</t>
  </si>
  <si>
    <t>20.08.-26.08.</t>
  </si>
  <si>
    <t>27.08.-02.09.</t>
  </si>
  <si>
    <t>03.09.-09.09.</t>
  </si>
  <si>
    <t>10.09.-16.09.</t>
  </si>
  <si>
    <t>17.09.-23.09.</t>
  </si>
  <si>
    <t>24.09.-30.09.</t>
  </si>
  <si>
    <t>Rujan 2024. godine</t>
  </si>
  <si>
    <t>Listopad 2024. godine</t>
  </si>
  <si>
    <t>01.10.-7.10.</t>
  </si>
  <si>
    <t>08.10.-14.10.</t>
  </si>
  <si>
    <t>15.10.-21.10.</t>
  </si>
  <si>
    <t>22.10.-28.10.</t>
  </si>
  <si>
    <t>29.10.-4.11.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</si>
  <si>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</si>
  <si>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</si>
  <si>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</si>
  <si>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</si>
  <si>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</si>
  <si>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</si>
  <si>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03.12.-09.12.</t>
  </si>
  <si>
    <t>17.12.-23.12.</t>
  </si>
  <si>
    <t>24.12.-30.12.</t>
  </si>
  <si>
    <t>-</t>
  </si>
  <si>
    <t>10.12.-16.12.</t>
  </si>
  <si>
    <t>siječanj 2025. godine</t>
  </si>
  <si>
    <t>31.12.-06.01.</t>
  </si>
  <si>
    <t>07.01.-13.01.</t>
  </si>
  <si>
    <t>14.01.-20.01.</t>
  </si>
  <si>
    <t>21.01.-27.01.</t>
  </si>
  <si>
    <t>28.01.-03.02.</t>
  </si>
  <si>
    <t>veljača 2024.</t>
  </si>
  <si>
    <t>04.02.-10.02.</t>
  </si>
  <si>
    <t>11.02.-17.02.</t>
  </si>
  <si>
    <t>18.02.-24.02.</t>
  </si>
  <si>
    <t>25.02.-03.03.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</si>
</sst>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-* #,##0.00\ _€_-;\-* #,##0.00\ _€_-;_-* &quot;-&quot;??\ _€_-;_-@_-"/>
    <numFmt numFmtId="166" formatCode="0.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0" borderId="1" xfId="0" applyBorder="1"/>
    <xf numFmtId="166" fontId="4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/>
    <xf numFmtId="166" fontId="4" fillId="0" borderId="4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166" fontId="0" fillId="0" borderId="1" xfId="0" applyNumberFormat="1" applyBorder="1"/>
    <xf numFmtId="166" fontId="5" fillId="2" borderId="1" xfId="0" applyNumberFormat="1" applyFont="1" applyFill="1" applyBorder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6" fontId="0" fillId="3" borderId="0" xfId="0" applyNumberFormat="1" applyFill="1"/>
    <xf numFmtId="166" fontId="11" fillId="2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no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72161" name="Object 1" hidden="1">
              <a:extLst>
                <a:ext uri="{63B3BB69-23CF-44E3-9099-C40C66FF867C}">
                  <a14:compatExt spid="_x0000_s1372161"/>
                </a:ext>
                <a:ext uri="{FF2B5EF4-FFF2-40B4-BE49-F238E27FC236}">
                  <a16:creationId xmlns:a16="http://schemas.microsoft.com/office/drawing/2014/main" id="{00000000-0008-0000-0100-000001F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33921" name="Object 1" hidden="1">
              <a:extLst>
                <a:ext uri="{63B3BB69-23CF-44E3-9099-C40C66FF867C}">
                  <a14:compatExt spid="_x0000_s1233921"/>
                </a:ext>
                <a:ext uri="{FF2B5EF4-FFF2-40B4-BE49-F238E27FC236}">
                  <a16:creationId xmlns:a16="http://schemas.microsoft.com/office/drawing/2014/main" id="{00000000-0008-0000-0A00-000001D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23681" name="Object 1" hidden="1">
              <a:extLst>
                <a:ext uri="{63B3BB69-23CF-44E3-9099-C40C66FF867C}">
                  <a14:compatExt spid="_x0000_s1223681"/>
                </a:ext>
                <a:ext uri="{FF2B5EF4-FFF2-40B4-BE49-F238E27FC236}">
                  <a16:creationId xmlns:a16="http://schemas.microsoft.com/office/drawing/2014/main" id="{00000000-0008-0000-0B00-000001A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14465" name="Object 1" hidden="1">
              <a:extLst>
                <a:ext uri="{63B3BB69-23CF-44E3-9099-C40C66FF867C}">
                  <a14:compatExt spid="_x0000_s1214465"/>
                </a:ext>
                <a:ext uri="{FF2B5EF4-FFF2-40B4-BE49-F238E27FC236}">
                  <a16:creationId xmlns:a16="http://schemas.microsoft.com/office/drawing/2014/main" id="{00000000-0008-0000-0C00-0000018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06273" name="Object 1" hidden="1">
              <a:extLst>
                <a:ext uri="{63B3BB69-23CF-44E3-9099-C40C66FF867C}">
                  <a14:compatExt spid="_x0000_s1206273"/>
                </a:ext>
                <a:ext uri="{FF2B5EF4-FFF2-40B4-BE49-F238E27FC236}">
                  <a16:creationId xmlns:a16="http://schemas.microsoft.com/office/drawing/2014/main" id="{00000000-0008-0000-0D00-00000168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99105" name="Object 1" hidden="1">
              <a:extLst>
                <a:ext uri="{63B3BB69-23CF-44E3-9099-C40C66FF867C}">
                  <a14:compatExt spid="_x0000_s1199105"/>
                </a:ext>
                <a:ext uri="{FF2B5EF4-FFF2-40B4-BE49-F238E27FC236}">
                  <a16:creationId xmlns:a16="http://schemas.microsoft.com/office/drawing/2014/main" id="{00000000-0008-0000-0E00-0000014C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92961" name="Object 1" hidden="1">
              <a:extLst>
                <a:ext uri="{63B3BB69-23CF-44E3-9099-C40C66FF867C}">
                  <a14:compatExt spid="_x0000_s1192961"/>
                </a:ext>
                <a:ext uri="{FF2B5EF4-FFF2-40B4-BE49-F238E27FC236}">
                  <a16:creationId xmlns:a16="http://schemas.microsoft.com/office/drawing/2014/main" id="{00000000-0008-0000-0F00-0000013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7841" name="Object 1" hidden="1">
              <a:extLst>
                <a:ext uri="{63B3BB69-23CF-44E3-9099-C40C66FF867C}">
                  <a14:compatExt spid="_x0000_s1187841"/>
                </a:ext>
                <a:ext uri="{FF2B5EF4-FFF2-40B4-BE49-F238E27FC236}">
                  <a16:creationId xmlns:a16="http://schemas.microsoft.com/office/drawing/2014/main" id="{00000000-0008-0000-1000-0000012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3745" name="Object 1" hidden="1">
              <a:extLst>
                <a:ext uri="{63B3BB69-23CF-44E3-9099-C40C66FF867C}">
                  <a14:compatExt spid="_x0000_s1183745"/>
                </a:ext>
                <a:ext uri="{FF2B5EF4-FFF2-40B4-BE49-F238E27FC236}">
                  <a16:creationId xmlns:a16="http://schemas.microsoft.com/office/drawing/2014/main" id="{00000000-0008-0000-1100-00000110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80673" name="Object 1" hidden="1">
              <a:extLst>
                <a:ext uri="{63B3BB69-23CF-44E3-9099-C40C66FF867C}">
                  <a14:compatExt spid="_x0000_s1180673"/>
                </a:ext>
                <a:ext uri="{FF2B5EF4-FFF2-40B4-BE49-F238E27FC236}">
                  <a16:creationId xmlns:a16="http://schemas.microsoft.com/office/drawing/2014/main" id="{00000000-0008-0000-1200-000001041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8625" name="Object 1" hidden="1">
              <a:extLst>
                <a:ext uri="{63B3BB69-23CF-44E3-9099-C40C66FF867C}">
                  <a14:compatExt spid="_x0000_s1178625"/>
                </a:ext>
                <a:ext uri="{FF2B5EF4-FFF2-40B4-BE49-F238E27FC236}">
                  <a16:creationId xmlns:a16="http://schemas.microsoft.com/office/drawing/2014/main" id="{00000000-0008-0000-1300-000001FC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52705" name="Object 1" hidden="1">
              <a:extLst>
                <a:ext uri="{63B3BB69-23CF-44E3-9099-C40C66FF867C}">
                  <a14:compatExt spid="_x0000_s1352705"/>
                </a:ext>
                <a:ext uri="{FF2B5EF4-FFF2-40B4-BE49-F238E27FC236}">
                  <a16:creationId xmlns:a16="http://schemas.microsoft.com/office/drawing/2014/main" id="{00000000-0008-0000-0200-000001A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177601" name="Object 1" hidden="1">
              <a:extLst>
                <a:ext uri="{63B3BB69-23CF-44E3-9099-C40C66FF867C}">
                  <a14:compatExt spid="_x0000_s1177601"/>
                </a:ext>
                <a:ext uri="{FF2B5EF4-FFF2-40B4-BE49-F238E27FC236}">
                  <a16:creationId xmlns:a16="http://schemas.microsoft.com/office/drawing/2014/main" id="{00000000-0008-0000-1400-000001F81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34273" name="Object 1" hidden="1">
              <a:extLst>
                <a:ext uri="{63B3BB69-23CF-44E3-9099-C40C66FF867C}">
                  <a14:compatExt spid="_x0000_s1334273"/>
                </a:ext>
                <a:ext uri="{FF2B5EF4-FFF2-40B4-BE49-F238E27FC236}">
                  <a16:creationId xmlns:a16="http://schemas.microsoft.com/office/drawing/2014/main" id="{00000000-0008-0000-0300-0000015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16865" name="Object 1" hidden="1">
              <a:extLst>
                <a:ext uri="{63B3BB69-23CF-44E3-9099-C40C66FF867C}">
                  <a14:compatExt spid="_x0000_s1316865"/>
                </a:ext>
                <a:ext uri="{FF2B5EF4-FFF2-40B4-BE49-F238E27FC236}">
                  <a16:creationId xmlns:a16="http://schemas.microsoft.com/office/drawing/2014/main" id="{00000000-0008-0000-0400-0000011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300481" name="Object 1" hidden="1">
              <a:extLst>
                <a:ext uri="{63B3BB69-23CF-44E3-9099-C40C66FF867C}">
                  <a14:compatExt spid="_x0000_s1300481"/>
                </a:ext>
                <a:ext uri="{FF2B5EF4-FFF2-40B4-BE49-F238E27FC236}">
                  <a16:creationId xmlns:a16="http://schemas.microsoft.com/office/drawing/2014/main" id="{00000000-0008-0000-0500-000001D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85121" name="Object 1" hidden="1">
              <a:extLst>
                <a:ext uri="{63B3BB69-23CF-44E3-9099-C40C66FF867C}">
                  <a14:compatExt spid="_x0000_s1285121"/>
                </a:ext>
                <a:ext uri="{FF2B5EF4-FFF2-40B4-BE49-F238E27FC236}">
                  <a16:creationId xmlns:a16="http://schemas.microsoft.com/office/drawing/2014/main" id="{00000000-0008-0000-0600-0000019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7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57478" name="Object 1" hidden="1">
              <a:extLst>
                <a:ext uri="{63B3BB69-23CF-44E3-9099-C40C66FF867C}">
                  <a14:compatExt spid="_x0000_s1257478"/>
                </a:ext>
                <a:ext uri="{FF2B5EF4-FFF2-40B4-BE49-F238E27FC236}">
                  <a16:creationId xmlns:a16="http://schemas.microsoft.com/office/drawing/2014/main" id="{00000000-0008-0000-0800-0000063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0</xdr:col>
          <xdr:colOff>600075</xdr:colOff>
          <xdr:row>1</xdr:row>
          <xdr:rowOff>152400</xdr:rowOff>
        </xdr:to>
        <xdr:sp macro="" textlink="">
          <xdr:nvSpPr>
            <xdr:cNvPr id="1245185" name="Object 1" hidden="1">
              <a:extLst>
                <a:ext uri="{63B3BB69-23CF-44E3-9099-C40C66FF867C}">
                  <a14:compatExt spid="_x0000_s1245185"/>
                </a:ext>
                <a:ext uri="{FF2B5EF4-FFF2-40B4-BE49-F238E27FC236}">
                  <a16:creationId xmlns:a16="http://schemas.microsoft.com/office/drawing/2014/main" id="{00000000-0008-0000-0900-0000010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vlahovic\Downloads\Cijene%20goriva%20v17_09_24-11-2023%20(3).xlsx" TargetMode="External"/><Relationship Id="rId1" Type="http://schemas.openxmlformats.org/officeDocument/2006/relationships/externalLinkPath" Target="/Users/avlahovic/Downloads/Cijene%20goriva%20v17_09_24-11-202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09-2024"/>
      <sheetName val="08-2024 "/>
      <sheetName val="07-2024"/>
      <sheetName val="06-2024"/>
      <sheetName val="05-2024"/>
      <sheetName val="04-2024"/>
      <sheetName val="03-2024"/>
      <sheetName val="02-2024"/>
      <sheetName val="01-2024"/>
      <sheetName val="12-2023"/>
      <sheetName val="11-2023"/>
      <sheetName val="10-2023"/>
      <sheetName val="09-2023"/>
      <sheetName val="08-2023"/>
      <sheetName val="07-2023"/>
    </sheetNames>
    <sheetDataSet>
      <sheetData sheetId="0">
        <row r="5">
          <cell r="L5">
            <v>0.56159999999999999</v>
          </cell>
        </row>
        <row r="15">
          <cell r="L15">
            <v>1.0404100000000001</v>
          </cell>
        </row>
        <row r="16">
          <cell r="L16">
            <v>1.09741</v>
          </cell>
        </row>
        <row r="17">
          <cell r="L17">
            <v>0.96692999999999996</v>
          </cell>
        </row>
        <row r="18">
          <cell r="L18">
            <v>1.09341</v>
          </cell>
        </row>
        <row r="19">
          <cell r="L19">
            <v>1.09741</v>
          </cell>
        </row>
        <row r="20">
          <cell r="L20">
            <v>1.0249299999999999</v>
          </cell>
        </row>
        <row r="21">
          <cell r="L21">
            <v>0.6038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O7" sqref="O7"/>
    </sheetView>
  </sheetViews>
  <sheetFormatPr defaultRowHeight="15" x14ac:dyDescent="0.25"/>
  <cols>
    <col min="2" max="2" width="8.7109375" hidden="1" customWidth="1"/>
    <col min="3" max="3" width="34.42578125" bestFit="1" customWidth="1"/>
    <col min="4" max="9" width="14.7109375" customWidth="1"/>
    <col min="10" max="10" width="34.42578125" bestFit="1" customWidth="1"/>
    <col min="11" max="12" width="13.7109375" customWidth="1"/>
    <col min="14" max="14" width="19" bestFit="1" customWidth="1"/>
    <col min="16" max="16" width="16" bestFit="1" customWidth="1"/>
    <col min="17" max="17" width="10.7109375" bestFit="1" customWidth="1"/>
  </cols>
  <sheetData>
    <row r="1" spans="1:23" ht="45.75" thickBot="1" x14ac:dyDescent="0.3">
      <c r="K1" s="19" t="s">
        <v>39</v>
      </c>
      <c r="L1" s="19" t="s">
        <v>38</v>
      </c>
    </row>
    <row r="2" spans="1:23" s="19" customFormat="1" ht="60.75" thickBot="1" x14ac:dyDescent="0.3">
      <c r="A2" s="17"/>
      <c r="B2" s="18" t="s">
        <v>22</v>
      </c>
      <c r="C2" s="18" t="s">
        <v>23</v>
      </c>
      <c r="D2" s="18" t="s">
        <v>24</v>
      </c>
      <c r="E2" s="32" t="s">
        <v>62</v>
      </c>
      <c r="F2" s="18" t="s">
        <v>36</v>
      </c>
      <c r="G2" s="32" t="s">
        <v>63</v>
      </c>
      <c r="H2" s="32" t="s">
        <v>61</v>
      </c>
      <c r="I2" s="32" t="s">
        <v>64</v>
      </c>
      <c r="K2" s="19" t="s">
        <v>36</v>
      </c>
      <c r="L2" s="19" t="s">
        <v>37</v>
      </c>
      <c r="N2" s="17"/>
    </row>
    <row r="3" spans="1:23" ht="15.75" thickBot="1" x14ac:dyDescent="0.3">
      <c r="A3" s="12"/>
      <c r="B3" s="10" t="s">
        <v>9</v>
      </c>
      <c r="C3" s="10" t="s">
        <v>10</v>
      </c>
      <c r="D3" s="10" t="s">
        <v>11</v>
      </c>
      <c r="E3" s="16" t="s">
        <v>33</v>
      </c>
      <c r="F3" s="10" t="s">
        <v>34</v>
      </c>
      <c r="G3" s="16" t="s">
        <v>35</v>
      </c>
      <c r="H3" s="56" t="s">
        <v>12</v>
      </c>
      <c r="I3" s="10" t="s">
        <v>13</v>
      </c>
    </row>
    <row r="4" spans="1:23" ht="15.75" thickBot="1" x14ac:dyDescent="0.3">
      <c r="A4" s="12"/>
      <c r="B4" s="10" t="s">
        <v>14</v>
      </c>
      <c r="C4" s="10" t="s">
        <v>29</v>
      </c>
      <c r="D4" s="10" t="s">
        <v>18</v>
      </c>
      <c r="E4" s="9">
        <v>0.12</v>
      </c>
      <c r="F4" s="9"/>
      <c r="G4" s="51"/>
      <c r="H4" s="54">
        <v>0</v>
      </c>
      <c r="I4" s="53">
        <f>G4+H4</f>
        <v>0</v>
      </c>
      <c r="K4">
        <f t="shared" ref="K4:K21" si="0">L4-E4</f>
        <v>0.54520000000000002</v>
      </c>
      <c r="L4">
        <v>0.66520000000000001</v>
      </c>
      <c r="M4" s="24">
        <f t="shared" ref="M4:M21" si="1">L4-H4-E4</f>
        <v>0.54520000000000002</v>
      </c>
    </row>
    <row r="5" spans="1:23" ht="15.75" thickBot="1" x14ac:dyDescent="0.3">
      <c r="A5" s="12"/>
      <c r="B5" s="10" t="s">
        <v>14</v>
      </c>
      <c r="C5" s="39" t="s">
        <v>15</v>
      </c>
      <c r="D5" s="10" t="s">
        <v>16</v>
      </c>
      <c r="E5" s="9">
        <v>0.12</v>
      </c>
      <c r="F5" s="40">
        <v>0.4209</v>
      </c>
      <c r="G5" s="52">
        <f t="shared" ref="G5:G21" si="2">E5+F5</f>
        <v>0.54089999999999994</v>
      </c>
      <c r="H5" s="54">
        <f>T28</f>
        <v>2.1239999999999998E-2</v>
      </c>
      <c r="I5" s="53">
        <f t="shared" ref="I5:I21" si="3">G5+H5</f>
        <v>0.56213999999999997</v>
      </c>
      <c r="J5" s="38" t="s">
        <v>78</v>
      </c>
      <c r="K5">
        <f t="shared" si="0"/>
        <v>-0.12</v>
      </c>
      <c r="L5" s="20"/>
      <c r="M5" s="24">
        <f t="shared" si="1"/>
        <v>-0.14124</v>
      </c>
    </row>
    <row r="6" spans="1:23" ht="15.75" thickBot="1" x14ac:dyDescent="0.3">
      <c r="A6" s="12"/>
      <c r="B6" s="10" t="s">
        <v>14</v>
      </c>
      <c r="C6" s="10" t="s">
        <v>17</v>
      </c>
      <c r="D6" s="10" t="s">
        <v>18</v>
      </c>
      <c r="E6" s="9">
        <v>8.1000000000000003E-2</v>
      </c>
      <c r="F6" s="9">
        <v>0.54769999999999996</v>
      </c>
      <c r="G6" s="51">
        <f t="shared" si="2"/>
        <v>0.62869999999999993</v>
      </c>
      <c r="H6" s="54">
        <f>T26</f>
        <v>5.6140000000000002E-2</v>
      </c>
      <c r="I6" s="53">
        <f t="shared" si="3"/>
        <v>0.68483999999999989</v>
      </c>
      <c r="J6" s="21"/>
      <c r="K6">
        <f t="shared" si="0"/>
        <v>0.65040000000000009</v>
      </c>
      <c r="L6">
        <v>0.73140000000000005</v>
      </c>
      <c r="M6" s="24">
        <f t="shared" si="1"/>
        <v>0.59426000000000012</v>
      </c>
    </row>
    <row r="7" spans="1:23" ht="15.75" thickBot="1" x14ac:dyDescent="0.3">
      <c r="A7" s="12"/>
      <c r="B7" s="9" t="s">
        <v>14</v>
      </c>
      <c r="C7" s="9" t="s">
        <v>17</v>
      </c>
      <c r="D7" s="9" t="s">
        <v>18</v>
      </c>
      <c r="E7" s="9">
        <v>7.4300000000000005E-2</v>
      </c>
      <c r="F7" s="9">
        <v>0.54769999999999996</v>
      </c>
      <c r="G7" s="51">
        <f>E7+F7</f>
        <v>0.622</v>
      </c>
      <c r="H7" s="54">
        <f>T26</f>
        <v>5.6140000000000002E-2</v>
      </c>
      <c r="I7" s="53">
        <f t="shared" si="3"/>
        <v>0.67813999999999997</v>
      </c>
      <c r="J7" s="21"/>
      <c r="K7">
        <f t="shared" si="0"/>
        <v>0.65039999999999998</v>
      </c>
      <c r="L7">
        <v>0.72470000000000001</v>
      </c>
      <c r="M7" s="24">
        <f t="shared" si="1"/>
        <v>0.59426000000000001</v>
      </c>
      <c r="U7">
        <v>0.54769999999999996</v>
      </c>
      <c r="W7">
        <v>7.4200000000000002E-2</v>
      </c>
    </row>
    <row r="8" spans="1:23" ht="15.75" thickBot="1" x14ac:dyDescent="0.3">
      <c r="A8" s="12"/>
      <c r="B8" s="9" t="s">
        <v>14</v>
      </c>
      <c r="C8" s="13" t="s">
        <v>32</v>
      </c>
      <c r="D8" s="9" t="s">
        <v>18</v>
      </c>
      <c r="E8" s="9">
        <v>0.1152</v>
      </c>
      <c r="F8" s="9">
        <v>0.58099999999999996</v>
      </c>
      <c r="G8" s="51">
        <f>E8+F8</f>
        <v>0.69619999999999993</v>
      </c>
      <c r="H8" s="54">
        <v>0.45600000000000002</v>
      </c>
      <c r="I8" s="53">
        <f>G8+H8</f>
        <v>1.1521999999999999</v>
      </c>
      <c r="J8" s="21"/>
      <c r="K8">
        <f t="shared" si="0"/>
        <v>1.0649999999999999</v>
      </c>
      <c r="L8">
        <v>1.1801999999999999</v>
      </c>
      <c r="M8" s="24">
        <f t="shared" si="1"/>
        <v>0.60899999999999999</v>
      </c>
      <c r="N8" s="24"/>
      <c r="P8" s="24"/>
      <c r="U8">
        <v>0.58099999999999996</v>
      </c>
      <c r="W8">
        <v>0.253</v>
      </c>
    </row>
    <row r="9" spans="1:23" ht="15.75" thickBot="1" x14ac:dyDescent="0.3">
      <c r="A9" s="12"/>
      <c r="B9" s="9" t="s">
        <v>20</v>
      </c>
      <c r="C9" s="14" t="s">
        <v>21</v>
      </c>
      <c r="D9" s="9" t="s">
        <v>18</v>
      </c>
      <c r="E9" s="9">
        <v>7.3599999999999999E-2</v>
      </c>
      <c r="F9" s="9">
        <v>0.54769999999999996</v>
      </c>
      <c r="G9" s="51">
        <f t="shared" si="2"/>
        <v>0.62129999999999996</v>
      </c>
      <c r="H9" s="55">
        <v>0.40610000000000002</v>
      </c>
      <c r="I9" s="53">
        <f t="shared" si="3"/>
        <v>1.0274000000000001</v>
      </c>
      <c r="J9" s="21"/>
      <c r="K9">
        <f t="shared" si="0"/>
        <v>0.97729999999999995</v>
      </c>
      <c r="L9">
        <v>1.0508999999999999</v>
      </c>
      <c r="M9" s="24">
        <f t="shared" si="1"/>
        <v>0.57119999999999993</v>
      </c>
      <c r="P9" s="24"/>
      <c r="U9">
        <v>0.54769999999999996</v>
      </c>
      <c r="W9">
        <v>7.0400000000000004E-2</v>
      </c>
    </row>
    <row r="10" spans="1:23" ht="15.75" thickBot="1" x14ac:dyDescent="0.3">
      <c r="A10" s="12"/>
      <c r="B10" s="9" t="s">
        <v>14</v>
      </c>
      <c r="C10" s="11" t="s">
        <v>19</v>
      </c>
      <c r="D10" s="9" t="s">
        <v>18</v>
      </c>
      <c r="E10" s="9">
        <v>0.1152</v>
      </c>
      <c r="F10" s="9">
        <v>0.58099999999999996</v>
      </c>
      <c r="G10" s="51">
        <f t="shared" si="2"/>
        <v>0.69619999999999993</v>
      </c>
      <c r="H10" s="55">
        <v>0.51229999999999998</v>
      </c>
      <c r="I10" s="53">
        <f t="shared" si="3"/>
        <v>1.2084999999999999</v>
      </c>
      <c r="J10" s="21"/>
      <c r="K10">
        <f t="shared" si="0"/>
        <v>1.0649999999999999</v>
      </c>
      <c r="L10">
        <v>1.1801999999999999</v>
      </c>
      <c r="M10" s="24">
        <f t="shared" si="1"/>
        <v>0.55269999999999997</v>
      </c>
      <c r="U10">
        <v>0.58099999999999996</v>
      </c>
    </row>
    <row r="11" spans="1:23" ht="15.75" thickBot="1" x14ac:dyDescent="0.3">
      <c r="A11" s="12"/>
      <c r="B11" s="9" t="s">
        <v>20</v>
      </c>
      <c r="C11" s="14" t="s">
        <v>21</v>
      </c>
      <c r="D11" s="9" t="s">
        <v>18</v>
      </c>
      <c r="E11" s="9">
        <v>7.3599999999999999E-2</v>
      </c>
      <c r="F11" s="9">
        <v>0.54769999999999996</v>
      </c>
      <c r="G11" s="51">
        <f t="shared" si="2"/>
        <v>0.62129999999999996</v>
      </c>
      <c r="H11" s="55">
        <v>0.40610000000000002</v>
      </c>
      <c r="I11" s="53">
        <f t="shared" si="3"/>
        <v>1.0274000000000001</v>
      </c>
      <c r="J11" s="21"/>
      <c r="K11">
        <f t="shared" si="0"/>
        <v>0.97729999999999995</v>
      </c>
      <c r="L11">
        <v>1.0508999999999999</v>
      </c>
      <c r="M11" s="24">
        <f t="shared" si="1"/>
        <v>0.57119999999999993</v>
      </c>
      <c r="U11">
        <v>0.54769999999999996</v>
      </c>
    </row>
    <row r="12" spans="1:23" ht="15.75" thickBot="1" x14ac:dyDescent="0.3">
      <c r="A12" s="12"/>
      <c r="B12" s="10" t="s">
        <v>14</v>
      </c>
      <c r="C12" s="9" t="s">
        <v>19</v>
      </c>
      <c r="D12" s="9" t="s">
        <v>18</v>
      </c>
      <c r="E12" s="9">
        <v>7.4200000000000002E-2</v>
      </c>
      <c r="F12" s="9">
        <v>0.58099999999999996</v>
      </c>
      <c r="G12" s="51">
        <f t="shared" si="2"/>
        <v>0.6552</v>
      </c>
      <c r="H12" s="55">
        <v>0.51229999999999998</v>
      </c>
      <c r="I12" s="53">
        <f t="shared" si="3"/>
        <v>1.1675</v>
      </c>
      <c r="J12" s="21"/>
      <c r="K12">
        <f t="shared" si="0"/>
        <v>1.0649999999999999</v>
      </c>
      <c r="L12">
        <v>1.1392</v>
      </c>
      <c r="M12" s="24">
        <f t="shared" si="1"/>
        <v>0.55269999999999997</v>
      </c>
    </row>
    <row r="13" spans="1:23" ht="15.75" thickBot="1" x14ac:dyDescent="0.3">
      <c r="A13" s="12"/>
      <c r="B13" s="9" t="s">
        <v>20</v>
      </c>
      <c r="C13" s="9" t="s">
        <v>30</v>
      </c>
      <c r="D13" s="9" t="s">
        <v>18</v>
      </c>
      <c r="E13" s="9">
        <v>0.253</v>
      </c>
      <c r="F13" s="9">
        <v>0.6391</v>
      </c>
      <c r="G13" s="51">
        <f t="shared" si="2"/>
        <v>0.8921</v>
      </c>
      <c r="H13" s="55">
        <v>0.51229999999999998</v>
      </c>
      <c r="I13" s="53">
        <f t="shared" si="3"/>
        <v>1.4043999999999999</v>
      </c>
      <c r="J13" s="21"/>
      <c r="K13">
        <f t="shared" si="0"/>
        <v>1.1259000000000001</v>
      </c>
      <c r="L13">
        <v>1.3789</v>
      </c>
      <c r="M13" s="24">
        <f t="shared" si="1"/>
        <v>0.61360000000000003</v>
      </c>
    </row>
    <row r="14" spans="1:23" ht="15.75" thickBot="1" x14ac:dyDescent="0.3">
      <c r="A14" s="12"/>
      <c r="B14" s="9" t="s">
        <v>31</v>
      </c>
      <c r="C14" s="9" t="s">
        <v>21</v>
      </c>
      <c r="D14" s="9" t="s">
        <v>18</v>
      </c>
      <c r="E14" s="9">
        <v>7.0400000000000004E-2</v>
      </c>
      <c r="F14" s="9">
        <v>0.54769999999999996</v>
      </c>
      <c r="G14" s="51">
        <f t="shared" si="2"/>
        <v>0.61809999999999998</v>
      </c>
      <c r="H14" s="55">
        <v>0.40610000000000002</v>
      </c>
      <c r="I14" s="53">
        <f t="shared" si="3"/>
        <v>1.0242</v>
      </c>
      <c r="J14" s="21"/>
      <c r="K14">
        <f t="shared" si="0"/>
        <v>0.97730000000000006</v>
      </c>
      <c r="L14">
        <v>1.0477000000000001</v>
      </c>
      <c r="M14" s="24">
        <f t="shared" si="1"/>
        <v>0.57120000000000004</v>
      </c>
    </row>
    <row r="15" spans="1:23" ht="15.75" thickBot="1" x14ac:dyDescent="0.3">
      <c r="A15" s="12"/>
      <c r="B15" s="10" t="s">
        <v>14</v>
      </c>
      <c r="C15" s="39" t="s">
        <v>19</v>
      </c>
      <c r="D15" s="40" t="s">
        <v>18</v>
      </c>
      <c r="E15" s="39">
        <v>0.06</v>
      </c>
      <c r="F15" s="39">
        <v>0.5262</v>
      </c>
      <c r="G15" s="52">
        <f t="shared" si="2"/>
        <v>0.58620000000000005</v>
      </c>
      <c r="H15" s="55">
        <v>0.51229999999999998</v>
      </c>
      <c r="I15" s="53">
        <f t="shared" si="3"/>
        <v>1.0985</v>
      </c>
      <c r="J15" s="38" t="s">
        <v>79</v>
      </c>
      <c r="K15">
        <f t="shared" si="0"/>
        <v>1.0623099999999999</v>
      </c>
      <c r="L15" s="58">
        <v>1.1223099999999999</v>
      </c>
      <c r="M15" s="24">
        <f>L15-H15-E15</f>
        <v>0.55000999999999989</v>
      </c>
    </row>
    <row r="16" spans="1:23" ht="15.75" thickBot="1" x14ac:dyDescent="0.3">
      <c r="A16" s="12"/>
      <c r="B16" s="10" t="s">
        <v>20</v>
      </c>
      <c r="C16" s="39" t="s">
        <v>30</v>
      </c>
      <c r="D16" s="10" t="s">
        <v>18</v>
      </c>
      <c r="E16" s="26">
        <v>0.11700000000000001</v>
      </c>
      <c r="F16" s="39">
        <v>0.57879999999999998</v>
      </c>
      <c r="G16" s="52">
        <f t="shared" si="2"/>
        <v>0.69579999999999997</v>
      </c>
      <c r="H16" s="12">
        <v>0.51229999999999998</v>
      </c>
      <c r="I16" s="53">
        <f t="shared" si="3"/>
        <v>1.2081</v>
      </c>
      <c r="J16" s="38" t="s">
        <v>79</v>
      </c>
      <c r="K16">
        <f t="shared" si="0"/>
        <v>1.0623100000000001</v>
      </c>
      <c r="L16" s="58">
        <v>1.1793100000000001</v>
      </c>
      <c r="M16" s="24">
        <f>L16-H16-E16</f>
        <v>0.55001000000000011</v>
      </c>
    </row>
    <row r="17" spans="1:20" ht="15.75" thickBot="1" x14ac:dyDescent="0.3">
      <c r="A17" s="12"/>
      <c r="B17" s="10" t="s">
        <v>31</v>
      </c>
      <c r="C17" s="39" t="s">
        <v>21</v>
      </c>
      <c r="D17" s="10" t="s">
        <v>18</v>
      </c>
      <c r="E17" s="10">
        <v>5.7000000000000002E-2</v>
      </c>
      <c r="F17" s="39">
        <v>0.5071</v>
      </c>
      <c r="G17" s="52">
        <f t="shared" si="2"/>
        <v>0.56410000000000005</v>
      </c>
      <c r="H17" s="55">
        <v>0.40610000000000002</v>
      </c>
      <c r="I17" s="53">
        <f t="shared" si="3"/>
        <v>0.97020000000000006</v>
      </c>
      <c r="J17" s="38" t="s">
        <v>79</v>
      </c>
      <c r="K17">
        <f t="shared" si="0"/>
        <v>1.0026300000000001</v>
      </c>
      <c r="L17" s="58">
        <v>1.0596300000000001</v>
      </c>
      <c r="M17" s="24">
        <f t="shared" si="1"/>
        <v>0.59653</v>
      </c>
    </row>
    <row r="18" spans="1:20" ht="15.75" thickBot="1" x14ac:dyDescent="0.3">
      <c r="A18" s="12"/>
      <c r="B18" s="10" t="s">
        <v>14</v>
      </c>
      <c r="C18" s="40" t="s">
        <v>19</v>
      </c>
      <c r="D18" s="9" t="s">
        <v>18</v>
      </c>
      <c r="E18" s="26">
        <v>0.113</v>
      </c>
      <c r="F18" s="39">
        <v>0.5262</v>
      </c>
      <c r="G18" s="52">
        <f t="shared" si="2"/>
        <v>0.63919999999999999</v>
      </c>
      <c r="H18" s="55">
        <v>0.51229999999999998</v>
      </c>
      <c r="I18" s="53">
        <f t="shared" si="3"/>
        <v>1.1515</v>
      </c>
      <c r="J18" s="38" t="s">
        <v>80</v>
      </c>
      <c r="K18">
        <f t="shared" si="0"/>
        <v>1.0623100000000001</v>
      </c>
      <c r="L18" s="58">
        <v>1.1753100000000001</v>
      </c>
      <c r="M18" s="24">
        <f>L18-H18-E18</f>
        <v>0.55001000000000011</v>
      </c>
    </row>
    <row r="19" spans="1:20" ht="15.75" thickBot="1" x14ac:dyDescent="0.3">
      <c r="A19" s="12"/>
      <c r="B19" s="9" t="s">
        <v>20</v>
      </c>
      <c r="C19" s="40" t="s">
        <v>30</v>
      </c>
      <c r="D19" s="9" t="s">
        <v>18</v>
      </c>
      <c r="E19" s="26">
        <v>0.11700000000000001</v>
      </c>
      <c r="F19" s="39">
        <v>0.57879999999999998</v>
      </c>
      <c r="G19" s="52">
        <f t="shared" si="2"/>
        <v>0.69579999999999997</v>
      </c>
      <c r="H19" s="54">
        <v>0.51229999999999998</v>
      </c>
      <c r="I19" s="53">
        <f t="shared" si="3"/>
        <v>1.2081</v>
      </c>
      <c r="J19" s="38" t="s">
        <v>80</v>
      </c>
      <c r="K19">
        <f t="shared" si="0"/>
        <v>1.0623100000000001</v>
      </c>
      <c r="L19" s="58">
        <v>1.1793100000000001</v>
      </c>
      <c r="M19" s="24">
        <f>L19-H19-E19</f>
        <v>0.55001000000000011</v>
      </c>
    </row>
    <row r="20" spans="1:20" ht="15.75" thickBot="1" x14ac:dyDescent="0.3">
      <c r="A20" s="12"/>
      <c r="B20" s="10" t="s">
        <v>31</v>
      </c>
      <c r="C20" s="40" t="s">
        <v>21</v>
      </c>
      <c r="D20" s="9" t="s">
        <v>18</v>
      </c>
      <c r="E20" s="26">
        <v>0.115</v>
      </c>
      <c r="F20" s="39">
        <v>0.5071</v>
      </c>
      <c r="G20" s="52">
        <f t="shared" si="2"/>
        <v>0.62209999999999999</v>
      </c>
      <c r="H20" s="55">
        <v>0.40610000000000002</v>
      </c>
      <c r="I20" s="53">
        <f t="shared" si="3"/>
        <v>1.0282</v>
      </c>
      <c r="J20" s="38" t="s">
        <v>80</v>
      </c>
      <c r="K20">
        <f t="shared" si="0"/>
        <v>1.0026299999999999</v>
      </c>
      <c r="L20" s="58">
        <v>1.1176299999999999</v>
      </c>
      <c r="M20" s="24">
        <f t="shared" si="1"/>
        <v>0.59652999999999989</v>
      </c>
    </row>
    <row r="21" spans="1:20" ht="15.75" thickBot="1" x14ac:dyDescent="0.3">
      <c r="A21" s="12"/>
      <c r="B21" s="10" t="s">
        <v>14</v>
      </c>
      <c r="C21" s="41" t="s">
        <v>29</v>
      </c>
      <c r="D21" s="10" t="s">
        <v>18</v>
      </c>
      <c r="E21" s="10">
        <v>0.1</v>
      </c>
      <c r="F21" s="39">
        <v>0.5071</v>
      </c>
      <c r="G21" s="52">
        <f t="shared" si="2"/>
        <v>0.60709999999999997</v>
      </c>
      <c r="H21" s="57">
        <v>0</v>
      </c>
      <c r="I21" s="53">
        <f t="shared" si="3"/>
        <v>0.60709999999999997</v>
      </c>
      <c r="J21" s="38" t="s">
        <v>81</v>
      </c>
      <c r="K21">
        <f t="shared" si="0"/>
        <v>0.59650000000000003</v>
      </c>
      <c r="L21" s="20">
        <v>0.69650000000000001</v>
      </c>
      <c r="M21" s="24">
        <f t="shared" si="1"/>
        <v>0.59650000000000003</v>
      </c>
    </row>
    <row r="22" spans="1:20" x14ac:dyDescent="0.25">
      <c r="P22" t="s">
        <v>53</v>
      </c>
      <c r="R22" t="s">
        <v>54</v>
      </c>
    </row>
    <row r="23" spans="1:20" x14ac:dyDescent="0.25">
      <c r="C23" s="21" t="s">
        <v>56</v>
      </c>
      <c r="D23">
        <v>7.5345000000000004</v>
      </c>
      <c r="E23" t="s">
        <v>57</v>
      </c>
      <c r="J23" t="s">
        <v>40</v>
      </c>
      <c r="K23">
        <f>AVERAGE(K9,K11,K14,K17,K20)</f>
        <v>0.98743199999999987</v>
      </c>
      <c r="L23">
        <f>AVERAGE(L9,L11,L14,L17,L20)</f>
        <v>1.0653520000000001</v>
      </c>
      <c r="M23" s="28">
        <f>AVERAGE(M9,M11,M14,M17,M20)</f>
        <v>0.58133199999999996</v>
      </c>
      <c r="O23" s="28" t="e">
        <f>AVERAGE(O9,O11,O14,O17,O20)</f>
        <v>#DIV/0!</v>
      </c>
      <c r="P23">
        <v>9.9500000000000005E-2</v>
      </c>
      <c r="Q23" t="s">
        <v>55</v>
      </c>
      <c r="R23">
        <v>383</v>
      </c>
      <c r="S23" t="s">
        <v>58</v>
      </c>
      <c r="T23">
        <f>R23/1000</f>
        <v>0.38300000000000001</v>
      </c>
    </row>
    <row r="24" spans="1:20" x14ac:dyDescent="0.25">
      <c r="J24" t="s">
        <v>41</v>
      </c>
      <c r="K24">
        <f>AVERAGE(K13,K16,K19)</f>
        <v>1.0835066666666668</v>
      </c>
      <c r="L24">
        <f>AVERAGE(L13,L16,L19)</f>
        <v>1.2458400000000001</v>
      </c>
      <c r="M24" s="28">
        <f>AVERAGE(M13,M15,M18)</f>
        <v>0.57120666666666664</v>
      </c>
      <c r="O24" s="28" t="e">
        <f>AVERAGE(O13,#REF!,O19)</f>
        <v>#REF!</v>
      </c>
      <c r="P24">
        <v>9.9500000000000005E-2</v>
      </c>
      <c r="Q24" t="s">
        <v>55</v>
      </c>
      <c r="R24">
        <v>456</v>
      </c>
      <c r="S24" t="s">
        <v>58</v>
      </c>
      <c r="T24">
        <f t="shared" ref="T24:T28" si="4">R24/1000</f>
        <v>0.45600000000000002</v>
      </c>
    </row>
    <row r="25" spans="1:20" x14ac:dyDescent="0.25">
      <c r="J25" t="s">
        <v>19</v>
      </c>
      <c r="K25">
        <f>AVERAGE(K8,K10,K12,K15,K18)</f>
        <v>1.0639239999999999</v>
      </c>
      <c r="L25">
        <f>AVERAGE(L8,L10,L12,L15,L18)</f>
        <v>1.1594439999999999</v>
      </c>
      <c r="M25" s="28" t="e">
        <f>AVERAGE(M8,M10,M12,#REF!,M19)</f>
        <v>#REF!</v>
      </c>
      <c r="O25" s="28" t="e">
        <f>AVERAGE(O8,O10,O12,O15,#REF!)</f>
        <v>#REF!</v>
      </c>
      <c r="P25">
        <v>9.9500000000000005E-2</v>
      </c>
      <c r="Q25" t="s">
        <v>55</v>
      </c>
      <c r="R25">
        <v>456</v>
      </c>
      <c r="S25" t="s">
        <v>58</v>
      </c>
      <c r="T25">
        <f t="shared" si="4"/>
        <v>0.45600000000000002</v>
      </c>
    </row>
    <row r="26" spans="1:20" x14ac:dyDescent="0.25">
      <c r="J26" t="s">
        <v>17</v>
      </c>
      <c r="K26">
        <f>AVERAGE(K6,K7)</f>
        <v>0.65040000000000009</v>
      </c>
      <c r="L26">
        <f>AVERAGE(L6,L7)</f>
        <v>0.72805000000000009</v>
      </c>
      <c r="M26" s="20">
        <f>AVERAGE(M6,M7)</f>
        <v>0.59426000000000001</v>
      </c>
      <c r="O26" s="28" t="e">
        <f>AVERAGE(O6,O7)</f>
        <v>#DIV/0!</v>
      </c>
      <c r="R26">
        <v>56.14</v>
      </c>
      <c r="S26" t="s">
        <v>58</v>
      </c>
      <c r="T26">
        <f t="shared" si="4"/>
        <v>5.6140000000000002E-2</v>
      </c>
    </row>
    <row r="27" spans="1:20" ht="15.75" thickBot="1" x14ac:dyDescent="0.3">
      <c r="J27" t="s">
        <v>42</v>
      </c>
      <c r="K27">
        <f>AVERAGE(K4,K21)</f>
        <v>0.57085000000000008</v>
      </c>
      <c r="L27">
        <f>AVERAGE(L4,L21)</f>
        <v>0.68084999999999996</v>
      </c>
      <c r="M27" s="28">
        <f>AVERAGE(M4,M21)</f>
        <v>0.57085000000000008</v>
      </c>
      <c r="O27" s="28" t="e">
        <f>AVERAGE(O4,O21)</f>
        <v>#DIV/0!</v>
      </c>
      <c r="P27">
        <v>5.3100000000000001E-2</v>
      </c>
      <c r="Q27" t="s">
        <v>55</v>
      </c>
    </row>
    <row r="28" spans="1:20" ht="15.75" thickBot="1" x14ac:dyDescent="0.3">
      <c r="J28" s="31" t="s">
        <v>59</v>
      </c>
      <c r="K28" t="s">
        <v>60</v>
      </c>
      <c r="R28">
        <v>21.24</v>
      </c>
      <c r="S28" t="s">
        <v>58</v>
      </c>
      <c r="T28">
        <f t="shared" si="4"/>
        <v>2.1239999999999998E-2</v>
      </c>
    </row>
    <row r="30" spans="1:20" x14ac:dyDescent="0.25">
      <c r="C30" t="s">
        <v>43</v>
      </c>
    </row>
    <row r="31" spans="1:20" x14ac:dyDescent="0.25">
      <c r="C31" t="s">
        <v>44</v>
      </c>
    </row>
    <row r="32" spans="1:20" x14ac:dyDescent="0.25">
      <c r="C32" t="s">
        <v>45</v>
      </c>
    </row>
    <row r="33" spans="3:9" x14ac:dyDescent="0.25">
      <c r="C33" t="s">
        <v>46</v>
      </c>
    </row>
    <row r="34" spans="3:9" x14ac:dyDescent="0.25">
      <c r="C34" t="s">
        <v>47</v>
      </c>
    </row>
    <row r="35" spans="3:9" x14ac:dyDescent="0.25">
      <c r="C35" t="s">
        <v>48</v>
      </c>
    </row>
    <row r="36" spans="3:9" x14ac:dyDescent="0.25">
      <c r="C36" t="s">
        <v>49</v>
      </c>
    </row>
    <row r="37" spans="3:9" x14ac:dyDescent="0.25">
      <c r="C37" t="s">
        <v>50</v>
      </c>
    </row>
    <row r="38" spans="3:9" x14ac:dyDescent="0.25">
      <c r="C38" t="s">
        <v>51</v>
      </c>
    </row>
    <row r="39" spans="3:9" x14ac:dyDescent="0.25">
      <c r="C39" t="s">
        <v>52</v>
      </c>
    </row>
    <row r="41" spans="3:9" ht="15.75" thickBot="1" x14ac:dyDescent="0.3"/>
    <row r="42" spans="3:9" ht="60.75" thickBot="1" x14ac:dyDescent="0.3">
      <c r="C42" s="18" t="s">
        <v>23</v>
      </c>
      <c r="D42" s="18" t="s">
        <v>24</v>
      </c>
      <c r="E42" s="18" t="s">
        <v>25</v>
      </c>
      <c r="F42" s="18" t="s">
        <v>36</v>
      </c>
      <c r="G42" s="18" t="s">
        <v>26</v>
      </c>
      <c r="H42" s="18" t="s">
        <v>27</v>
      </c>
      <c r="I42" s="18" t="s">
        <v>28</v>
      </c>
    </row>
    <row r="43" spans="3:9" ht="15.75" thickBot="1" x14ac:dyDescent="0.3">
      <c r="C43" s="10" t="s">
        <v>10</v>
      </c>
      <c r="D43" s="10" t="s">
        <v>11</v>
      </c>
      <c r="E43" s="16" t="s">
        <v>33</v>
      </c>
      <c r="F43" s="10" t="s">
        <v>34</v>
      </c>
      <c r="G43" s="16" t="s">
        <v>35</v>
      </c>
      <c r="H43" s="10" t="s">
        <v>12</v>
      </c>
      <c r="I43" s="10" t="s">
        <v>13</v>
      </c>
    </row>
    <row r="44" spans="3:9" ht="15.75" thickBot="1" x14ac:dyDescent="0.3">
      <c r="C44" s="10" t="s">
        <v>29</v>
      </c>
      <c r="D44" s="10" t="s">
        <v>18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.75" thickBot="1" x14ac:dyDescent="0.3">
      <c r="C45" s="10" t="s">
        <v>15</v>
      </c>
      <c r="D45" s="10" t="s">
        <v>16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5">G45+H45</f>
        <v>4.2210000000000001</v>
      </c>
    </row>
    <row r="46" spans="3:9" ht="15.75" thickBot="1" x14ac:dyDescent="0.3">
      <c r="C46" s="10" t="s">
        <v>17</v>
      </c>
      <c r="D46" s="10" t="s">
        <v>18</v>
      </c>
      <c r="E46" s="10">
        <v>0.223</v>
      </c>
      <c r="F46" s="10">
        <v>3.8450000000000002</v>
      </c>
      <c r="G46" s="9">
        <f t="shared" ref="G46" si="6">E46+F46</f>
        <v>4.0680000000000005</v>
      </c>
      <c r="H46" s="15">
        <v>0.42299999999999999</v>
      </c>
      <c r="I46" s="15">
        <f t="shared" si="5"/>
        <v>4.4910000000000005</v>
      </c>
    </row>
    <row r="47" spans="3:9" ht="15.75" thickBot="1" x14ac:dyDescent="0.3">
      <c r="C47" s="9" t="s">
        <v>17</v>
      </c>
      <c r="D47" s="9" t="s">
        <v>18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5"/>
        <v>4.4750000000000005</v>
      </c>
    </row>
    <row r="48" spans="3:9" ht="15.75" thickBot="1" x14ac:dyDescent="0.3">
      <c r="C48" s="13" t="s">
        <v>32</v>
      </c>
      <c r="D48" s="9" t="s">
        <v>18</v>
      </c>
      <c r="E48" s="9">
        <v>0.308</v>
      </c>
      <c r="F48" s="10">
        <v>4.1900000000000004</v>
      </c>
      <c r="G48" s="9">
        <f t="shared" ref="G48:G57" si="7">E48+F48</f>
        <v>4.4980000000000002</v>
      </c>
      <c r="H48" s="23">
        <v>3.06</v>
      </c>
      <c r="I48" s="15">
        <f t="shared" si="5"/>
        <v>7.5579999999999998</v>
      </c>
    </row>
    <row r="49" spans="3:9" ht="15.75" thickBot="1" x14ac:dyDescent="0.3">
      <c r="C49" s="14" t="s">
        <v>21</v>
      </c>
      <c r="D49" s="9" t="s">
        <v>18</v>
      </c>
      <c r="E49" s="9">
        <v>0.309</v>
      </c>
      <c r="F49" s="10">
        <v>4.758</v>
      </c>
      <c r="G49" s="9">
        <f t="shared" si="7"/>
        <v>5.0670000000000002</v>
      </c>
      <c r="H49" s="23">
        <v>2.66</v>
      </c>
      <c r="I49" s="15">
        <f t="shared" si="5"/>
        <v>7.7270000000000003</v>
      </c>
    </row>
    <row r="50" spans="3:9" ht="15.75" thickBot="1" x14ac:dyDescent="0.3">
      <c r="C50" s="11" t="s">
        <v>19</v>
      </c>
      <c r="D50" s="9" t="s">
        <v>18</v>
      </c>
      <c r="E50" s="9">
        <v>0.54</v>
      </c>
      <c r="F50" s="10">
        <v>4.1900000000000004</v>
      </c>
      <c r="G50" s="9">
        <f t="shared" si="7"/>
        <v>4.7300000000000004</v>
      </c>
      <c r="H50" s="23">
        <v>3.06</v>
      </c>
      <c r="I50" s="15">
        <f t="shared" si="5"/>
        <v>7.7900000000000009</v>
      </c>
    </row>
    <row r="51" spans="3:9" ht="15.75" thickBot="1" x14ac:dyDescent="0.3">
      <c r="C51" s="14" t="s">
        <v>21</v>
      </c>
      <c r="D51" s="9" t="s">
        <v>18</v>
      </c>
      <c r="E51" s="9">
        <v>0.29799999999999999</v>
      </c>
      <c r="F51" s="10">
        <v>4.758</v>
      </c>
      <c r="G51" s="9">
        <f t="shared" si="7"/>
        <v>5.056</v>
      </c>
      <c r="H51" s="23">
        <v>2.66</v>
      </c>
      <c r="I51" s="15">
        <f t="shared" si="5"/>
        <v>7.7160000000000002</v>
      </c>
    </row>
    <row r="52" spans="3:9" ht="15.75" thickBot="1" x14ac:dyDescent="0.3">
      <c r="C52" s="9" t="s">
        <v>19</v>
      </c>
      <c r="D52" s="9" t="s">
        <v>18</v>
      </c>
      <c r="E52" s="9">
        <v>0.23</v>
      </c>
      <c r="F52" s="10">
        <v>4.1900000000000004</v>
      </c>
      <c r="G52" s="9">
        <f t="shared" si="7"/>
        <v>4.4200000000000008</v>
      </c>
      <c r="H52" s="23">
        <v>3.06</v>
      </c>
      <c r="I52" s="15">
        <f t="shared" si="5"/>
        <v>7.48</v>
      </c>
    </row>
    <row r="53" spans="3:9" ht="15.75" thickBot="1" x14ac:dyDescent="0.3">
      <c r="C53" s="9" t="s">
        <v>30</v>
      </c>
      <c r="D53" s="9" t="s">
        <v>18</v>
      </c>
      <c r="E53" s="9">
        <v>0.61</v>
      </c>
      <c r="F53" s="10">
        <v>4.58</v>
      </c>
      <c r="G53" s="9">
        <f t="shared" si="7"/>
        <v>5.19</v>
      </c>
      <c r="H53" s="23">
        <v>3.06</v>
      </c>
      <c r="I53" s="15">
        <f t="shared" si="5"/>
        <v>8.25</v>
      </c>
    </row>
    <row r="54" spans="3:9" ht="15.75" thickBot="1" x14ac:dyDescent="0.3">
      <c r="C54" s="9" t="s">
        <v>21</v>
      </c>
      <c r="D54" s="9" t="s">
        <v>18</v>
      </c>
      <c r="E54" s="9">
        <v>0.215</v>
      </c>
      <c r="F54" s="10">
        <v>4.758</v>
      </c>
      <c r="G54" s="9">
        <f t="shared" si="7"/>
        <v>4.9729999999999999</v>
      </c>
      <c r="H54" s="23">
        <v>2.66</v>
      </c>
      <c r="I54" s="15">
        <f t="shared" si="5"/>
        <v>7.633</v>
      </c>
    </row>
    <row r="55" spans="3:9" ht="15.75" thickBot="1" x14ac:dyDescent="0.3">
      <c r="C55" s="10" t="s">
        <v>19</v>
      </c>
      <c r="D55" s="9" t="s">
        <v>18</v>
      </c>
      <c r="E55" s="10">
        <v>0.31</v>
      </c>
      <c r="F55" s="10">
        <v>4.1900000000000004</v>
      </c>
      <c r="G55" s="9">
        <f t="shared" si="7"/>
        <v>4.5</v>
      </c>
      <c r="H55" s="23">
        <v>3.06</v>
      </c>
      <c r="I55" s="9">
        <f t="shared" si="5"/>
        <v>7.5600000000000005</v>
      </c>
    </row>
    <row r="56" spans="3:9" ht="15.75" thickBot="1" x14ac:dyDescent="0.3">
      <c r="C56" s="10" t="s">
        <v>30</v>
      </c>
      <c r="D56" s="10" t="s">
        <v>18</v>
      </c>
      <c r="E56" s="26">
        <v>0.98</v>
      </c>
      <c r="F56" s="10">
        <v>4.58</v>
      </c>
      <c r="G56" s="9">
        <f t="shared" si="7"/>
        <v>5.5600000000000005</v>
      </c>
      <c r="H56" s="23">
        <v>3.06</v>
      </c>
      <c r="I56" s="9">
        <f t="shared" si="5"/>
        <v>8.620000000000001</v>
      </c>
    </row>
    <row r="57" spans="3:9" ht="15.75" thickBot="1" x14ac:dyDescent="0.3">
      <c r="C57" s="10" t="s">
        <v>21</v>
      </c>
      <c r="D57" s="10" t="s">
        <v>18</v>
      </c>
      <c r="E57" s="10">
        <v>0.28000000000000003</v>
      </c>
      <c r="F57" s="10">
        <v>4.758</v>
      </c>
      <c r="G57" s="9">
        <f t="shared" si="7"/>
        <v>5.0380000000000003</v>
      </c>
      <c r="H57" s="23">
        <v>2.66</v>
      </c>
      <c r="I57" s="9">
        <f t="shared" si="5"/>
        <v>7.6980000000000004</v>
      </c>
    </row>
    <row r="58" spans="3:9" ht="15.75" thickBot="1" x14ac:dyDescent="0.3">
      <c r="C58" s="9" t="s">
        <v>19</v>
      </c>
      <c r="D58" s="9" t="s">
        <v>18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5"/>
        <v>7.5600000000000005</v>
      </c>
    </row>
    <row r="59" spans="3:9" ht="15.75" thickBot="1" x14ac:dyDescent="0.3">
      <c r="C59" s="9" t="s">
        <v>30</v>
      </c>
      <c r="D59" s="9" t="s">
        <v>18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5"/>
        <v>8.620000000000001</v>
      </c>
    </row>
    <row r="60" spans="3:9" ht="15.75" thickBot="1" x14ac:dyDescent="0.3">
      <c r="C60" s="9" t="s">
        <v>21</v>
      </c>
      <c r="D60" s="9" t="s">
        <v>18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5"/>
        <v>7.6980000000000004</v>
      </c>
    </row>
    <row r="61" spans="3:9" ht="15.75" thickBot="1" x14ac:dyDescent="0.3">
      <c r="C61" s="11" t="s">
        <v>29</v>
      </c>
      <c r="D61" s="10" t="s">
        <v>18</v>
      </c>
      <c r="E61" s="25">
        <v>0.74</v>
      </c>
      <c r="F61" s="10">
        <v>3.9289999999999998</v>
      </c>
      <c r="G61" s="9">
        <f t="shared" ref="G61" si="8">E61+F61</f>
        <v>4.6689999999999996</v>
      </c>
      <c r="H61" s="27">
        <v>0</v>
      </c>
      <c r="I61" s="9">
        <f t="shared" si="5"/>
        <v>4.6689999999999996</v>
      </c>
    </row>
    <row r="62" spans="3:9" x14ac:dyDescent="0.25">
      <c r="C62">
        <v>10.679</v>
      </c>
    </row>
    <row r="63" spans="3:9" x14ac:dyDescent="0.25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2955C-F2C8-45DF-8D9F-74F40B9EC101}">
  <dimension ref="A1:F52"/>
  <sheetViews>
    <sheetView zoomScale="115" zoomScaleNormal="115" workbookViewId="0">
      <selection activeCell="F12" sqref="F1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.7109375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6" t="s">
        <v>143</v>
      </c>
      <c r="B4" s="67"/>
      <c r="C4" s="8" t="s">
        <v>142</v>
      </c>
      <c r="D4" s="8" t="s">
        <v>139</v>
      </c>
      <c r="E4" s="8" t="s">
        <v>140</v>
      </c>
      <c r="F4" s="8" t="s">
        <v>141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0.59499999999999997</v>
      </c>
      <c r="D12" s="33">
        <v>0.58099999999999996</v>
      </c>
      <c r="E12" s="33">
        <v>0.60719999999999996</v>
      </c>
      <c r="F12" s="33">
        <v>0.61629999999999996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1.1052</v>
      </c>
      <c r="D40" s="33">
        <v>1.0744</v>
      </c>
      <c r="E40" s="33">
        <v>1.0891</v>
      </c>
      <c r="F40" s="33">
        <v>1.1083000000000001</v>
      </c>
    </row>
    <row r="41" spans="1:6" ht="18.75" customHeight="1" x14ac:dyDescent="0.25">
      <c r="A41" s="6" t="s">
        <v>5</v>
      </c>
      <c r="B41" s="7" t="s">
        <v>70</v>
      </c>
      <c r="C41" s="33">
        <v>1.1621999999999999</v>
      </c>
      <c r="D41" s="33">
        <v>1.1314</v>
      </c>
      <c r="E41" s="33">
        <v>1.1460999999999999</v>
      </c>
      <c r="F41" s="33">
        <v>1.1653</v>
      </c>
    </row>
    <row r="42" spans="1:6" ht="18.75" customHeight="1" x14ac:dyDescent="0.25">
      <c r="A42" s="6" t="s">
        <v>8</v>
      </c>
      <c r="B42" s="7" t="s">
        <v>69</v>
      </c>
      <c r="C42" s="33">
        <v>1.0333000000000001</v>
      </c>
      <c r="D42" s="33">
        <v>1.0072000000000001</v>
      </c>
      <c r="E42" s="33">
        <v>1.0423</v>
      </c>
      <c r="F42" s="33">
        <v>1.0694999999999999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1.1581999999999999</v>
      </c>
      <c r="D46" s="37">
        <v>1.1274</v>
      </c>
      <c r="E46" s="37">
        <v>1.1420999999999999</v>
      </c>
      <c r="F46" s="37">
        <v>1.1613</v>
      </c>
    </row>
    <row r="47" spans="1:6" ht="18.75" customHeight="1" x14ac:dyDescent="0.25">
      <c r="A47" s="6" t="s">
        <v>5</v>
      </c>
      <c r="B47" s="7" t="s">
        <v>70</v>
      </c>
      <c r="C47" s="37">
        <v>1.1621999999999999</v>
      </c>
      <c r="D47" s="37">
        <v>1.1314</v>
      </c>
      <c r="E47" s="37">
        <v>1.1460999999999999</v>
      </c>
      <c r="F47" s="37">
        <v>1.1653</v>
      </c>
    </row>
    <row r="48" spans="1:6" ht="18.75" customHeight="1" x14ac:dyDescent="0.25">
      <c r="A48" s="6" t="s">
        <v>8</v>
      </c>
      <c r="B48" s="7" t="s">
        <v>69</v>
      </c>
      <c r="C48" s="37">
        <v>1.0912999999999999</v>
      </c>
      <c r="D48" s="37">
        <v>1.0651999999999999</v>
      </c>
      <c r="E48" s="37">
        <v>1.1003000000000001</v>
      </c>
      <c r="F48" s="37">
        <v>1.1274999999999999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0.69330000000000003</v>
      </c>
      <c r="D52" s="37">
        <v>0.66720000000000002</v>
      </c>
      <c r="E52" s="37">
        <v>0.70230000000000004</v>
      </c>
      <c r="F52" s="37">
        <v>0.72950000000000004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4518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4518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8884-EF2C-46B8-ADDB-98A73BBC54DF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6" t="s">
        <v>134</v>
      </c>
      <c r="B4" s="67"/>
      <c r="C4" s="8" t="s">
        <v>135</v>
      </c>
      <c r="D4" s="8" t="s">
        <v>136</v>
      </c>
      <c r="E4" s="8" t="s">
        <v>138</v>
      </c>
      <c r="F4" s="8" t="s">
        <v>137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0.61839999999999995</v>
      </c>
      <c r="D12" s="33">
        <v>0.59160000000000001</v>
      </c>
      <c r="E12" s="33">
        <v>0.57889999999999997</v>
      </c>
      <c r="F12" s="33">
        <v>0.58040000000000003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1.1603000000000001</v>
      </c>
      <c r="D40" s="33">
        <v>1.1351</v>
      </c>
      <c r="E40" s="33">
        <v>1.1238999999999999</v>
      </c>
      <c r="F40" s="33">
        <v>1.111</v>
      </c>
    </row>
    <row r="41" spans="1:6" ht="18.75" customHeight="1" x14ac:dyDescent="0.25">
      <c r="A41" s="6" t="s">
        <v>5</v>
      </c>
      <c r="B41" s="7" t="s">
        <v>70</v>
      </c>
      <c r="C41" s="33">
        <v>1.2173</v>
      </c>
      <c r="D41" s="33">
        <v>1.1920999999999999</v>
      </c>
      <c r="E41" s="33">
        <v>1.1809000000000001</v>
      </c>
      <c r="F41" s="33">
        <v>1.1679999999999999</v>
      </c>
    </row>
    <row r="42" spans="1:6" ht="18.75" customHeight="1" x14ac:dyDescent="0.25">
      <c r="A42" s="6" t="s">
        <v>8</v>
      </c>
      <c r="B42" s="7" t="s">
        <v>69</v>
      </c>
      <c r="C42" s="33">
        <v>1.0496000000000001</v>
      </c>
      <c r="D42" s="33">
        <v>1.0416000000000001</v>
      </c>
      <c r="E42" s="33">
        <v>1.0336000000000001</v>
      </c>
      <c r="F42" s="33">
        <v>1.0343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1.2133</v>
      </c>
      <c r="D46" s="37">
        <v>1.1880999999999999</v>
      </c>
      <c r="E46" s="37">
        <v>1.1769000000000001</v>
      </c>
      <c r="F46" s="37">
        <v>1.1639999999999999</v>
      </c>
    </row>
    <row r="47" spans="1:6" ht="18.75" customHeight="1" x14ac:dyDescent="0.25">
      <c r="A47" s="6" t="s">
        <v>5</v>
      </c>
      <c r="B47" s="7" t="s">
        <v>70</v>
      </c>
      <c r="C47" s="37">
        <v>1.2173</v>
      </c>
      <c r="D47" s="37">
        <v>1.1920999999999999</v>
      </c>
      <c r="E47" s="37">
        <v>1.1809000000000001</v>
      </c>
      <c r="F47" s="37">
        <v>1.1679999999999999</v>
      </c>
    </row>
    <row r="48" spans="1:6" ht="18.75" customHeight="1" x14ac:dyDescent="0.25">
      <c r="A48" s="6" t="s">
        <v>8</v>
      </c>
      <c r="B48" s="7" t="s">
        <v>69</v>
      </c>
      <c r="C48" s="37">
        <v>1.1075999999999999</v>
      </c>
      <c r="D48" s="37">
        <v>1.0995999999999999</v>
      </c>
      <c r="E48" s="37">
        <v>1.0915999999999999</v>
      </c>
      <c r="F48" s="37">
        <v>1.0923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0.70960000000000001</v>
      </c>
      <c r="D52" s="37">
        <v>0.7016</v>
      </c>
      <c r="E52" s="37">
        <v>0.69359999999999999</v>
      </c>
      <c r="F52" s="37">
        <v>0.69430000000000003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3392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33921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9A924-D9D4-448E-B66C-653BFF59C69C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" customWidth="1"/>
    <col min="7" max="7" width="20.28515625" customWidth="1"/>
  </cols>
  <sheetData>
    <row r="1" spans="1:7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7" s="1" customFormat="1" x14ac:dyDescent="0.2">
      <c r="A2" s="63"/>
      <c r="B2" s="64" t="s">
        <v>82</v>
      </c>
      <c r="C2" s="65"/>
      <c r="D2" s="65"/>
      <c r="E2" s="65"/>
      <c r="F2" s="65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66" t="s">
        <v>130</v>
      </c>
      <c r="B4" s="67"/>
      <c r="C4" s="8" t="s">
        <v>128</v>
      </c>
      <c r="D4" s="8" t="s">
        <v>129</v>
      </c>
      <c r="E4" s="8" t="s">
        <v>131</v>
      </c>
      <c r="F4" s="8" t="s">
        <v>132</v>
      </c>
      <c r="G4" s="8" t="s">
        <v>133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0.64529999999999998</v>
      </c>
      <c r="D12" s="33">
        <v>0.63770000000000004</v>
      </c>
      <c r="E12" s="33">
        <v>0.62760000000000005</v>
      </c>
      <c r="F12" s="33">
        <v>0.62990000000000002</v>
      </c>
      <c r="G12" s="33">
        <v>0.62919999999999998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1.1617</v>
      </c>
      <c r="D40" s="33">
        <v>1.1779999999999999</v>
      </c>
      <c r="E40" s="33">
        <v>1.1744000000000001</v>
      </c>
      <c r="F40" s="33">
        <v>1.1931</v>
      </c>
      <c r="G40" s="33">
        <v>1.1786000000000001</v>
      </c>
    </row>
    <row r="41" spans="1:7" ht="18.75" customHeight="1" x14ac:dyDescent="0.25">
      <c r="A41" s="6" t="s">
        <v>5</v>
      </c>
      <c r="B41" s="7" t="s">
        <v>70</v>
      </c>
      <c r="C41" s="33">
        <v>1.2186999999999999</v>
      </c>
      <c r="D41" s="33">
        <v>1.2350000000000001</v>
      </c>
      <c r="E41" s="33">
        <v>1.2314000000000001</v>
      </c>
      <c r="F41" s="33">
        <v>1.2501</v>
      </c>
      <c r="G41" s="33">
        <v>1.2356</v>
      </c>
    </row>
    <row r="42" spans="1:7" ht="18.75" customHeight="1" x14ac:dyDescent="0.25">
      <c r="A42" s="6" t="s">
        <v>8</v>
      </c>
      <c r="B42" s="7" t="s">
        <v>69</v>
      </c>
      <c r="C42" s="33">
        <v>1.0860000000000001</v>
      </c>
      <c r="D42" s="33">
        <v>1.1145</v>
      </c>
      <c r="E42" s="33">
        <v>1.0993999999999999</v>
      </c>
      <c r="F42" s="33">
        <v>1.081</v>
      </c>
      <c r="G42" s="33">
        <v>1.0648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1.2146999999999999</v>
      </c>
      <c r="D46" s="37">
        <v>1.2310000000000001</v>
      </c>
      <c r="E46" s="37">
        <v>1.2274</v>
      </c>
      <c r="F46" s="37">
        <v>1.2461</v>
      </c>
      <c r="G46" s="37">
        <v>1.2316</v>
      </c>
    </row>
    <row r="47" spans="1:7" ht="18.75" customHeight="1" x14ac:dyDescent="0.25">
      <c r="A47" s="6" t="s">
        <v>5</v>
      </c>
      <c r="B47" s="7" t="s">
        <v>70</v>
      </c>
      <c r="C47" s="37">
        <v>1.2186999999999999</v>
      </c>
      <c r="D47" s="37">
        <v>1.2350000000000001</v>
      </c>
      <c r="E47" s="37">
        <v>1.2314000000000001</v>
      </c>
      <c r="F47" s="37">
        <v>1.2501</v>
      </c>
      <c r="G47" s="37">
        <v>1.2356</v>
      </c>
    </row>
    <row r="48" spans="1:7" ht="18.75" customHeight="1" x14ac:dyDescent="0.25">
      <c r="A48" s="6" t="s">
        <v>8</v>
      </c>
      <c r="B48" s="7" t="s">
        <v>69</v>
      </c>
      <c r="C48" s="37">
        <v>1.1439999999999999</v>
      </c>
      <c r="D48" s="37">
        <v>1.1725000000000001</v>
      </c>
      <c r="E48" s="37">
        <v>1.1574</v>
      </c>
      <c r="F48" s="37">
        <v>1.139</v>
      </c>
      <c r="G48" s="37">
        <v>1.1228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0.746</v>
      </c>
      <c r="D52" s="37">
        <v>0.77449999999999997</v>
      </c>
      <c r="E52" s="37">
        <v>0.75939999999999996</v>
      </c>
      <c r="F52" s="37">
        <v>0.74099999999999999</v>
      </c>
      <c r="G52" s="37">
        <v>0.7248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2368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23681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CBDD-727B-4720-9B9F-126AAC5BD945}">
  <dimension ref="A1:F52"/>
  <sheetViews>
    <sheetView topLeftCell="A3"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6" width="25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6" t="s">
        <v>123</v>
      </c>
      <c r="B4" s="67"/>
      <c r="C4" s="8" t="s">
        <v>124</v>
      </c>
      <c r="D4" s="8" t="s">
        <v>125</v>
      </c>
      <c r="E4" s="8" t="s">
        <v>126</v>
      </c>
      <c r="F4" s="8" t="s">
        <v>127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0.62670000000000003</v>
      </c>
      <c r="D12" s="33">
        <v>0.62860000000000005</v>
      </c>
      <c r="E12" s="33">
        <v>0.62580000000000002</v>
      </c>
      <c r="F12" s="33">
        <v>0.63870000000000005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1.1317999999999999</v>
      </c>
      <c r="D40" s="33">
        <v>1.1217999999999999</v>
      </c>
      <c r="E40" s="33">
        <v>1.1349</v>
      </c>
      <c r="F40" s="33">
        <v>1.1627000000000001</v>
      </c>
    </row>
    <row r="41" spans="1:6" ht="18.75" customHeight="1" x14ac:dyDescent="0.25">
      <c r="A41" s="6" t="s">
        <v>5</v>
      </c>
      <c r="B41" s="7" t="s">
        <v>70</v>
      </c>
      <c r="C41" s="33">
        <v>1.1888000000000001</v>
      </c>
      <c r="D41" s="33">
        <v>1.1788000000000001</v>
      </c>
      <c r="E41" s="33">
        <v>1.1919</v>
      </c>
      <c r="F41" s="33">
        <v>1.2197</v>
      </c>
    </row>
    <row r="42" spans="1:6" ht="18.75" customHeight="1" x14ac:dyDescent="0.25">
      <c r="A42" s="6" t="s">
        <v>8</v>
      </c>
      <c r="B42" s="7" t="s">
        <v>69</v>
      </c>
      <c r="C42" s="33">
        <v>1.0967</v>
      </c>
      <c r="D42" s="33">
        <v>1.0875999999999999</v>
      </c>
      <c r="E42" s="33">
        <v>1.0872999999999999</v>
      </c>
      <c r="F42" s="33">
        <v>1.0982000000000001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1.1848000000000001</v>
      </c>
      <c r="D46" s="37">
        <v>1.1748000000000001</v>
      </c>
      <c r="E46" s="37">
        <v>1.1879</v>
      </c>
      <c r="F46" s="37">
        <v>1.2157</v>
      </c>
    </row>
    <row r="47" spans="1:6" ht="18.75" customHeight="1" x14ac:dyDescent="0.25">
      <c r="A47" s="6" t="s">
        <v>5</v>
      </c>
      <c r="B47" s="7" t="s">
        <v>70</v>
      </c>
      <c r="C47" s="37">
        <v>1.1888000000000001</v>
      </c>
      <c r="D47" s="37">
        <v>1.1788000000000001</v>
      </c>
      <c r="E47" s="37">
        <v>1.1919</v>
      </c>
      <c r="F47" s="37">
        <v>1.2197</v>
      </c>
    </row>
    <row r="48" spans="1:6" ht="18.75" customHeight="1" x14ac:dyDescent="0.25">
      <c r="A48" s="6" t="s">
        <v>8</v>
      </c>
      <c r="B48" s="7" t="s">
        <v>69</v>
      </c>
      <c r="C48" s="37">
        <v>1.1547000000000001</v>
      </c>
      <c r="D48" s="37">
        <v>1.1456</v>
      </c>
      <c r="E48" s="37">
        <v>1.1453</v>
      </c>
      <c r="F48" s="37">
        <v>1.1561999999999999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0.75670000000000004</v>
      </c>
      <c r="D52" s="37">
        <v>0.74760000000000004</v>
      </c>
      <c r="E52" s="37">
        <v>0.74729999999999996</v>
      </c>
      <c r="F52" s="37">
        <v>0.75819999999999999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1446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14465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8139-BA5B-4F7D-B5E9-708D61A830D6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6" width="25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6" t="s">
        <v>118</v>
      </c>
      <c r="B4" s="67"/>
      <c r="C4" s="8" t="s">
        <v>119</v>
      </c>
      <c r="D4" s="8" t="s">
        <v>120</v>
      </c>
      <c r="E4" s="8" t="s">
        <v>121</v>
      </c>
      <c r="F4" s="8" t="s">
        <v>122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0.5968</v>
      </c>
      <c r="D12" s="33">
        <v>0.58699999999999997</v>
      </c>
      <c r="E12" s="33">
        <v>0.6018</v>
      </c>
      <c r="F12" s="33">
        <v>0.62160000000000004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1.0904</v>
      </c>
      <c r="D40" s="33">
        <v>1.1020000000000001</v>
      </c>
      <c r="E40" s="33">
        <v>1.131</v>
      </c>
      <c r="F40" s="33">
        <v>1.1204000000000001</v>
      </c>
    </row>
    <row r="41" spans="1:6" ht="18.75" customHeight="1" x14ac:dyDescent="0.25">
      <c r="A41" s="6" t="s">
        <v>5</v>
      </c>
      <c r="B41" s="7" t="s">
        <v>70</v>
      </c>
      <c r="C41" s="33">
        <v>1.1474</v>
      </c>
      <c r="D41" s="33">
        <v>1.159</v>
      </c>
      <c r="E41" s="33">
        <v>1.1879999999999999</v>
      </c>
      <c r="F41" s="33">
        <v>1.1774</v>
      </c>
    </row>
    <row r="42" spans="1:6" ht="18.75" customHeight="1" x14ac:dyDescent="0.25">
      <c r="A42" s="6" t="s">
        <v>8</v>
      </c>
      <c r="B42" s="7" t="s">
        <v>69</v>
      </c>
      <c r="C42" s="33">
        <v>1.1096999999999999</v>
      </c>
      <c r="D42" s="33">
        <v>1.1249</v>
      </c>
      <c r="E42" s="33">
        <v>1.1431</v>
      </c>
      <c r="F42" s="33">
        <v>1.1109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1.1434</v>
      </c>
      <c r="D46" s="37">
        <v>1.155</v>
      </c>
      <c r="E46" s="37">
        <v>1.1839999999999999</v>
      </c>
      <c r="F46" s="37">
        <v>1.1734</v>
      </c>
    </row>
    <row r="47" spans="1:6" ht="18.75" customHeight="1" x14ac:dyDescent="0.25">
      <c r="A47" s="6" t="s">
        <v>5</v>
      </c>
      <c r="B47" s="7" t="s">
        <v>70</v>
      </c>
      <c r="C47" s="37">
        <v>1.1474</v>
      </c>
      <c r="D47" s="37">
        <v>1.159</v>
      </c>
      <c r="E47" s="37">
        <v>1.1879999999999999</v>
      </c>
      <c r="F47" s="37">
        <v>1.1774</v>
      </c>
    </row>
    <row r="48" spans="1:6" ht="18.75" customHeight="1" x14ac:dyDescent="0.25">
      <c r="A48" s="6" t="s">
        <v>8</v>
      </c>
      <c r="B48" s="7" t="s">
        <v>69</v>
      </c>
      <c r="C48" s="37">
        <v>1.1677</v>
      </c>
      <c r="D48" s="37">
        <v>1.1829000000000001</v>
      </c>
      <c r="E48" s="37">
        <v>1.2011000000000001</v>
      </c>
      <c r="F48" s="37">
        <v>1.1689000000000001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0.76970000000000005</v>
      </c>
      <c r="D52" s="37">
        <v>0.78490000000000004</v>
      </c>
      <c r="E52" s="37">
        <v>0.80310000000000004</v>
      </c>
      <c r="F52" s="37">
        <v>0.77090000000000003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062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06273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1467-0808-4063-922C-DDC47700DAA1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42.42578125" customWidth="1"/>
    <col min="3" max="7" width="25" customWidth="1"/>
  </cols>
  <sheetData>
    <row r="1" spans="1:7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7" s="1" customFormat="1" x14ac:dyDescent="0.2">
      <c r="A2" s="63"/>
      <c r="B2" s="64" t="s">
        <v>82</v>
      </c>
      <c r="C2" s="65"/>
      <c r="D2" s="65"/>
      <c r="E2" s="65"/>
      <c r="F2" s="65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66" t="s">
        <v>117</v>
      </c>
      <c r="B4" s="67"/>
      <c r="C4" s="8" t="s">
        <v>112</v>
      </c>
      <c r="D4" s="8" t="s">
        <v>113</v>
      </c>
      <c r="E4" s="8" t="s">
        <v>114</v>
      </c>
      <c r="F4" s="8" t="s">
        <v>115</v>
      </c>
      <c r="G4" s="8" t="s">
        <v>116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0.59760000000000002</v>
      </c>
      <c r="D12" s="33">
        <v>0.59960000000000002</v>
      </c>
      <c r="E12" s="33">
        <v>0.60629999999999995</v>
      </c>
      <c r="F12" s="33">
        <v>0.60319999999999996</v>
      </c>
      <c r="G12" s="33">
        <v>0.59870000000000001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1.0556000000000001</v>
      </c>
      <c r="D40" s="33">
        <v>1.0447</v>
      </c>
      <c r="E40" s="33">
        <v>1.0383</v>
      </c>
      <c r="F40" s="33">
        <v>1.0548</v>
      </c>
      <c r="G40" s="33">
        <v>1.0823</v>
      </c>
    </row>
    <row r="41" spans="1:7" ht="18.75" customHeight="1" x14ac:dyDescent="0.25">
      <c r="A41" s="6" t="s">
        <v>5</v>
      </c>
      <c r="B41" s="7" t="s">
        <v>70</v>
      </c>
      <c r="C41" s="33">
        <v>1.1126</v>
      </c>
      <c r="D41" s="33">
        <v>1.1016999999999999</v>
      </c>
      <c r="E41" s="33">
        <v>1.0952999999999999</v>
      </c>
      <c r="F41" s="33">
        <v>1.1117999999999999</v>
      </c>
      <c r="G41" s="33">
        <v>1.1393</v>
      </c>
    </row>
    <row r="42" spans="1:7" ht="18.75" customHeight="1" x14ac:dyDescent="0.25">
      <c r="A42" s="6" t="s">
        <v>8</v>
      </c>
      <c r="B42" s="7" t="s">
        <v>69</v>
      </c>
      <c r="C42" s="33">
        <v>1.0508999999999999</v>
      </c>
      <c r="D42" s="33">
        <v>1.0330999999999999</v>
      </c>
      <c r="E42" s="33">
        <v>1.0432999999999999</v>
      </c>
      <c r="F42" s="33">
        <v>1.0653999999999999</v>
      </c>
      <c r="G42" s="33">
        <v>1.0899000000000001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1.1086</v>
      </c>
      <c r="D46" s="37">
        <v>1.0976999999999999</v>
      </c>
      <c r="E46" s="37">
        <v>1.0912999999999999</v>
      </c>
      <c r="F46" s="37">
        <v>1.1077999999999999</v>
      </c>
      <c r="G46" s="37">
        <v>1.1353</v>
      </c>
    </row>
    <row r="47" spans="1:7" ht="18.75" customHeight="1" x14ac:dyDescent="0.25">
      <c r="A47" s="6" t="s">
        <v>5</v>
      </c>
      <c r="B47" s="7" t="s">
        <v>70</v>
      </c>
      <c r="C47" s="37">
        <v>1.1126</v>
      </c>
      <c r="D47" s="37">
        <v>1.1016999999999999</v>
      </c>
      <c r="E47" s="37">
        <v>1.0952999999999999</v>
      </c>
      <c r="F47" s="37">
        <v>1.1117999999999999</v>
      </c>
      <c r="G47" s="37">
        <v>1.1393</v>
      </c>
    </row>
    <row r="48" spans="1:7" ht="18.75" customHeight="1" x14ac:dyDescent="0.25">
      <c r="A48" s="6" t="s">
        <v>8</v>
      </c>
      <c r="B48" s="7" t="s">
        <v>69</v>
      </c>
      <c r="C48" s="37">
        <v>1.1089</v>
      </c>
      <c r="D48" s="37">
        <v>1.0911</v>
      </c>
      <c r="E48" s="37">
        <v>1.1012999999999999</v>
      </c>
      <c r="F48" s="37">
        <v>1.1234</v>
      </c>
      <c r="G48" s="37">
        <v>1.1478999999999999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0.71089999999999998</v>
      </c>
      <c r="D52" s="37">
        <v>0.69310000000000005</v>
      </c>
      <c r="E52" s="37">
        <v>0.70330000000000004</v>
      </c>
      <c r="F52" s="37">
        <v>0.72540000000000004</v>
      </c>
      <c r="G52" s="37">
        <v>0.74990000000000001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910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9910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01729-BF12-4B95-AD70-D2B8E292A0D8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6" width="28.28515625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8" t="s">
        <v>107</v>
      </c>
      <c r="B4" s="68"/>
      <c r="C4" s="8" t="s">
        <v>108</v>
      </c>
      <c r="D4" s="8" t="s">
        <v>109</v>
      </c>
      <c r="E4" s="8" t="s">
        <v>110</v>
      </c>
      <c r="F4" s="8" t="s">
        <v>111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0.57040000000000002</v>
      </c>
      <c r="D12" s="33">
        <v>0.58399999999999996</v>
      </c>
      <c r="E12" s="33">
        <v>0.58840000000000003</v>
      </c>
      <c r="F12" s="33">
        <v>0.60660000000000003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1.0699000000000001</v>
      </c>
      <c r="D40" s="33">
        <v>1.0419</v>
      </c>
      <c r="E40" s="33">
        <v>1.0396000000000001</v>
      </c>
      <c r="F40" s="33">
        <v>1.0582</v>
      </c>
    </row>
    <row r="41" spans="1:6" ht="18.75" customHeight="1" x14ac:dyDescent="0.25">
      <c r="A41" s="6" t="s">
        <v>5</v>
      </c>
      <c r="B41" s="7" t="s">
        <v>70</v>
      </c>
      <c r="C41" s="33">
        <v>1.1269</v>
      </c>
      <c r="D41" s="33">
        <v>1.0989</v>
      </c>
      <c r="E41" s="33">
        <v>1.0966</v>
      </c>
      <c r="F41" s="33">
        <v>1.1152</v>
      </c>
    </row>
    <row r="42" spans="1:6" ht="18.75" customHeight="1" x14ac:dyDescent="0.25">
      <c r="A42" s="6" t="s">
        <v>8</v>
      </c>
      <c r="B42" s="7" t="s">
        <v>69</v>
      </c>
      <c r="C42" s="33">
        <v>1.0802</v>
      </c>
      <c r="D42" s="33">
        <v>1.0524</v>
      </c>
      <c r="E42" s="33">
        <v>1.0387</v>
      </c>
      <c r="F42" s="33">
        <v>1.0665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1.1229</v>
      </c>
      <c r="D46" s="37">
        <v>1.0949</v>
      </c>
      <c r="E46" s="37">
        <v>1.0926</v>
      </c>
      <c r="F46" s="37">
        <v>1.1112</v>
      </c>
    </row>
    <row r="47" spans="1:6" ht="18.75" customHeight="1" x14ac:dyDescent="0.25">
      <c r="A47" s="6" t="s">
        <v>5</v>
      </c>
      <c r="B47" s="7" t="s">
        <v>70</v>
      </c>
      <c r="C47" s="37">
        <v>1.1269</v>
      </c>
      <c r="D47" s="37">
        <v>1.0989</v>
      </c>
      <c r="E47" s="37">
        <v>1.0966</v>
      </c>
      <c r="F47" s="37">
        <v>1.1152</v>
      </c>
    </row>
    <row r="48" spans="1:6" ht="18.75" customHeight="1" x14ac:dyDescent="0.25">
      <c r="A48" s="6" t="s">
        <v>8</v>
      </c>
      <c r="B48" s="7" t="s">
        <v>69</v>
      </c>
      <c r="C48" s="37">
        <v>1.1382000000000001</v>
      </c>
      <c r="D48" s="37">
        <v>1.1104000000000001</v>
      </c>
      <c r="E48" s="37">
        <v>1.0967</v>
      </c>
      <c r="F48" s="37">
        <v>1.1245000000000001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0.74019999999999997</v>
      </c>
      <c r="D52" s="37">
        <v>0.71240000000000003</v>
      </c>
      <c r="E52" s="37">
        <v>0.69869999999999999</v>
      </c>
      <c r="F52" s="37">
        <v>0.72650000000000003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9296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92961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7E99-F758-45CF-A054-CBFE7E194ABE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8" t="s">
        <v>102</v>
      </c>
      <c r="B4" s="68"/>
      <c r="C4" s="8" t="s">
        <v>103</v>
      </c>
      <c r="D4" s="8" t="s">
        <v>104</v>
      </c>
      <c r="E4" s="8" t="s">
        <v>105</v>
      </c>
      <c r="F4" s="8" t="s">
        <v>106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0.66100000000000003</v>
      </c>
      <c r="D12" s="33">
        <v>0.62570000000000003</v>
      </c>
      <c r="E12" s="33">
        <v>0.61960000000000004</v>
      </c>
      <c r="F12" s="33">
        <v>0.61629999999999996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1.0982000000000001</v>
      </c>
      <c r="D40" s="33">
        <v>1.0857000000000001</v>
      </c>
      <c r="E40" s="33">
        <v>1.0859000000000001</v>
      </c>
      <c r="F40" s="33">
        <v>1.0825</v>
      </c>
    </row>
    <row r="41" spans="1:6" ht="18.75" customHeight="1" x14ac:dyDescent="0.25">
      <c r="A41" s="6" t="s">
        <v>5</v>
      </c>
      <c r="B41" s="7" t="s">
        <v>70</v>
      </c>
      <c r="C41" s="33">
        <v>1.1552</v>
      </c>
      <c r="D41" s="33">
        <v>1.1427</v>
      </c>
      <c r="E41" s="33">
        <v>1.1429</v>
      </c>
      <c r="F41" s="33">
        <v>1.1395</v>
      </c>
    </row>
    <row r="42" spans="1:6" ht="18.75" customHeight="1" x14ac:dyDescent="0.25">
      <c r="A42" s="6" t="s">
        <v>8</v>
      </c>
      <c r="B42" s="7" t="s">
        <v>69</v>
      </c>
      <c r="C42" s="33">
        <v>1.1406000000000001</v>
      </c>
      <c r="D42" s="33">
        <v>1.1000000000000001</v>
      </c>
      <c r="E42" s="33">
        <v>1.0939000000000001</v>
      </c>
      <c r="F42" s="33">
        <v>1.0898000000000001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1.1512</v>
      </c>
      <c r="D46" s="37">
        <v>1.1387</v>
      </c>
      <c r="E46" s="37">
        <v>1.1389</v>
      </c>
      <c r="F46" s="37">
        <v>1.1355</v>
      </c>
    </row>
    <row r="47" spans="1:6" ht="18.75" customHeight="1" x14ac:dyDescent="0.25">
      <c r="A47" s="6" t="s">
        <v>5</v>
      </c>
      <c r="B47" s="7" t="s">
        <v>70</v>
      </c>
      <c r="C47" s="37">
        <v>1.1552</v>
      </c>
      <c r="D47" s="37">
        <v>1.1427</v>
      </c>
      <c r="E47" s="37">
        <v>1.1429</v>
      </c>
      <c r="F47" s="37">
        <v>1.1395</v>
      </c>
    </row>
    <row r="48" spans="1:6" ht="18.75" customHeight="1" x14ac:dyDescent="0.25">
      <c r="A48" s="6" t="s">
        <v>8</v>
      </c>
      <c r="B48" s="7" t="s">
        <v>69</v>
      </c>
      <c r="C48" s="37">
        <v>1.1986000000000001</v>
      </c>
      <c r="D48" s="33">
        <v>1.1579999999999999</v>
      </c>
      <c r="E48" s="37">
        <v>1.1518999999999999</v>
      </c>
      <c r="F48" s="37">
        <v>1.1477999999999999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0.80059999999999998</v>
      </c>
      <c r="D52" s="37">
        <v>0.76</v>
      </c>
      <c r="E52" s="37">
        <v>0.75390000000000001</v>
      </c>
      <c r="F52" s="37">
        <v>0.74980000000000002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784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7841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985E-2034-49C2-9A9A-5AE25612BB89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7" width="16.140625" bestFit="1" customWidth="1"/>
  </cols>
  <sheetData>
    <row r="1" spans="1:7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7" s="1" customFormat="1" x14ac:dyDescent="0.2">
      <c r="A2" s="63"/>
      <c r="B2" s="64" t="s">
        <v>82</v>
      </c>
      <c r="C2" s="65"/>
      <c r="D2" s="65"/>
      <c r="E2" s="65"/>
      <c r="F2" s="65"/>
    </row>
    <row r="3" spans="1:7" s="1" customFormat="1" ht="14.25" x14ac:dyDescent="0.2">
      <c r="A3" s="2"/>
      <c r="B3" s="3"/>
      <c r="C3" s="3"/>
      <c r="D3" s="3"/>
      <c r="E3" s="3"/>
      <c r="F3" s="3"/>
      <c r="G3" s="3"/>
    </row>
    <row r="4" spans="1:7" ht="22.5" customHeight="1" x14ac:dyDescent="0.25">
      <c r="A4" s="66" t="s">
        <v>101</v>
      </c>
      <c r="B4" s="67"/>
      <c r="C4" s="8" t="s">
        <v>96</v>
      </c>
      <c r="D4" s="8" t="s">
        <v>97</v>
      </c>
      <c r="E4" s="8" t="s">
        <v>98</v>
      </c>
      <c r="F4" s="8" t="s">
        <v>99</v>
      </c>
      <c r="G4" s="8" t="s">
        <v>100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0.69899999999999995</v>
      </c>
      <c r="D12" s="33">
        <v>0.65039999999999998</v>
      </c>
      <c r="E12" s="33">
        <v>0.65639999999999998</v>
      </c>
      <c r="F12" s="33">
        <v>0.68210000000000004</v>
      </c>
      <c r="G12" s="33">
        <v>0.66459999999999997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1.1766000000000001</v>
      </c>
      <c r="D40" s="33">
        <v>1.1032999999999999</v>
      </c>
      <c r="E40" s="33">
        <v>1.0931999999999999</v>
      </c>
      <c r="F40" s="33">
        <v>1.1119000000000001</v>
      </c>
      <c r="G40" s="33">
        <v>1.1014999999999999</v>
      </c>
    </row>
    <row r="41" spans="1:7" ht="18.75" customHeight="1" x14ac:dyDescent="0.25">
      <c r="A41" s="6" t="s">
        <v>5</v>
      </c>
      <c r="B41" s="7" t="s">
        <v>70</v>
      </c>
      <c r="C41" s="33">
        <v>1.2336</v>
      </c>
      <c r="D41" s="33">
        <v>1.1603000000000001</v>
      </c>
      <c r="E41" s="33">
        <v>1.1501999999999999</v>
      </c>
      <c r="F41" s="33">
        <v>1.1689000000000001</v>
      </c>
      <c r="G41" s="33">
        <v>1.1585000000000001</v>
      </c>
    </row>
    <row r="42" spans="1:7" ht="18.75" customHeight="1" x14ac:dyDescent="0.25">
      <c r="A42" s="6" t="s">
        <v>8</v>
      </c>
      <c r="B42" s="7" t="s">
        <v>69</v>
      </c>
      <c r="C42" s="33">
        <v>1.2262999999999999</v>
      </c>
      <c r="D42" s="33">
        <v>1.1780999999999999</v>
      </c>
      <c r="E42" s="33">
        <v>1.1674</v>
      </c>
      <c r="F42" s="33">
        <v>1.1899</v>
      </c>
      <c r="G42" s="33">
        <v>1.1555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1.2296</v>
      </c>
      <c r="D46" s="37">
        <v>1.1563000000000001</v>
      </c>
      <c r="E46" s="37">
        <v>1.1462000000000001</v>
      </c>
      <c r="F46" s="37">
        <v>1.1649</v>
      </c>
      <c r="G46" s="37">
        <v>1.1545000000000001</v>
      </c>
    </row>
    <row r="47" spans="1:7" ht="18.75" customHeight="1" x14ac:dyDescent="0.25">
      <c r="A47" s="6" t="s">
        <v>5</v>
      </c>
      <c r="B47" s="7" t="s">
        <v>70</v>
      </c>
      <c r="C47" s="37">
        <v>1.2336</v>
      </c>
      <c r="D47" s="37">
        <v>1.1603000000000001</v>
      </c>
      <c r="E47" s="37">
        <v>1.1501999999999999</v>
      </c>
      <c r="F47" s="37">
        <v>1.1689000000000001</v>
      </c>
      <c r="G47" s="37">
        <v>1.1585000000000001</v>
      </c>
    </row>
    <row r="48" spans="1:7" ht="18.75" customHeight="1" x14ac:dyDescent="0.25">
      <c r="A48" s="6" t="s">
        <v>8</v>
      </c>
      <c r="B48" s="7" t="s">
        <v>69</v>
      </c>
      <c r="C48" s="37">
        <v>1.2843</v>
      </c>
      <c r="D48" s="37">
        <v>1.2361</v>
      </c>
      <c r="E48" s="37">
        <v>1.2254</v>
      </c>
      <c r="F48" s="37">
        <v>1.2479</v>
      </c>
      <c r="G48" s="37">
        <v>1.2135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0.88629999999999998</v>
      </c>
      <c r="D52" s="37">
        <v>0.83809999999999996</v>
      </c>
      <c r="E52" s="37">
        <v>0.82740000000000002</v>
      </c>
      <c r="F52" s="37">
        <v>0.84989999999999999</v>
      </c>
      <c r="G52" s="37">
        <v>0.8155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374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3745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7F6E-919F-4EF2-9319-58176DA1169C}">
  <dimension ref="A1:F52"/>
  <sheetViews>
    <sheetView topLeftCell="B1"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8" t="s">
        <v>91</v>
      </c>
      <c r="B4" s="68"/>
      <c r="C4" s="8" t="s">
        <v>92</v>
      </c>
      <c r="D4" s="8" t="s">
        <v>93</v>
      </c>
      <c r="E4" s="8" t="s">
        <v>94</v>
      </c>
      <c r="F4" s="8" t="s">
        <v>95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0.621</v>
      </c>
      <c r="D12" s="33">
        <v>0.63670000000000004</v>
      </c>
      <c r="E12" s="33">
        <v>0.65049999999999997</v>
      </c>
      <c r="F12" s="33">
        <v>0.65949999999999998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1.1931</v>
      </c>
      <c r="D40" s="33">
        <v>1.2036</v>
      </c>
      <c r="E40" s="33">
        <v>1.2361</v>
      </c>
      <c r="F40" s="33">
        <v>1.2202</v>
      </c>
    </row>
    <row r="41" spans="1:6" ht="18.75" customHeight="1" x14ac:dyDescent="0.25">
      <c r="A41" s="6" t="s">
        <v>5</v>
      </c>
      <c r="B41" s="7" t="s">
        <v>70</v>
      </c>
      <c r="C41" s="33">
        <v>1.2501</v>
      </c>
      <c r="D41" s="33">
        <v>1.2605999999999999</v>
      </c>
      <c r="E41" s="33">
        <v>1.2930999999999999</v>
      </c>
      <c r="F41" s="33">
        <v>1.2771999999999999</v>
      </c>
    </row>
    <row r="42" spans="1:6" ht="18.75" customHeight="1" x14ac:dyDescent="0.25">
      <c r="A42" s="6" t="s">
        <v>8</v>
      </c>
      <c r="B42" s="7" t="s">
        <v>69</v>
      </c>
      <c r="C42" s="33">
        <v>1.1543000000000001</v>
      </c>
      <c r="D42" s="33">
        <v>1.1866000000000001</v>
      </c>
      <c r="E42" s="33">
        <v>1.2362</v>
      </c>
      <c r="F42" s="33">
        <v>1.2193000000000001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7">
        <v>1.2461</v>
      </c>
      <c r="D46" s="37">
        <v>1.2565999999999999</v>
      </c>
      <c r="E46" s="37">
        <v>1.2890999999999999</v>
      </c>
      <c r="F46" s="37">
        <v>1.2732000000000001</v>
      </c>
    </row>
    <row r="47" spans="1:6" ht="18.75" customHeight="1" x14ac:dyDescent="0.25">
      <c r="A47" s="6" t="s">
        <v>5</v>
      </c>
      <c r="B47" s="7" t="s">
        <v>70</v>
      </c>
      <c r="C47" s="37">
        <v>1.2501</v>
      </c>
      <c r="D47" s="37">
        <v>1.2605999999999999</v>
      </c>
      <c r="E47" s="37">
        <v>1.2930999999999999</v>
      </c>
      <c r="F47" s="37">
        <v>1.2771999999999999</v>
      </c>
    </row>
    <row r="48" spans="1:6" ht="18.75" customHeight="1" x14ac:dyDescent="0.25">
      <c r="A48" s="6" t="s">
        <v>8</v>
      </c>
      <c r="B48" s="7" t="s">
        <v>69</v>
      </c>
      <c r="C48" s="37">
        <v>1.2122999999999999</v>
      </c>
      <c r="D48" s="37">
        <v>1.2445999999999999</v>
      </c>
      <c r="E48" s="37">
        <v>1.2942</v>
      </c>
      <c r="F48" s="37">
        <v>1.2773000000000001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7">
        <v>0.81430000000000002</v>
      </c>
      <c r="D52" s="37">
        <v>0.84660000000000002</v>
      </c>
      <c r="E52" s="37">
        <v>0.8962</v>
      </c>
      <c r="F52" s="37">
        <v>0.87929999999999997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8067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806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B9DE4-6E95-40CB-A8AD-6D44F302F8A1}">
  <dimension ref="A1:G52"/>
  <sheetViews>
    <sheetView tabSelected="1" workbookViewId="0">
      <selection activeCell="E62" sqref="E62"/>
    </sheetView>
  </sheetViews>
  <sheetFormatPr defaultRowHeight="15" x14ac:dyDescent="0.25"/>
  <cols>
    <col min="1" max="1" width="10" customWidth="1"/>
    <col min="2" max="2" width="42.42578125" customWidth="1"/>
    <col min="3" max="3" width="20.28515625" customWidth="1"/>
    <col min="4" max="6" width="25" customWidth="1"/>
    <col min="7" max="7" width="23.85546875" customWidth="1"/>
    <col min="8" max="8" width="24" customWidth="1"/>
  </cols>
  <sheetData>
    <row r="1" spans="1:7" x14ac:dyDescent="0.25">
      <c r="A1" s="63"/>
      <c r="B1" s="64" t="s">
        <v>0</v>
      </c>
      <c r="C1" s="65"/>
      <c r="D1" s="65"/>
      <c r="E1" s="65"/>
      <c r="F1" s="65"/>
      <c r="G1" s="65"/>
    </row>
    <row r="2" spans="1:7" x14ac:dyDescent="0.25">
      <c r="A2" s="63"/>
      <c r="B2" s="64" t="s">
        <v>82</v>
      </c>
      <c r="C2" s="65"/>
      <c r="D2" s="65"/>
      <c r="E2" s="65"/>
      <c r="F2" s="65"/>
      <c r="G2" s="65"/>
    </row>
    <row r="3" spans="1:7" x14ac:dyDescent="0.25">
      <c r="A3" s="2"/>
      <c r="B3" s="3"/>
      <c r="C3" s="3"/>
      <c r="D3" s="3"/>
      <c r="E3" s="3"/>
      <c r="F3" s="3"/>
      <c r="G3" s="3"/>
    </row>
    <row r="4" spans="1:7" x14ac:dyDescent="0.25">
      <c r="A4" s="66" t="s">
        <v>183</v>
      </c>
      <c r="B4" s="67"/>
      <c r="C4" s="8" t="s">
        <v>184</v>
      </c>
      <c r="D4" s="8" t="s">
        <v>185</v>
      </c>
      <c r="E4" s="8" t="s">
        <v>186</v>
      </c>
      <c r="F4" s="8" t="s">
        <v>187</v>
      </c>
    </row>
    <row r="5" spans="1:7" ht="15" hidden="1" customHeight="1" x14ac:dyDescent="0.25"/>
    <row r="6" spans="1:7" ht="15" hidden="1" customHeight="1" x14ac:dyDescent="0.25">
      <c r="A6" s="22" t="s">
        <v>83</v>
      </c>
      <c r="B6" s="22"/>
      <c r="C6" s="29"/>
      <c r="D6" s="22"/>
      <c r="E6" s="22"/>
      <c r="F6" s="22"/>
    </row>
    <row r="7" spans="1:7" ht="15" hidden="1" customHeight="1" x14ac:dyDescent="0.25">
      <c r="C7" s="30"/>
    </row>
    <row r="8" spans="1:7" ht="15" hidden="1" customHeight="1" x14ac:dyDescent="0.25">
      <c r="A8" s="6" t="s">
        <v>1</v>
      </c>
      <c r="B8" s="7" t="s">
        <v>66</v>
      </c>
      <c r="C8" s="45"/>
      <c r="D8" s="33"/>
      <c r="E8" s="42"/>
      <c r="F8" s="42"/>
    </row>
    <row r="9" spans="1:7" ht="15" hidden="1" customHeight="1" x14ac:dyDescent="0.25">
      <c r="C9" s="34"/>
      <c r="D9" s="34"/>
      <c r="E9" s="34"/>
      <c r="F9" s="34"/>
    </row>
    <row r="10" spans="1:7" x14ac:dyDescent="0.25">
      <c r="A10" s="22" t="s">
        <v>83</v>
      </c>
      <c r="B10" s="22"/>
      <c r="C10" s="35"/>
      <c r="D10" s="49"/>
      <c r="E10" s="35"/>
      <c r="F10" s="35"/>
    </row>
    <row r="11" spans="1:7" x14ac:dyDescent="0.25">
      <c r="C11" s="34"/>
      <c r="D11" s="34"/>
      <c r="E11" s="34"/>
      <c r="F11" s="34"/>
    </row>
    <row r="12" spans="1:7" x14ac:dyDescent="0.25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/>
    </row>
    <row r="13" spans="1:7" ht="15" hidden="1" customHeight="1" x14ac:dyDescent="0.25">
      <c r="A13" s="4"/>
      <c r="B13" s="5"/>
      <c r="C13" s="50"/>
      <c r="D13" s="50"/>
      <c r="E13" s="50"/>
      <c r="F13" s="50"/>
    </row>
    <row r="14" spans="1:7" ht="15" hidden="1" customHeight="1" x14ac:dyDescent="0.25">
      <c r="A14" s="22" t="s">
        <v>2</v>
      </c>
      <c r="B14" s="22"/>
      <c r="C14" s="49"/>
      <c r="D14" s="49"/>
      <c r="E14" s="49"/>
      <c r="F14" s="49"/>
    </row>
    <row r="15" spans="1:7" ht="15" hidden="1" customHeight="1" x14ac:dyDescent="0.25">
      <c r="C15" s="48"/>
      <c r="D15" s="48"/>
      <c r="E15" s="48"/>
      <c r="F15" s="48"/>
    </row>
    <row r="16" spans="1:7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25">
      <c r="C17" s="48"/>
      <c r="D17" s="48"/>
      <c r="E17" s="48"/>
      <c r="F17" s="48"/>
    </row>
    <row r="18" spans="1:6" ht="15" hidden="1" customHeight="1" x14ac:dyDescent="0.25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25">
      <c r="C19" s="48"/>
      <c r="D19" s="48"/>
      <c r="E19" s="48"/>
      <c r="F19" s="48"/>
    </row>
    <row r="20" spans="1:6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25">
      <c r="C21" s="48"/>
      <c r="D21" s="48"/>
      <c r="E21" s="48"/>
      <c r="F21" s="48"/>
    </row>
    <row r="22" spans="1:6" ht="15" hidden="1" customHeight="1" x14ac:dyDescent="0.25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25">
      <c r="C23" s="48"/>
      <c r="D23" s="48"/>
      <c r="E23" s="48"/>
      <c r="F23" s="48"/>
    </row>
    <row r="24" spans="1:6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25">
      <c r="C26" s="48"/>
      <c r="D26" s="48"/>
      <c r="E26" s="48"/>
      <c r="F26" s="48"/>
    </row>
    <row r="27" spans="1:6" ht="15" hidden="1" customHeight="1" x14ac:dyDescent="0.25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25">
      <c r="C28" s="48"/>
      <c r="D28" s="48"/>
      <c r="E28" s="48"/>
      <c r="F28" s="48"/>
    </row>
    <row r="29" spans="1:6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25">
      <c r="C31" s="48"/>
      <c r="D31" s="48"/>
      <c r="E31" s="48"/>
      <c r="F31" s="48"/>
    </row>
    <row r="32" spans="1:6" ht="15" hidden="1" customHeight="1" x14ac:dyDescent="0.25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25">
      <c r="C33" s="48"/>
      <c r="D33" s="48"/>
      <c r="E33" s="48"/>
      <c r="F33" s="48"/>
    </row>
    <row r="34" spans="1:6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25">
      <c r="C37" s="48"/>
      <c r="D37" s="48"/>
      <c r="E37" s="48"/>
      <c r="F37" s="48"/>
    </row>
    <row r="38" spans="1:6" x14ac:dyDescent="0.25">
      <c r="A38" s="22" t="s">
        <v>75</v>
      </c>
      <c r="B38" s="22"/>
      <c r="C38" s="49"/>
      <c r="D38" s="49"/>
      <c r="E38" s="49"/>
      <c r="F38" s="49"/>
    </row>
    <row r="39" spans="1:6" x14ac:dyDescent="0.25">
      <c r="C39" s="48"/>
      <c r="D39" s="48"/>
      <c r="E39" s="48"/>
      <c r="F39" s="48"/>
    </row>
    <row r="40" spans="1:6" x14ac:dyDescent="0.25">
      <c r="A40" s="6" t="s">
        <v>1</v>
      </c>
      <c r="B40" s="7" t="s">
        <v>68</v>
      </c>
      <c r="C40" s="50">
        <v>1.11111</v>
      </c>
      <c r="D40" s="50">
        <v>1.11771</v>
      </c>
      <c r="E40" s="50">
        <f>List1!$L$15</f>
        <v>1.1223099999999999</v>
      </c>
      <c r="F40" s="50"/>
    </row>
    <row r="41" spans="1:6" x14ac:dyDescent="0.25">
      <c r="A41" s="6" t="s">
        <v>5</v>
      </c>
      <c r="B41" s="7" t="s">
        <v>70</v>
      </c>
      <c r="C41" s="50">
        <v>1.16811</v>
      </c>
      <c r="D41" s="50">
        <v>1.1747099999999999</v>
      </c>
      <c r="E41" s="50">
        <f>List1!$L$16</f>
        <v>1.1793100000000001</v>
      </c>
      <c r="F41" s="50"/>
    </row>
    <row r="42" spans="1:6" x14ac:dyDescent="0.25">
      <c r="A42" s="6" t="s">
        <v>8</v>
      </c>
      <c r="B42" s="7" t="s">
        <v>69</v>
      </c>
      <c r="C42" s="50">
        <v>1.04223</v>
      </c>
      <c r="D42" s="50">
        <v>1.04803</v>
      </c>
      <c r="E42" s="50">
        <f>List1!$L$17</f>
        <v>1.0596300000000001</v>
      </c>
      <c r="F42" s="50"/>
    </row>
    <row r="43" spans="1:6" x14ac:dyDescent="0.25">
      <c r="C43" s="48"/>
      <c r="D43" s="48"/>
      <c r="E43" s="48"/>
      <c r="F43" s="48"/>
    </row>
    <row r="44" spans="1:6" x14ac:dyDescent="0.25">
      <c r="A44" s="22" t="s">
        <v>76</v>
      </c>
      <c r="B44" s="22"/>
      <c r="C44" s="49"/>
      <c r="D44" s="49"/>
      <c r="E44" s="49"/>
      <c r="F44" s="49"/>
    </row>
    <row r="45" spans="1:6" x14ac:dyDescent="0.25">
      <c r="C45" s="48"/>
      <c r="D45" s="48"/>
      <c r="E45" s="48"/>
      <c r="F45" s="48"/>
    </row>
    <row r="46" spans="1:6" x14ac:dyDescent="0.25">
      <c r="A46" s="6" t="s">
        <v>1</v>
      </c>
      <c r="B46" s="7" t="s">
        <v>68</v>
      </c>
      <c r="C46" s="50">
        <v>1.16411</v>
      </c>
      <c r="D46" s="50">
        <v>1.1707099999999999</v>
      </c>
      <c r="E46" s="50">
        <f>List1!$L$18</f>
        <v>1.1753100000000001</v>
      </c>
      <c r="F46" s="50"/>
    </row>
    <row r="47" spans="1:6" x14ac:dyDescent="0.25">
      <c r="A47" s="6" t="s">
        <v>5</v>
      </c>
      <c r="B47" s="7" t="s">
        <v>70</v>
      </c>
      <c r="C47" s="50">
        <v>1.16811</v>
      </c>
      <c r="D47" s="50">
        <v>1.1747099999999999</v>
      </c>
      <c r="E47" s="50">
        <f>List1!$L$19</f>
        <v>1.1793100000000001</v>
      </c>
      <c r="F47" s="50"/>
    </row>
    <row r="48" spans="1:6" x14ac:dyDescent="0.25">
      <c r="A48" s="6" t="s">
        <v>8</v>
      </c>
      <c r="B48" s="7" t="s">
        <v>69</v>
      </c>
      <c r="C48" s="50">
        <v>1.10023</v>
      </c>
      <c r="D48" s="50">
        <v>1.1060300000000001</v>
      </c>
      <c r="E48" s="50">
        <f>List1!$L$20</f>
        <v>1.1176299999999999</v>
      </c>
      <c r="F48" s="50"/>
    </row>
    <row r="49" spans="1:6" x14ac:dyDescent="0.25">
      <c r="C49" s="48"/>
      <c r="D49" s="48"/>
      <c r="E49" s="48"/>
      <c r="F49" s="48"/>
    </row>
    <row r="50" spans="1:6" x14ac:dyDescent="0.25">
      <c r="A50" s="22" t="s">
        <v>77</v>
      </c>
      <c r="B50" s="22"/>
      <c r="C50" s="49"/>
      <c r="D50" s="49"/>
      <c r="E50" s="49"/>
      <c r="F50" s="49"/>
    </row>
    <row r="51" spans="1:6" x14ac:dyDescent="0.25">
      <c r="C51" s="48"/>
      <c r="D51" s="48"/>
      <c r="E51" s="48"/>
      <c r="F51" s="48"/>
    </row>
    <row r="52" spans="1:6" x14ac:dyDescent="0.25">
      <c r="A52" s="6" t="s">
        <v>1</v>
      </c>
      <c r="B52" s="7" t="s">
        <v>65</v>
      </c>
      <c r="C52" s="50">
        <v>0.67910000000000004</v>
      </c>
      <c r="D52" s="50">
        <v>0.68489999999999995</v>
      </c>
      <c r="E52" s="50">
        <f>List1!$L$21</f>
        <v>0.69650000000000001</v>
      </c>
      <c r="F52" s="50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7216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72161" r:id="rId3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70BF1-8775-46B3-9CF0-4F322802C44F}">
  <dimension ref="A1:G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  <col min="7" max="7" width="13.140625" bestFit="1" customWidth="1"/>
  </cols>
  <sheetData>
    <row r="1" spans="1:7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7" s="1" customFormat="1" x14ac:dyDescent="0.2">
      <c r="A2" s="63"/>
      <c r="B2" s="64" t="s">
        <v>82</v>
      </c>
      <c r="C2" s="65"/>
      <c r="D2" s="65"/>
      <c r="E2" s="65"/>
      <c r="F2" s="65"/>
    </row>
    <row r="3" spans="1:7" s="1" customFormat="1" ht="14.25" x14ac:dyDescent="0.2">
      <c r="A3" s="2"/>
      <c r="B3" s="3"/>
      <c r="C3" s="3"/>
      <c r="D3" s="3"/>
      <c r="E3" s="3"/>
      <c r="F3" s="3"/>
    </row>
    <row r="4" spans="1:7" ht="22.5" customHeight="1" x14ac:dyDescent="0.25">
      <c r="A4" s="68" t="s">
        <v>90</v>
      </c>
      <c r="B4" s="68"/>
      <c r="C4" s="8" t="s">
        <v>85</v>
      </c>
      <c r="D4" s="8" t="s">
        <v>86</v>
      </c>
      <c r="E4" s="8" t="s">
        <v>87</v>
      </c>
      <c r="F4" s="8" t="s">
        <v>88</v>
      </c>
      <c r="G4" s="8" t="s">
        <v>89</v>
      </c>
    </row>
    <row r="5" spans="1:7" ht="6.75" customHeight="1" x14ac:dyDescent="0.25"/>
    <row r="6" spans="1:7" ht="22.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6.75" hidden="1" customHeight="1" x14ac:dyDescent="0.25">
      <c r="F7" s="30"/>
      <c r="G7" s="30"/>
    </row>
    <row r="8" spans="1:7" ht="18.75" hidden="1" customHeight="1" x14ac:dyDescent="0.25">
      <c r="A8" s="6" t="s">
        <v>1</v>
      </c>
      <c r="B8" s="7" t="s">
        <v>66</v>
      </c>
      <c r="C8" s="33"/>
    </row>
    <row r="9" spans="1:7" ht="7.5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35"/>
      <c r="D10" s="35"/>
      <c r="E10" s="35"/>
      <c r="F10" s="35"/>
      <c r="G10" s="35"/>
    </row>
    <row r="11" spans="1:7" hidden="1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33">
        <v>0.58760000000000001</v>
      </c>
      <c r="D12" s="33">
        <v>0.6179</v>
      </c>
      <c r="E12" s="33">
        <v>0.62929999999999997</v>
      </c>
      <c r="F12" s="33">
        <v>0.62129999999999996</v>
      </c>
      <c r="G12" s="33">
        <v>0.77659999999999996</v>
      </c>
    </row>
    <row r="13" spans="1:7" ht="7.5" hidden="1" customHeight="1" x14ac:dyDescent="0.25">
      <c r="A13" s="4"/>
      <c r="B13" s="5"/>
      <c r="C13" s="36"/>
      <c r="D13" s="36"/>
      <c r="E13" s="36"/>
      <c r="F13" s="36"/>
      <c r="G13" s="36"/>
    </row>
    <row r="14" spans="1:7" ht="22.5" hidden="1" customHeight="1" x14ac:dyDescent="0.25">
      <c r="A14" s="22" t="s">
        <v>2</v>
      </c>
      <c r="B14" s="22"/>
      <c r="C14" s="35"/>
      <c r="D14" s="35"/>
      <c r="E14" s="35"/>
      <c r="F14" s="35"/>
      <c r="G14" s="35"/>
    </row>
    <row r="15" spans="1:7" ht="6.75" hidden="1" customHeight="1" x14ac:dyDescent="0.25">
      <c r="C15" s="34"/>
      <c r="D15" s="34"/>
      <c r="E15" s="34"/>
      <c r="F15" s="34"/>
      <c r="G15" s="34"/>
    </row>
    <row r="16" spans="1:7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7.5" hidden="1" customHeight="1" x14ac:dyDescent="0.25">
      <c r="C17" s="34"/>
      <c r="D17" s="34"/>
      <c r="E17" s="34"/>
      <c r="F17" s="34"/>
      <c r="G17" s="34"/>
    </row>
    <row r="18" spans="1:7" ht="22.5" hidden="1" customHeight="1" x14ac:dyDescent="0.25">
      <c r="A18" s="22" t="s">
        <v>3</v>
      </c>
      <c r="B18" s="22"/>
      <c r="C18" s="35"/>
      <c r="D18" s="35"/>
      <c r="E18" s="35"/>
      <c r="F18" s="35"/>
      <c r="G18" s="35"/>
    </row>
    <row r="19" spans="1:7" ht="6.75" hidden="1" customHeight="1" x14ac:dyDescent="0.25">
      <c r="C19" s="34"/>
      <c r="D19" s="34"/>
      <c r="E19" s="34"/>
      <c r="F19" s="34"/>
      <c r="G19" s="34"/>
    </row>
    <row r="20" spans="1:7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7.5" customHeight="1" x14ac:dyDescent="0.25">
      <c r="C21" s="34"/>
      <c r="D21" s="34"/>
      <c r="E21" s="34"/>
      <c r="F21" s="34"/>
      <c r="G21" s="34"/>
    </row>
    <row r="22" spans="1:7" ht="22.5" hidden="1" customHeight="1" x14ac:dyDescent="0.25">
      <c r="A22" s="22" t="s">
        <v>4</v>
      </c>
      <c r="B22" s="22"/>
      <c r="C22" s="35"/>
      <c r="D22" s="35"/>
      <c r="E22" s="35"/>
      <c r="F22" s="35"/>
      <c r="G22" s="35"/>
    </row>
    <row r="23" spans="1:7" ht="6.75" hidden="1" customHeight="1" x14ac:dyDescent="0.25">
      <c r="C23" s="34"/>
      <c r="D23" s="34"/>
      <c r="E23" s="34"/>
      <c r="F23" s="34"/>
      <c r="G23" s="34"/>
    </row>
    <row r="24" spans="1:7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7.5" hidden="1" customHeight="1" x14ac:dyDescent="0.25">
      <c r="C26" s="34"/>
      <c r="D26" s="34"/>
      <c r="E26" s="34"/>
      <c r="F26" s="34"/>
      <c r="G26" s="34"/>
    </row>
    <row r="27" spans="1:7" ht="22.5" hidden="1" customHeight="1" x14ac:dyDescent="0.25">
      <c r="A27" s="22" t="s">
        <v>6</v>
      </c>
      <c r="B27" s="22"/>
      <c r="C27" s="35"/>
      <c r="D27" s="35"/>
      <c r="E27" s="35"/>
      <c r="F27" s="35"/>
      <c r="G27" s="35"/>
    </row>
    <row r="28" spans="1:7" ht="6.75" hidden="1" customHeight="1" x14ac:dyDescent="0.25">
      <c r="C28" s="34"/>
      <c r="D28" s="34"/>
      <c r="E28" s="34"/>
      <c r="F28" s="34"/>
      <c r="G28" s="34"/>
    </row>
    <row r="29" spans="1:7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7.5" hidden="1" customHeight="1" x14ac:dyDescent="0.25">
      <c r="C31" s="34"/>
      <c r="D31" s="34"/>
      <c r="E31" s="34"/>
      <c r="F31" s="34"/>
      <c r="G31" s="34"/>
    </row>
    <row r="32" spans="1:7" ht="22.5" hidden="1" customHeight="1" x14ac:dyDescent="0.25">
      <c r="A32" s="22" t="s">
        <v>7</v>
      </c>
      <c r="B32" s="22"/>
      <c r="C32" s="35"/>
      <c r="D32" s="35"/>
      <c r="E32" s="35"/>
      <c r="F32" s="35"/>
      <c r="G32" s="35"/>
    </row>
    <row r="33" spans="1:7" ht="6" hidden="1" customHeight="1" x14ac:dyDescent="0.25">
      <c r="C33" s="34"/>
      <c r="D33" s="34"/>
      <c r="E33" s="34"/>
      <c r="F33" s="34"/>
      <c r="G33" s="34"/>
    </row>
    <row r="34" spans="1:7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ht="6.75" hidden="1" customHeight="1" x14ac:dyDescent="0.25">
      <c r="C37" s="34"/>
      <c r="D37" s="34"/>
      <c r="E37" s="34"/>
      <c r="F37" s="34"/>
      <c r="G37" s="34"/>
    </row>
    <row r="38" spans="1:7" ht="22.5" customHeight="1" x14ac:dyDescent="0.25">
      <c r="A38" s="22" t="s">
        <v>75</v>
      </c>
      <c r="B38" s="22"/>
      <c r="C38" s="35"/>
      <c r="D38" s="35"/>
      <c r="E38" s="35"/>
      <c r="F38" s="35"/>
      <c r="G38" s="35"/>
    </row>
    <row r="39" spans="1:7" ht="6" customHeight="1" x14ac:dyDescent="0.25">
      <c r="C39" s="34"/>
      <c r="D39" s="34"/>
      <c r="E39" s="34"/>
      <c r="F39" s="34"/>
      <c r="G39" s="34"/>
    </row>
    <row r="40" spans="1:7" ht="18.75" customHeight="1" x14ac:dyDescent="0.25">
      <c r="A40" s="6" t="s">
        <v>1</v>
      </c>
      <c r="B40" s="7" t="s">
        <v>68</v>
      </c>
      <c r="C40" s="33">
        <v>1.1676</v>
      </c>
      <c r="D40" s="33">
        <v>1.1572</v>
      </c>
      <c r="E40" s="33">
        <v>1.1765000000000001</v>
      </c>
      <c r="F40" s="33">
        <v>1.1977</v>
      </c>
      <c r="G40" s="33">
        <v>1.1886000000000001</v>
      </c>
    </row>
    <row r="41" spans="1:7" ht="18.75" customHeight="1" x14ac:dyDescent="0.25">
      <c r="A41" s="6" t="s">
        <v>5</v>
      </c>
      <c r="B41" s="7" t="s">
        <v>70</v>
      </c>
      <c r="C41" s="33">
        <v>1.2245999999999999</v>
      </c>
      <c r="D41" s="33">
        <v>1.2141999999999999</v>
      </c>
      <c r="E41" s="33">
        <v>1.2335</v>
      </c>
      <c r="F41" s="33">
        <v>1.2546999999999999</v>
      </c>
      <c r="G41" s="33">
        <v>1.2456</v>
      </c>
    </row>
    <row r="42" spans="1:7" ht="18.75" customHeight="1" x14ac:dyDescent="0.25">
      <c r="A42" s="6" t="s">
        <v>8</v>
      </c>
      <c r="B42" s="7" t="s">
        <v>69</v>
      </c>
      <c r="C42" s="33">
        <v>1.0876999999999999</v>
      </c>
      <c r="D42" s="33">
        <v>1.1343000000000001</v>
      </c>
      <c r="E42" s="33">
        <v>1.1515</v>
      </c>
      <c r="F42" s="33">
        <v>1.1395999999999999</v>
      </c>
      <c r="G42" s="33">
        <v>1.1624000000000001</v>
      </c>
    </row>
    <row r="43" spans="1:7" ht="6.75" customHeight="1" x14ac:dyDescent="0.25">
      <c r="C43" s="34"/>
      <c r="D43" s="34"/>
      <c r="E43" s="34"/>
      <c r="F43" s="34"/>
      <c r="G43" s="34"/>
    </row>
    <row r="44" spans="1:7" ht="22.5" customHeight="1" x14ac:dyDescent="0.25">
      <c r="A44" s="22" t="s">
        <v>76</v>
      </c>
      <c r="B44" s="22"/>
      <c r="C44" s="35"/>
      <c r="D44" s="35"/>
      <c r="E44" s="35"/>
      <c r="F44" s="35"/>
      <c r="G44" s="35"/>
    </row>
    <row r="45" spans="1:7" ht="6" customHeight="1" x14ac:dyDescent="0.25">
      <c r="C45" s="34"/>
      <c r="D45" s="34"/>
      <c r="E45" s="34"/>
      <c r="F45" s="34"/>
      <c r="G45" s="34"/>
    </row>
    <row r="46" spans="1:7" ht="18.75" customHeight="1" x14ac:dyDescent="0.25">
      <c r="A46" s="6" t="s">
        <v>1</v>
      </c>
      <c r="B46" s="7" t="s">
        <v>68</v>
      </c>
      <c r="C46" s="37">
        <v>1.2205999999999999</v>
      </c>
      <c r="D46" s="37">
        <v>1.2101999999999999</v>
      </c>
      <c r="E46" s="37">
        <v>1.2295</v>
      </c>
      <c r="F46" s="37">
        <v>1.2506999999999999</v>
      </c>
      <c r="G46" s="37">
        <v>1.2416</v>
      </c>
    </row>
    <row r="47" spans="1:7" ht="18.75" customHeight="1" x14ac:dyDescent="0.25">
      <c r="A47" s="6" t="s">
        <v>5</v>
      </c>
      <c r="B47" s="7" t="s">
        <v>70</v>
      </c>
      <c r="C47" s="37">
        <v>1.2245999999999999</v>
      </c>
      <c r="D47" s="37">
        <v>1.2141999999999999</v>
      </c>
      <c r="E47" s="37">
        <v>1.2335</v>
      </c>
      <c r="F47" s="37">
        <v>1.2546999999999999</v>
      </c>
      <c r="G47" s="37">
        <v>1.2456</v>
      </c>
    </row>
    <row r="48" spans="1:7" ht="18.75" customHeight="1" x14ac:dyDescent="0.25">
      <c r="A48" s="6" t="s">
        <v>8</v>
      </c>
      <c r="B48" s="7" t="s">
        <v>69</v>
      </c>
      <c r="C48" s="37">
        <v>1.1456999999999999</v>
      </c>
      <c r="D48" s="37">
        <v>1.1922999999999999</v>
      </c>
      <c r="E48" s="37">
        <v>1.2095</v>
      </c>
      <c r="F48" s="37">
        <v>1.1976</v>
      </c>
      <c r="G48" s="37">
        <v>1.2203999999999999</v>
      </c>
    </row>
    <row r="49" spans="1:7" ht="6.75" customHeight="1" x14ac:dyDescent="0.25">
      <c r="C49" s="34"/>
      <c r="D49" s="34"/>
      <c r="E49" s="34"/>
      <c r="F49" s="34"/>
      <c r="G49" s="34"/>
    </row>
    <row r="50" spans="1:7" ht="22.5" customHeight="1" x14ac:dyDescent="0.25">
      <c r="A50" s="22" t="s">
        <v>77</v>
      </c>
      <c r="B50" s="22"/>
      <c r="C50" s="35"/>
      <c r="D50" s="35"/>
      <c r="E50" s="35"/>
      <c r="F50" s="35"/>
      <c r="G50" s="35"/>
    </row>
    <row r="51" spans="1:7" ht="6.75" customHeight="1" x14ac:dyDescent="0.25">
      <c r="C51" s="34"/>
      <c r="D51" s="34"/>
      <c r="E51" s="34"/>
      <c r="F51" s="34"/>
      <c r="G51" s="34"/>
    </row>
    <row r="52" spans="1:7" ht="18.75" customHeight="1" x14ac:dyDescent="0.25">
      <c r="A52" s="6" t="s">
        <v>1</v>
      </c>
      <c r="B52" s="7" t="s">
        <v>65</v>
      </c>
      <c r="C52" s="37">
        <v>0.74770000000000003</v>
      </c>
      <c r="D52" s="37">
        <v>0.79430000000000001</v>
      </c>
      <c r="E52" s="37">
        <v>0.8115</v>
      </c>
      <c r="F52" s="37">
        <v>0.79959999999999998</v>
      </c>
      <c r="G52" s="37">
        <v>0.82240000000000002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8625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8625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3EE0-5E96-46D8-B107-2B428761AA9A}">
  <dimension ref="A1:F52"/>
  <sheetViews>
    <sheetView zoomScale="115" zoomScaleNormal="115" workbookViewId="0">
      <selection activeCell="J12" sqref="J12"/>
    </sheetView>
  </sheetViews>
  <sheetFormatPr defaultRowHeight="15" x14ac:dyDescent="0.25"/>
  <cols>
    <col min="1" max="1" width="10" customWidth="1"/>
    <col min="2" max="2" width="51" customWidth="1"/>
    <col min="3" max="5" width="13.140625" bestFit="1" customWidth="1"/>
    <col min="6" max="6" width="16.140625" bestFit="1" customWidth="1"/>
  </cols>
  <sheetData>
    <row r="1" spans="1:6" s="1" customFormat="1" ht="26.25" customHeight="1" x14ac:dyDescent="0.2">
      <c r="A1" s="63"/>
      <c r="B1" s="64" t="s">
        <v>0</v>
      </c>
      <c r="C1" s="65"/>
      <c r="D1" s="65"/>
      <c r="E1" s="65"/>
      <c r="F1" s="65"/>
    </row>
    <row r="2" spans="1:6" s="1" customFormat="1" x14ac:dyDescent="0.2">
      <c r="A2" s="63"/>
      <c r="B2" s="64" t="s">
        <v>82</v>
      </c>
      <c r="C2" s="65"/>
      <c r="D2" s="65"/>
      <c r="E2" s="65"/>
      <c r="F2" s="65"/>
    </row>
    <row r="3" spans="1:6" s="1" customFormat="1" ht="14.25" x14ac:dyDescent="0.2">
      <c r="A3" s="2"/>
      <c r="B3" s="3"/>
      <c r="C3" s="3"/>
      <c r="D3" s="3"/>
      <c r="E3" s="3"/>
      <c r="F3" s="3"/>
    </row>
    <row r="4" spans="1:6" ht="22.5" customHeight="1" x14ac:dyDescent="0.25">
      <c r="A4" s="68" t="s">
        <v>71</v>
      </c>
      <c r="B4" s="68"/>
      <c r="C4" s="8" t="s">
        <v>72</v>
      </c>
      <c r="D4" s="8" t="s">
        <v>73</v>
      </c>
      <c r="E4" s="8" t="s">
        <v>74</v>
      </c>
      <c r="F4" s="8" t="s">
        <v>84</v>
      </c>
    </row>
    <row r="5" spans="1:6" ht="6.75" customHeight="1" x14ac:dyDescent="0.25"/>
    <row r="6" spans="1:6" ht="22.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6.75" hidden="1" customHeight="1" x14ac:dyDescent="0.25">
      <c r="F7" s="30"/>
    </row>
    <row r="8" spans="1:6" ht="18.75" hidden="1" customHeight="1" x14ac:dyDescent="0.25">
      <c r="A8" s="6" t="s">
        <v>1</v>
      </c>
      <c r="B8" s="7" t="s">
        <v>66</v>
      </c>
      <c r="C8" s="33"/>
    </row>
    <row r="9" spans="1:6" ht="7.5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35"/>
      <c r="D10" s="35"/>
      <c r="E10" s="35"/>
      <c r="F10" s="35"/>
    </row>
    <row r="11" spans="1:6" hidden="1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33">
        <v>0.56213999999999997</v>
      </c>
      <c r="D12" s="33">
        <v>0.6</v>
      </c>
      <c r="E12" s="33">
        <v>0.60799999999999998</v>
      </c>
      <c r="F12" s="33">
        <v>0.5534</v>
      </c>
    </row>
    <row r="13" spans="1:6" ht="7.5" hidden="1" customHeight="1" x14ac:dyDescent="0.25">
      <c r="A13" s="4"/>
      <c r="B13" s="5"/>
      <c r="C13" s="36"/>
      <c r="D13" s="36"/>
      <c r="E13" s="36"/>
      <c r="F13" s="36"/>
    </row>
    <row r="14" spans="1:6" ht="22.5" hidden="1" customHeight="1" x14ac:dyDescent="0.25">
      <c r="A14" s="22" t="s">
        <v>2</v>
      </c>
      <c r="B14" s="22"/>
      <c r="C14" s="35"/>
      <c r="D14" s="35"/>
      <c r="E14" s="35"/>
      <c r="F14" s="35"/>
    </row>
    <row r="15" spans="1:6" ht="6.75" hidden="1" customHeight="1" x14ac:dyDescent="0.25">
      <c r="C15" s="34"/>
      <c r="D15" s="34"/>
      <c r="E15" s="34"/>
      <c r="F15" s="34"/>
    </row>
    <row r="16" spans="1:6" ht="18.7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7.5" hidden="1" customHeight="1" x14ac:dyDescent="0.25">
      <c r="C17" s="34"/>
      <c r="D17" s="34"/>
      <c r="E17" s="34"/>
      <c r="F17" s="34"/>
    </row>
    <row r="18" spans="1:6" ht="22.5" hidden="1" customHeight="1" x14ac:dyDescent="0.25">
      <c r="A18" s="22" t="s">
        <v>3</v>
      </c>
      <c r="B18" s="22"/>
      <c r="C18" s="35"/>
      <c r="D18" s="35"/>
      <c r="E18" s="35"/>
      <c r="F18" s="35"/>
    </row>
    <row r="19" spans="1:6" ht="6.75" hidden="1" customHeight="1" x14ac:dyDescent="0.25">
      <c r="C19" s="34"/>
      <c r="D19" s="34"/>
      <c r="E19" s="34"/>
      <c r="F19" s="34"/>
    </row>
    <row r="20" spans="1:6" ht="18.7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7.5" customHeight="1" x14ac:dyDescent="0.25">
      <c r="C21" s="34"/>
      <c r="D21" s="34"/>
      <c r="E21" s="34"/>
      <c r="F21" s="34"/>
    </row>
    <row r="22" spans="1:6" ht="22.5" hidden="1" customHeight="1" x14ac:dyDescent="0.25">
      <c r="A22" s="22" t="s">
        <v>4</v>
      </c>
      <c r="B22" s="22"/>
      <c r="C22" s="35"/>
      <c r="D22" s="35"/>
      <c r="E22" s="35"/>
      <c r="F22" s="35"/>
    </row>
    <row r="23" spans="1:6" ht="6.75" hidden="1" customHeight="1" x14ac:dyDescent="0.25">
      <c r="C23" s="34"/>
      <c r="D23" s="34"/>
      <c r="E23" s="34"/>
      <c r="F23" s="34"/>
    </row>
    <row r="24" spans="1:6" ht="18.7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8.7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7.5" hidden="1" customHeight="1" x14ac:dyDescent="0.25">
      <c r="C26" s="34"/>
      <c r="D26" s="34"/>
      <c r="E26" s="34"/>
      <c r="F26" s="34"/>
    </row>
    <row r="27" spans="1:6" ht="22.5" hidden="1" customHeight="1" x14ac:dyDescent="0.25">
      <c r="A27" s="22" t="s">
        <v>6</v>
      </c>
      <c r="B27" s="22"/>
      <c r="C27" s="35"/>
      <c r="D27" s="35"/>
      <c r="E27" s="35"/>
      <c r="F27" s="35"/>
    </row>
    <row r="28" spans="1:6" ht="6.75" hidden="1" customHeight="1" x14ac:dyDescent="0.25">
      <c r="C28" s="34"/>
      <c r="D28" s="34"/>
      <c r="E28" s="34"/>
      <c r="F28" s="34"/>
    </row>
    <row r="29" spans="1:6" ht="18.7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8.7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7.5" hidden="1" customHeight="1" x14ac:dyDescent="0.25">
      <c r="C31" s="34"/>
      <c r="D31" s="34"/>
      <c r="E31" s="34"/>
      <c r="F31" s="34"/>
    </row>
    <row r="32" spans="1:6" ht="22.5" hidden="1" customHeight="1" x14ac:dyDescent="0.25">
      <c r="A32" s="22" t="s">
        <v>7</v>
      </c>
      <c r="B32" s="22"/>
      <c r="C32" s="35"/>
      <c r="D32" s="35"/>
      <c r="E32" s="35"/>
      <c r="F32" s="35"/>
    </row>
    <row r="33" spans="1:6" ht="6" hidden="1" customHeight="1" x14ac:dyDescent="0.25">
      <c r="C33" s="34"/>
      <c r="D33" s="34"/>
      <c r="E33" s="34"/>
      <c r="F33" s="34"/>
    </row>
    <row r="34" spans="1:6" ht="18.7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8.7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8.7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ht="6.75" hidden="1" customHeight="1" x14ac:dyDescent="0.25">
      <c r="C37" s="34"/>
      <c r="D37" s="34"/>
      <c r="E37" s="34"/>
      <c r="F37" s="34"/>
    </row>
    <row r="38" spans="1:6" ht="22.5" customHeight="1" x14ac:dyDescent="0.25">
      <c r="A38" s="22" t="s">
        <v>75</v>
      </c>
      <c r="B38" s="22"/>
      <c r="C38" s="35"/>
      <c r="D38" s="35"/>
      <c r="E38" s="35"/>
      <c r="F38" s="35"/>
    </row>
    <row r="39" spans="1:6" ht="6" customHeight="1" x14ac:dyDescent="0.25">
      <c r="C39" s="34"/>
      <c r="D39" s="34"/>
      <c r="E39" s="34"/>
      <c r="F39" s="34"/>
    </row>
    <row r="40" spans="1:6" ht="18.75" customHeight="1" x14ac:dyDescent="0.25">
      <c r="A40" s="6" t="s">
        <v>1</v>
      </c>
      <c r="B40" s="7" t="s">
        <v>68</v>
      </c>
      <c r="C40" s="33">
        <v>0.99220000000000008</v>
      </c>
      <c r="D40" s="33">
        <v>1.093</v>
      </c>
      <c r="E40" s="33">
        <v>1.1134999999999999</v>
      </c>
      <c r="F40" s="33">
        <v>1.125</v>
      </c>
    </row>
    <row r="41" spans="1:6" ht="18.75" customHeight="1" x14ac:dyDescent="0.25">
      <c r="A41" s="6" t="s">
        <v>5</v>
      </c>
      <c r="B41" s="7" t="s">
        <v>70</v>
      </c>
      <c r="C41" s="33">
        <v>1.1017999999999999</v>
      </c>
      <c r="D41" s="33">
        <v>1.1499999999999999</v>
      </c>
      <c r="E41" s="33">
        <v>1.1705000000000001</v>
      </c>
      <c r="F41" s="33">
        <v>1.1819999999999999</v>
      </c>
    </row>
    <row r="42" spans="1:6" ht="18.75" customHeight="1" x14ac:dyDescent="0.25">
      <c r="A42" s="6" t="s">
        <v>8</v>
      </c>
      <c r="B42" s="7" t="s">
        <v>69</v>
      </c>
      <c r="C42" s="33">
        <v>0.91710000000000003</v>
      </c>
      <c r="D42" s="33">
        <v>1.012</v>
      </c>
      <c r="E42" s="33">
        <v>1.0356000000000001</v>
      </c>
      <c r="F42" s="33">
        <v>1.0343</v>
      </c>
    </row>
    <row r="43" spans="1:6" ht="6.75" customHeight="1" x14ac:dyDescent="0.25">
      <c r="C43" s="34"/>
      <c r="D43" s="34"/>
      <c r="E43" s="34"/>
      <c r="F43" s="34"/>
    </row>
    <row r="44" spans="1:6" ht="22.5" customHeight="1" x14ac:dyDescent="0.25">
      <c r="A44" s="22" t="s">
        <v>76</v>
      </c>
      <c r="B44" s="22"/>
      <c r="C44" s="35"/>
      <c r="D44" s="35"/>
      <c r="E44" s="35"/>
      <c r="F44" s="35"/>
    </row>
    <row r="45" spans="1:6" ht="6" customHeight="1" x14ac:dyDescent="0.25">
      <c r="C45" s="34"/>
      <c r="D45" s="34"/>
      <c r="E45" s="34"/>
      <c r="F45" s="34"/>
    </row>
    <row r="46" spans="1:6" ht="18.75" customHeight="1" x14ac:dyDescent="0.25">
      <c r="A46" s="6" t="s">
        <v>1</v>
      </c>
      <c r="B46" s="7" t="s">
        <v>68</v>
      </c>
      <c r="C46" s="33">
        <v>1.0451999999999999</v>
      </c>
      <c r="D46" s="37">
        <v>1.1459999999999999</v>
      </c>
      <c r="E46" s="37">
        <v>1.1665000000000001</v>
      </c>
      <c r="F46" s="37">
        <v>1.1779999999999999</v>
      </c>
    </row>
    <row r="47" spans="1:6" ht="18.75" customHeight="1" x14ac:dyDescent="0.25">
      <c r="A47" s="6" t="s">
        <v>5</v>
      </c>
      <c r="B47" s="7" t="s">
        <v>70</v>
      </c>
      <c r="C47" s="33">
        <v>1.1017999999999999</v>
      </c>
      <c r="D47" s="37">
        <v>1.1499999999999999</v>
      </c>
      <c r="E47" s="37">
        <v>1.1705000000000001</v>
      </c>
      <c r="F47" s="37">
        <v>1.1819999999999999</v>
      </c>
    </row>
    <row r="48" spans="1:6" ht="18.75" customHeight="1" x14ac:dyDescent="0.25">
      <c r="A48" s="6" t="s">
        <v>8</v>
      </c>
      <c r="B48" s="7" t="s">
        <v>69</v>
      </c>
      <c r="C48" s="33">
        <v>0.97509999999999997</v>
      </c>
      <c r="D48" s="37">
        <v>1.07</v>
      </c>
      <c r="E48" s="37">
        <v>1.0935999999999999</v>
      </c>
      <c r="F48" s="37">
        <v>1.0923</v>
      </c>
    </row>
    <row r="49" spans="1:6" ht="6.75" customHeight="1" x14ac:dyDescent="0.25">
      <c r="C49" s="34"/>
      <c r="D49" s="34"/>
      <c r="E49" s="34"/>
      <c r="F49" s="34"/>
    </row>
    <row r="50" spans="1:6" ht="22.5" customHeight="1" x14ac:dyDescent="0.25">
      <c r="A50" s="22" t="s">
        <v>77</v>
      </c>
      <c r="B50" s="22"/>
      <c r="C50" s="35"/>
      <c r="D50" s="35"/>
      <c r="E50" s="35"/>
      <c r="F50" s="35"/>
    </row>
    <row r="51" spans="1:6" ht="6.75" customHeight="1" x14ac:dyDescent="0.25">
      <c r="C51" s="34"/>
      <c r="D51" s="34"/>
      <c r="E51" s="34"/>
      <c r="F51" s="34"/>
    </row>
    <row r="52" spans="1:6" ht="18.75" customHeight="1" x14ac:dyDescent="0.25">
      <c r="A52" s="6" t="s">
        <v>1</v>
      </c>
      <c r="B52" s="7" t="s">
        <v>65</v>
      </c>
      <c r="C52" s="33">
        <v>0.60709999999999997</v>
      </c>
      <c r="D52" s="37">
        <v>0.67200000000000004</v>
      </c>
      <c r="E52" s="37">
        <v>0.6956</v>
      </c>
      <c r="F52" s="37">
        <v>0.69430000000000003</v>
      </c>
    </row>
  </sheetData>
  <mergeCells count="4">
    <mergeCell ref="A1:A2"/>
    <mergeCell ref="B1:F1"/>
    <mergeCell ref="B2:F2"/>
    <mergeCell ref="A4:B4"/>
  </mergeCells>
  <dataValidations count="1">
    <dataValidation type="custom" allowBlank="1" showInputMessage="1" showErrorMessage="1" sqref="C40:C42" xr:uid="{415823C5-64D7-4B71-8837-0D7BFFC56991}">
      <formula1>C40=ROUND(C40,4)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177601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17760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AF7C-EFC8-4D2C-BC28-A8CEAC5F4DEC}">
  <dimension ref="A1:G52"/>
  <sheetViews>
    <sheetView workbookViewId="0">
      <selection activeCell="H40" sqref="H40"/>
    </sheetView>
  </sheetViews>
  <sheetFormatPr defaultRowHeight="15" x14ac:dyDescent="0.25"/>
  <cols>
    <col min="1" max="1" width="10" customWidth="1"/>
    <col min="2" max="2" width="42.42578125" customWidth="1"/>
    <col min="3" max="3" width="20.28515625" customWidth="1"/>
    <col min="4" max="6" width="25" customWidth="1"/>
    <col min="7" max="7" width="23.85546875" customWidth="1"/>
    <col min="8" max="8" width="24" customWidth="1"/>
  </cols>
  <sheetData>
    <row r="1" spans="1:7" x14ac:dyDescent="0.25">
      <c r="A1" s="63"/>
      <c r="B1" s="64" t="s">
        <v>0</v>
      </c>
      <c r="C1" s="65"/>
      <c r="D1" s="65"/>
      <c r="E1" s="65"/>
      <c r="F1" s="65"/>
      <c r="G1" s="65"/>
    </row>
    <row r="2" spans="1:7" x14ac:dyDescent="0.25">
      <c r="A2" s="63"/>
      <c r="B2" s="64" t="s">
        <v>82</v>
      </c>
      <c r="C2" s="65"/>
      <c r="D2" s="65"/>
      <c r="E2" s="65"/>
      <c r="F2" s="65"/>
      <c r="G2" s="65"/>
    </row>
    <row r="3" spans="1:7" x14ac:dyDescent="0.25">
      <c r="A3" s="2"/>
      <c r="B3" s="3"/>
      <c r="C3" s="3"/>
      <c r="D3" s="3"/>
      <c r="E3" s="3"/>
      <c r="F3" s="3"/>
      <c r="G3" s="3"/>
    </row>
    <row r="4" spans="1:7" x14ac:dyDescent="0.25">
      <c r="A4" s="66" t="s">
        <v>177</v>
      </c>
      <c r="B4" s="67"/>
      <c r="C4" s="62" t="s">
        <v>178</v>
      </c>
      <c r="D4" s="8" t="s">
        <v>179</v>
      </c>
      <c r="E4" s="8" t="s">
        <v>180</v>
      </c>
      <c r="F4" s="8" t="s">
        <v>181</v>
      </c>
      <c r="G4" s="8" t="s">
        <v>182</v>
      </c>
    </row>
    <row r="5" spans="1:7" ht="15" hidden="1" customHeight="1" x14ac:dyDescent="0.25"/>
    <row r="6" spans="1:7" ht="15" hidden="1" customHeight="1" x14ac:dyDescent="0.25">
      <c r="A6" s="22" t="s">
        <v>83</v>
      </c>
      <c r="B6" s="22"/>
      <c r="C6" s="22"/>
      <c r="D6" s="22"/>
      <c r="E6" s="22"/>
      <c r="F6" s="22"/>
      <c r="G6" s="29"/>
    </row>
    <row r="7" spans="1:7" ht="15" hidden="1" customHeight="1" x14ac:dyDescent="0.25">
      <c r="G7" s="30"/>
    </row>
    <row r="8" spans="1:7" ht="15" hidden="1" customHeight="1" x14ac:dyDescent="0.25">
      <c r="A8" s="6" t="s">
        <v>1</v>
      </c>
      <c r="B8" s="7" t="s">
        <v>66</v>
      </c>
      <c r="C8" s="7"/>
      <c r="D8" s="33"/>
      <c r="E8" s="42"/>
      <c r="F8" s="42"/>
      <c r="G8" s="45"/>
    </row>
    <row r="9" spans="1:7" ht="15" hidden="1" customHeight="1" x14ac:dyDescent="0.25">
      <c r="D9" s="34"/>
      <c r="E9" s="34"/>
      <c r="F9" s="34"/>
      <c r="G9" s="34"/>
    </row>
    <row r="10" spans="1:7" x14ac:dyDescent="0.25">
      <c r="A10" s="22" t="s">
        <v>83</v>
      </c>
      <c r="B10" s="22"/>
      <c r="C10" s="22"/>
      <c r="D10" s="49"/>
      <c r="E10" s="35"/>
      <c r="F10" s="35"/>
      <c r="G10" s="35"/>
    </row>
    <row r="11" spans="1:7" x14ac:dyDescent="0.25"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  <c r="G12" s="50" t="s">
        <v>175</v>
      </c>
    </row>
    <row r="13" spans="1:7" ht="15" hidden="1" customHeight="1" x14ac:dyDescent="0.25">
      <c r="A13" s="4"/>
      <c r="B13" s="5"/>
      <c r="C13" s="50"/>
      <c r="D13" s="50"/>
      <c r="E13" s="50"/>
      <c r="F13" s="50"/>
      <c r="G13" s="50"/>
    </row>
    <row r="14" spans="1:7" ht="15" hidden="1" customHeight="1" x14ac:dyDescent="0.25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25">
      <c r="C15" s="48"/>
      <c r="D15" s="48"/>
      <c r="E15" s="48"/>
      <c r="F15" s="48"/>
      <c r="G15" s="48"/>
    </row>
    <row r="16" spans="1:7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25">
      <c r="C17" s="48"/>
      <c r="D17" s="48"/>
      <c r="E17" s="48"/>
      <c r="F17" s="48"/>
      <c r="G17" s="48"/>
    </row>
    <row r="18" spans="1:7" ht="15" hidden="1" customHeight="1" x14ac:dyDescent="0.25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25">
      <c r="C19" s="48"/>
      <c r="D19" s="48"/>
      <c r="E19" s="48"/>
      <c r="F19" s="48"/>
      <c r="G19" s="48"/>
    </row>
    <row r="20" spans="1:7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25">
      <c r="C21" s="48"/>
      <c r="D21" s="48"/>
      <c r="E21" s="48"/>
      <c r="F21" s="48"/>
      <c r="G21" s="48"/>
    </row>
    <row r="22" spans="1:7" ht="15" hidden="1" customHeight="1" x14ac:dyDescent="0.25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25">
      <c r="C23" s="48"/>
      <c r="D23" s="48"/>
      <c r="E23" s="48"/>
      <c r="F23" s="48"/>
      <c r="G23" s="48"/>
    </row>
    <row r="24" spans="1:7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25">
      <c r="C26" s="48"/>
      <c r="D26" s="48"/>
      <c r="E26" s="48"/>
      <c r="F26" s="48"/>
      <c r="G26" s="48"/>
    </row>
    <row r="27" spans="1:7" ht="15" hidden="1" customHeight="1" x14ac:dyDescent="0.25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25">
      <c r="C28" s="48"/>
      <c r="D28" s="48"/>
      <c r="E28" s="48"/>
      <c r="F28" s="48"/>
      <c r="G28" s="48"/>
    </row>
    <row r="29" spans="1:7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25">
      <c r="C31" s="48"/>
      <c r="D31" s="48"/>
      <c r="E31" s="48"/>
      <c r="F31" s="48"/>
      <c r="G31" s="48"/>
    </row>
    <row r="32" spans="1:7" ht="15" hidden="1" customHeight="1" x14ac:dyDescent="0.25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25">
      <c r="C33" s="48"/>
      <c r="D33" s="48"/>
      <c r="E33" s="48"/>
      <c r="F33" s="48"/>
      <c r="G33" s="48"/>
    </row>
    <row r="34" spans="1:7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25">
      <c r="C37" s="48"/>
      <c r="D37" s="48"/>
      <c r="E37" s="48"/>
      <c r="F37" s="48"/>
      <c r="G37" s="48"/>
    </row>
    <row r="38" spans="1:7" x14ac:dyDescent="0.25">
      <c r="A38" s="22" t="s">
        <v>75</v>
      </c>
      <c r="B38" s="22"/>
      <c r="C38" s="49"/>
      <c r="D38" s="49"/>
      <c r="E38" s="49"/>
      <c r="F38" s="49"/>
      <c r="G38" s="49"/>
    </row>
    <row r="39" spans="1:7" x14ac:dyDescent="0.25">
      <c r="C39" s="48"/>
      <c r="D39" s="48"/>
      <c r="E39" s="48"/>
      <c r="F39" s="48"/>
      <c r="G39" s="48"/>
    </row>
    <row r="40" spans="1:7" x14ac:dyDescent="0.25">
      <c r="A40" s="6" t="s">
        <v>1</v>
      </c>
      <c r="B40" s="7" t="s">
        <v>68</v>
      </c>
      <c r="C40" s="50">
        <v>1.0828100000000001</v>
      </c>
      <c r="D40" s="50">
        <v>1.0943099999999999</v>
      </c>
      <c r="E40" s="50">
        <v>1.1104099999999999</v>
      </c>
      <c r="F40" s="50">
        <v>1.1351100000000001</v>
      </c>
      <c r="G40" s="50">
        <v>1.12541</v>
      </c>
    </row>
    <row r="41" spans="1:7" x14ac:dyDescent="0.25">
      <c r="A41" s="6" t="s">
        <v>5</v>
      </c>
      <c r="B41" s="7" t="s">
        <v>70</v>
      </c>
      <c r="C41" s="50">
        <v>1.13981</v>
      </c>
      <c r="D41" s="50">
        <v>1.1513100000000001</v>
      </c>
      <c r="E41" s="50">
        <v>1.1674100000000001</v>
      </c>
      <c r="F41" s="50">
        <v>1.19211</v>
      </c>
      <c r="G41" s="50">
        <v>1.18241</v>
      </c>
    </row>
    <row r="42" spans="1:7" x14ac:dyDescent="0.25">
      <c r="A42" s="6" t="s">
        <v>8</v>
      </c>
      <c r="B42" s="7" t="s">
        <v>69</v>
      </c>
      <c r="C42" s="50">
        <v>1.01803</v>
      </c>
      <c r="D42" s="50">
        <v>1.0348299999999999</v>
      </c>
      <c r="E42" s="50">
        <v>1.0446299999999999</v>
      </c>
      <c r="F42" s="50">
        <v>1.08623</v>
      </c>
      <c r="G42" s="50">
        <v>1.06273</v>
      </c>
    </row>
    <row r="43" spans="1:7" x14ac:dyDescent="0.25">
      <c r="C43" s="48"/>
      <c r="D43" s="48"/>
      <c r="E43" s="48"/>
      <c r="F43" s="48"/>
      <c r="G43" s="48"/>
    </row>
    <row r="44" spans="1:7" x14ac:dyDescent="0.25">
      <c r="A44" s="22" t="s">
        <v>76</v>
      </c>
      <c r="B44" s="22"/>
      <c r="C44" s="49"/>
      <c r="D44" s="49"/>
      <c r="E44" s="49"/>
      <c r="F44" s="49"/>
      <c r="G44" s="49"/>
    </row>
    <row r="45" spans="1:7" x14ac:dyDescent="0.25">
      <c r="C45" s="48"/>
      <c r="D45" s="48"/>
      <c r="E45" s="48"/>
      <c r="F45" s="48"/>
      <c r="G45" s="48"/>
    </row>
    <row r="46" spans="1:7" x14ac:dyDescent="0.25">
      <c r="A46" s="6" t="s">
        <v>1</v>
      </c>
      <c r="B46" s="7" t="s">
        <v>68</v>
      </c>
      <c r="C46" s="50">
        <v>1.13581</v>
      </c>
      <c r="D46" s="50">
        <v>1.1473100000000001</v>
      </c>
      <c r="E46" s="50">
        <v>1.1634100000000001</v>
      </c>
      <c r="F46" s="50">
        <v>1.18811</v>
      </c>
      <c r="G46" s="50">
        <v>1.17841</v>
      </c>
    </row>
    <row r="47" spans="1:7" x14ac:dyDescent="0.25">
      <c r="A47" s="6" t="s">
        <v>5</v>
      </c>
      <c r="B47" s="7" t="s">
        <v>70</v>
      </c>
      <c r="C47" s="50">
        <v>1.13981</v>
      </c>
      <c r="D47" s="50">
        <v>1.1513100000000001</v>
      </c>
      <c r="E47" s="50">
        <v>1.1674100000000001</v>
      </c>
      <c r="F47" s="50">
        <v>1.19211</v>
      </c>
      <c r="G47" s="50">
        <v>1.18241</v>
      </c>
    </row>
    <row r="48" spans="1:7" x14ac:dyDescent="0.25">
      <c r="A48" s="6" t="s">
        <v>8</v>
      </c>
      <c r="B48" s="7" t="s">
        <v>69</v>
      </c>
      <c r="C48" s="50">
        <v>1.07603</v>
      </c>
      <c r="D48" s="50">
        <v>1.09283</v>
      </c>
      <c r="E48" s="50">
        <v>1.10263</v>
      </c>
      <c r="F48" s="50">
        <v>1.1442300000000001</v>
      </c>
      <c r="G48" s="50">
        <v>1.12073</v>
      </c>
    </row>
    <row r="49" spans="1:7" x14ac:dyDescent="0.25">
      <c r="C49" s="48"/>
      <c r="D49" s="48"/>
      <c r="E49" s="48"/>
      <c r="F49" s="48"/>
      <c r="G49" s="48"/>
    </row>
    <row r="50" spans="1:7" x14ac:dyDescent="0.25">
      <c r="A50" s="22" t="s">
        <v>77</v>
      </c>
      <c r="B50" s="22"/>
      <c r="C50" s="49"/>
      <c r="D50" s="49"/>
      <c r="E50" s="49"/>
      <c r="F50" s="49"/>
      <c r="G50" s="49"/>
    </row>
    <row r="51" spans="1:7" x14ac:dyDescent="0.25">
      <c r="C51" s="48"/>
      <c r="D51" s="48"/>
      <c r="E51" s="48"/>
      <c r="F51" s="48"/>
      <c r="G51" s="48"/>
    </row>
    <row r="52" spans="1:7" x14ac:dyDescent="0.25">
      <c r="A52" s="6" t="s">
        <v>1</v>
      </c>
      <c r="B52" s="7" t="s">
        <v>65</v>
      </c>
      <c r="C52" s="50">
        <v>0.65490000000000004</v>
      </c>
      <c r="D52" s="50">
        <v>0.67169999999999996</v>
      </c>
      <c r="E52" s="50">
        <v>0.68149999999999999</v>
      </c>
      <c r="F52" s="50">
        <v>0.72309999999999997</v>
      </c>
      <c r="G52" s="50">
        <v>0.6996</v>
      </c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270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52705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BEFA-4791-45C8-B892-5EFCE528DEE4}">
  <dimension ref="A1:F52"/>
  <sheetViews>
    <sheetView workbookViewId="0">
      <selection activeCell="F41" sqref="F41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6" x14ac:dyDescent="0.25">
      <c r="A1" s="63"/>
      <c r="B1" s="64" t="s">
        <v>0</v>
      </c>
      <c r="C1" s="65"/>
      <c r="D1" s="65"/>
      <c r="E1" s="65"/>
      <c r="F1" s="65"/>
    </row>
    <row r="2" spans="1:6" x14ac:dyDescent="0.25">
      <c r="A2" s="63"/>
      <c r="B2" s="64" t="s">
        <v>82</v>
      </c>
      <c r="C2" s="65"/>
      <c r="D2" s="65"/>
      <c r="E2" s="65"/>
      <c r="F2" s="65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66" t="s">
        <v>171</v>
      </c>
      <c r="B4" s="67"/>
      <c r="C4" s="8" t="s">
        <v>172</v>
      </c>
      <c r="D4" s="8" t="s">
        <v>176</v>
      </c>
      <c r="E4" s="8" t="s">
        <v>173</v>
      </c>
      <c r="F4" s="8" t="s">
        <v>174</v>
      </c>
    </row>
    <row r="5" spans="1:6" ht="15" hidden="1" customHeight="1" x14ac:dyDescent="0.25"/>
    <row r="6" spans="1:6" ht="1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25">
      <c r="F7" s="30"/>
    </row>
    <row r="8" spans="1:6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49"/>
      <c r="D10" s="35"/>
      <c r="E10" s="35"/>
      <c r="F10" s="35"/>
    </row>
    <row r="11" spans="1:6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50" t="s">
        <v>175</v>
      </c>
      <c r="D12" s="50" t="s">
        <v>175</v>
      </c>
      <c r="E12" s="50" t="s">
        <v>175</v>
      </c>
      <c r="F12" s="50" t="s">
        <v>175</v>
      </c>
    </row>
    <row r="13" spans="1:6" ht="15" hidden="1" customHeight="1" x14ac:dyDescent="0.25">
      <c r="A13" s="4"/>
      <c r="B13" s="5"/>
      <c r="C13" s="50"/>
      <c r="D13" s="50"/>
      <c r="E13" s="50"/>
      <c r="F13" s="50"/>
    </row>
    <row r="14" spans="1:6" ht="15" hidden="1" customHeight="1" x14ac:dyDescent="0.25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25">
      <c r="C15" s="48"/>
      <c r="D15" s="48"/>
      <c r="E15" s="48"/>
      <c r="F15" s="48"/>
    </row>
    <row r="16" spans="1:6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25">
      <c r="C17" s="48"/>
      <c r="D17" s="48"/>
      <c r="E17" s="48"/>
      <c r="F17" s="48"/>
    </row>
    <row r="18" spans="1:6" ht="15" hidden="1" customHeight="1" x14ac:dyDescent="0.25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25">
      <c r="C19" s="48"/>
      <c r="D19" s="48"/>
      <c r="E19" s="48"/>
      <c r="F19" s="48"/>
    </row>
    <row r="20" spans="1:6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25">
      <c r="C21" s="48"/>
      <c r="D21" s="48"/>
      <c r="E21" s="48"/>
      <c r="F21" s="48"/>
    </row>
    <row r="22" spans="1:6" ht="15" hidden="1" customHeight="1" x14ac:dyDescent="0.25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25">
      <c r="C23" s="48"/>
      <c r="D23" s="48"/>
      <c r="E23" s="48"/>
      <c r="F23" s="48"/>
    </row>
    <row r="24" spans="1:6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25">
      <c r="C26" s="48"/>
      <c r="D26" s="48"/>
      <c r="E26" s="48"/>
      <c r="F26" s="48"/>
    </row>
    <row r="27" spans="1:6" ht="15" hidden="1" customHeight="1" x14ac:dyDescent="0.25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25">
      <c r="C28" s="48"/>
      <c r="D28" s="48"/>
      <c r="E28" s="48"/>
      <c r="F28" s="48"/>
    </row>
    <row r="29" spans="1:6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25">
      <c r="C31" s="48"/>
      <c r="D31" s="48"/>
      <c r="E31" s="48"/>
      <c r="F31" s="48"/>
    </row>
    <row r="32" spans="1:6" ht="15" hidden="1" customHeight="1" x14ac:dyDescent="0.25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25">
      <c r="C33" s="48"/>
      <c r="D33" s="48"/>
      <c r="E33" s="48"/>
      <c r="F33" s="48"/>
    </row>
    <row r="34" spans="1:6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25">
      <c r="C37" s="48"/>
      <c r="D37" s="48"/>
      <c r="E37" s="48"/>
      <c r="F37" s="48"/>
    </row>
    <row r="38" spans="1:6" x14ac:dyDescent="0.25">
      <c r="A38" s="22" t="s">
        <v>75</v>
      </c>
      <c r="B38" s="22"/>
      <c r="C38" s="49"/>
      <c r="D38" s="49"/>
      <c r="E38" s="49"/>
      <c r="F38" s="49"/>
    </row>
    <row r="39" spans="1:6" x14ac:dyDescent="0.25">
      <c r="C39" s="48"/>
      <c r="D39" s="48"/>
      <c r="E39" s="48"/>
      <c r="F39" s="48"/>
    </row>
    <row r="40" spans="1:6" x14ac:dyDescent="0.25">
      <c r="A40" s="6" t="s">
        <v>1</v>
      </c>
      <c r="B40" s="7" t="s">
        <v>68</v>
      </c>
      <c r="C40" s="50">
        <v>1.0758000000000001</v>
      </c>
      <c r="D40" s="50">
        <v>1.06751</v>
      </c>
      <c r="E40" s="50">
        <v>1.0825100000000001</v>
      </c>
      <c r="F40" s="50">
        <v>1.0786100000000001</v>
      </c>
    </row>
    <row r="41" spans="1:6" x14ac:dyDescent="0.25">
      <c r="A41" s="6" t="s">
        <v>5</v>
      </c>
      <c r="B41" s="7" t="s">
        <v>70</v>
      </c>
      <c r="C41" s="50">
        <v>1.1328</v>
      </c>
      <c r="D41" s="50">
        <v>1.1245099999999999</v>
      </c>
      <c r="E41" s="50">
        <v>1.13951</v>
      </c>
      <c r="F41" s="50">
        <v>1.13561</v>
      </c>
    </row>
    <row r="42" spans="1:6" x14ac:dyDescent="0.25">
      <c r="A42" s="6" t="s">
        <v>8</v>
      </c>
      <c r="B42" s="7" t="s">
        <v>69</v>
      </c>
      <c r="C42" s="50">
        <v>1.0212000000000001</v>
      </c>
      <c r="D42" s="50">
        <v>1.0044299999999999</v>
      </c>
      <c r="E42" s="50">
        <v>1.0104299999999999</v>
      </c>
      <c r="F42" s="50">
        <v>1.01953</v>
      </c>
    </row>
    <row r="43" spans="1:6" x14ac:dyDescent="0.25">
      <c r="C43" s="48"/>
      <c r="D43" s="48"/>
      <c r="E43" s="48"/>
      <c r="F43" s="48"/>
    </row>
    <row r="44" spans="1:6" x14ac:dyDescent="0.25">
      <c r="A44" s="22" t="s">
        <v>76</v>
      </c>
      <c r="B44" s="22"/>
      <c r="C44" s="49"/>
      <c r="D44" s="49"/>
      <c r="E44" s="49"/>
      <c r="F44" s="49"/>
    </row>
    <row r="45" spans="1:6" x14ac:dyDescent="0.25">
      <c r="C45" s="48"/>
      <c r="D45" s="48"/>
      <c r="E45" s="48"/>
      <c r="F45" s="48"/>
    </row>
    <row r="46" spans="1:6" x14ac:dyDescent="0.25">
      <c r="A46" s="6" t="s">
        <v>1</v>
      </c>
      <c r="B46" s="7" t="s">
        <v>68</v>
      </c>
      <c r="C46" s="50">
        <v>1.1288</v>
      </c>
      <c r="D46" s="50">
        <v>1.1205099999999999</v>
      </c>
      <c r="E46" s="50">
        <v>1.13551</v>
      </c>
      <c r="F46" s="50">
        <v>1.13161</v>
      </c>
    </row>
    <row r="47" spans="1:6" x14ac:dyDescent="0.25">
      <c r="A47" s="6" t="s">
        <v>5</v>
      </c>
      <c r="B47" s="7" t="s">
        <v>70</v>
      </c>
      <c r="C47" s="50">
        <v>1.1328</v>
      </c>
      <c r="D47" s="50">
        <v>1.1245099999999999</v>
      </c>
      <c r="E47" s="50">
        <v>1.13951</v>
      </c>
      <c r="F47" s="50">
        <v>1.13561</v>
      </c>
    </row>
    <row r="48" spans="1:6" x14ac:dyDescent="0.25">
      <c r="A48" s="6" t="s">
        <v>8</v>
      </c>
      <c r="B48" s="7" t="s">
        <v>69</v>
      </c>
      <c r="C48" s="50">
        <v>1.0791999999999999</v>
      </c>
      <c r="D48" s="50">
        <v>1.06243</v>
      </c>
      <c r="E48" s="50">
        <v>1.06843</v>
      </c>
      <c r="F48" s="50">
        <v>1.0775300000000001</v>
      </c>
    </row>
    <row r="49" spans="1:6" x14ac:dyDescent="0.25">
      <c r="C49" s="48"/>
      <c r="D49" s="48"/>
      <c r="E49" s="48"/>
      <c r="F49" s="48"/>
    </row>
    <row r="50" spans="1:6" x14ac:dyDescent="0.25">
      <c r="A50" s="22" t="s">
        <v>77</v>
      </c>
      <c r="B50" s="22"/>
      <c r="C50" s="49"/>
      <c r="D50" s="49"/>
      <c r="E50" s="49"/>
      <c r="F50" s="49"/>
    </row>
    <row r="51" spans="1:6" x14ac:dyDescent="0.25">
      <c r="C51" s="48"/>
      <c r="D51" s="48"/>
      <c r="E51" s="48"/>
      <c r="F51" s="48"/>
    </row>
    <row r="52" spans="1:6" x14ac:dyDescent="0.25">
      <c r="A52" s="6" t="s">
        <v>1</v>
      </c>
      <c r="B52" s="7" t="s">
        <v>65</v>
      </c>
      <c r="C52" s="50">
        <v>0.65810000000000002</v>
      </c>
      <c r="D52" s="50">
        <v>0.64129999999999998</v>
      </c>
      <c r="E52" s="50">
        <v>0.64729999999999999</v>
      </c>
      <c r="F52" s="50">
        <v>0.65639999999999998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42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342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97B1-7ACD-49C8-B980-6345A0235D8D}">
  <dimension ref="A1:F52"/>
  <sheetViews>
    <sheetView workbookViewId="0">
      <selection activeCell="F37" sqref="F37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6" x14ac:dyDescent="0.25">
      <c r="A1" s="63"/>
      <c r="B1" s="64" t="s">
        <v>0</v>
      </c>
      <c r="C1" s="65"/>
      <c r="D1" s="65"/>
      <c r="E1" s="65"/>
      <c r="F1" s="65"/>
    </row>
    <row r="2" spans="1:6" x14ac:dyDescent="0.25">
      <c r="A2" s="63"/>
      <c r="B2" s="64" t="s">
        <v>82</v>
      </c>
      <c r="C2" s="65"/>
      <c r="D2" s="65"/>
      <c r="E2" s="65"/>
      <c r="F2" s="65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66" t="s">
        <v>166</v>
      </c>
      <c r="B4" s="67"/>
      <c r="C4" s="8" t="s">
        <v>167</v>
      </c>
      <c r="D4" s="8" t="s">
        <v>168</v>
      </c>
      <c r="E4" s="8" t="s">
        <v>169</v>
      </c>
      <c r="F4" s="8" t="s">
        <v>170</v>
      </c>
    </row>
    <row r="5" spans="1:6" ht="15" hidden="1" customHeight="1" x14ac:dyDescent="0.25"/>
    <row r="6" spans="1:6" ht="1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25">
      <c r="F7" s="30"/>
    </row>
    <row r="8" spans="1:6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49"/>
      <c r="D10" s="35"/>
      <c r="E10" s="35"/>
      <c r="F10" s="35"/>
    </row>
    <row r="11" spans="1:6" x14ac:dyDescent="0.25">
      <c r="C11" s="34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50">
        <v>0.57699999999999996</v>
      </c>
      <c r="D12" s="50">
        <v>0.58860000000000001</v>
      </c>
      <c r="E12" s="50">
        <v>0.58540000000000003</v>
      </c>
      <c r="F12" s="50" t="s">
        <v>175</v>
      </c>
    </row>
    <row r="13" spans="1:6" ht="15" hidden="1" customHeight="1" x14ac:dyDescent="0.25">
      <c r="A13" s="4"/>
      <c r="B13" s="5"/>
      <c r="C13" s="50"/>
      <c r="D13" s="50"/>
      <c r="E13" s="50"/>
      <c r="F13" s="50"/>
    </row>
    <row r="14" spans="1:6" ht="15" hidden="1" customHeight="1" x14ac:dyDescent="0.25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25">
      <c r="C15" s="48"/>
      <c r="D15" s="48"/>
      <c r="E15" s="48"/>
      <c r="F15" s="48"/>
    </row>
    <row r="16" spans="1:6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25">
      <c r="C17" s="48"/>
      <c r="D17" s="48"/>
      <c r="E17" s="48"/>
      <c r="F17" s="48"/>
    </row>
    <row r="18" spans="1:6" ht="15" hidden="1" customHeight="1" x14ac:dyDescent="0.25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25">
      <c r="C19" s="48"/>
      <c r="D19" s="48"/>
      <c r="E19" s="48"/>
      <c r="F19" s="48"/>
    </row>
    <row r="20" spans="1:6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25">
      <c r="C21" s="48"/>
      <c r="D21" s="48"/>
      <c r="E21" s="48"/>
      <c r="F21" s="48"/>
    </row>
    <row r="22" spans="1:6" ht="15" hidden="1" customHeight="1" x14ac:dyDescent="0.25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25">
      <c r="C23" s="48"/>
      <c r="D23" s="48"/>
      <c r="E23" s="48"/>
      <c r="F23" s="48"/>
    </row>
    <row r="24" spans="1:6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25">
      <c r="C26" s="48"/>
      <c r="D26" s="48"/>
      <c r="E26" s="48"/>
      <c r="F26" s="48"/>
    </row>
    <row r="27" spans="1:6" ht="15" hidden="1" customHeight="1" x14ac:dyDescent="0.25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25">
      <c r="C28" s="48"/>
      <c r="D28" s="48"/>
      <c r="E28" s="48"/>
      <c r="F28" s="48"/>
    </row>
    <row r="29" spans="1:6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25">
      <c r="C31" s="48"/>
      <c r="D31" s="48"/>
      <c r="E31" s="48"/>
      <c r="F31" s="48"/>
    </row>
    <row r="32" spans="1:6" ht="15" hidden="1" customHeight="1" x14ac:dyDescent="0.25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25">
      <c r="C33" s="48"/>
      <c r="D33" s="48"/>
      <c r="E33" s="48"/>
      <c r="F33" s="48"/>
    </row>
    <row r="34" spans="1:6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25">
      <c r="C37" s="48"/>
      <c r="D37" s="48"/>
      <c r="E37" s="48"/>
      <c r="F37" s="48"/>
    </row>
    <row r="38" spans="1:6" x14ac:dyDescent="0.25">
      <c r="A38" s="22" t="s">
        <v>75</v>
      </c>
      <c r="B38" s="22"/>
      <c r="C38" s="49"/>
      <c r="D38" s="49"/>
      <c r="E38" s="49"/>
      <c r="F38" s="49"/>
    </row>
    <row r="39" spans="1:6" x14ac:dyDescent="0.25">
      <c r="C39" s="48"/>
      <c r="D39" s="48"/>
      <c r="E39" s="48"/>
      <c r="F39" s="48"/>
    </row>
    <row r="40" spans="1:6" x14ac:dyDescent="0.25">
      <c r="A40" s="6" t="s">
        <v>1</v>
      </c>
      <c r="B40" s="7" t="s">
        <v>68</v>
      </c>
      <c r="C40" s="50">
        <v>1.0626100000000001</v>
      </c>
      <c r="D40" s="50">
        <v>1.06931</v>
      </c>
      <c r="E40" s="50">
        <v>1.06131</v>
      </c>
      <c r="F40" s="50">
        <f>List1!$L$15</f>
        <v>1.1223099999999999</v>
      </c>
    </row>
    <row r="41" spans="1:6" x14ac:dyDescent="0.25">
      <c r="A41" s="6" t="s">
        <v>5</v>
      </c>
      <c r="B41" s="7" t="s">
        <v>70</v>
      </c>
      <c r="C41" s="50">
        <v>1.11961</v>
      </c>
      <c r="D41" s="50">
        <v>1.1263099999999999</v>
      </c>
      <c r="E41" s="50">
        <v>1.1183099999999999</v>
      </c>
      <c r="F41" s="50">
        <f>List1!$L$16</f>
        <v>1.1793100000000001</v>
      </c>
    </row>
    <row r="42" spans="1:6" x14ac:dyDescent="0.25">
      <c r="A42" s="6" t="s">
        <v>8</v>
      </c>
      <c r="B42" s="7" t="s">
        <v>69</v>
      </c>
      <c r="C42" s="50">
        <v>0.98543000000000003</v>
      </c>
      <c r="D42" s="50">
        <v>1.0072300000000001</v>
      </c>
      <c r="E42" s="50">
        <v>1.0007299999999999</v>
      </c>
      <c r="F42" s="50">
        <f>List1!$L$17</f>
        <v>1.0596300000000001</v>
      </c>
    </row>
    <row r="43" spans="1:6" x14ac:dyDescent="0.25">
      <c r="C43" s="48"/>
      <c r="D43" s="48"/>
      <c r="E43" s="48"/>
      <c r="F43" s="48"/>
    </row>
    <row r="44" spans="1:6" x14ac:dyDescent="0.25">
      <c r="A44" s="22" t="s">
        <v>76</v>
      </c>
      <c r="B44" s="22"/>
      <c r="C44" s="49"/>
      <c r="D44" s="49"/>
      <c r="E44" s="49"/>
      <c r="F44" s="49"/>
    </row>
    <row r="45" spans="1:6" x14ac:dyDescent="0.25">
      <c r="C45" s="48"/>
      <c r="D45" s="48"/>
      <c r="E45" s="48"/>
      <c r="F45" s="48"/>
    </row>
    <row r="46" spans="1:6" x14ac:dyDescent="0.25">
      <c r="A46" s="6" t="s">
        <v>1</v>
      </c>
      <c r="B46" s="7" t="s">
        <v>68</v>
      </c>
      <c r="C46" s="50">
        <v>1.11561</v>
      </c>
      <c r="D46" s="50">
        <v>1.1223099999999999</v>
      </c>
      <c r="E46" s="50">
        <v>1.1143099999999999</v>
      </c>
      <c r="F46" s="50">
        <f>List1!$L$18</f>
        <v>1.1753100000000001</v>
      </c>
    </row>
    <row r="47" spans="1:6" x14ac:dyDescent="0.25">
      <c r="A47" s="6" t="s">
        <v>5</v>
      </c>
      <c r="B47" s="7" t="s">
        <v>70</v>
      </c>
      <c r="C47" s="50">
        <v>1.11961</v>
      </c>
      <c r="D47" s="50">
        <v>1.1263099999999999</v>
      </c>
      <c r="E47" s="50">
        <v>1.1183099999999999</v>
      </c>
      <c r="F47" s="50">
        <f>List1!$L$19</f>
        <v>1.1793100000000001</v>
      </c>
    </row>
    <row r="48" spans="1:6" x14ac:dyDescent="0.25">
      <c r="A48" s="6" t="s">
        <v>8</v>
      </c>
      <c r="B48" s="7" t="s">
        <v>69</v>
      </c>
      <c r="C48" s="50">
        <v>1.0434300000000001</v>
      </c>
      <c r="D48" s="50">
        <v>1.0652299999999999</v>
      </c>
      <c r="E48" s="50">
        <v>1.0587299999999999</v>
      </c>
      <c r="F48" s="50">
        <f>List1!$L$20</f>
        <v>1.1176299999999999</v>
      </c>
    </row>
    <row r="49" spans="1:6" x14ac:dyDescent="0.25">
      <c r="C49" s="48"/>
      <c r="D49" s="48"/>
      <c r="E49" s="48"/>
      <c r="F49" s="48"/>
    </row>
    <row r="50" spans="1:6" x14ac:dyDescent="0.25">
      <c r="A50" s="22" t="s">
        <v>77</v>
      </c>
      <c r="B50" s="22"/>
      <c r="C50" s="49"/>
      <c r="D50" s="49"/>
      <c r="E50" s="49"/>
      <c r="F50" s="49"/>
    </row>
    <row r="51" spans="1:6" x14ac:dyDescent="0.25">
      <c r="C51" s="48"/>
      <c r="D51" s="48"/>
      <c r="E51" s="48"/>
      <c r="F51" s="48"/>
    </row>
    <row r="52" spans="1:6" x14ac:dyDescent="0.25">
      <c r="A52" s="6" t="s">
        <v>1</v>
      </c>
      <c r="B52" s="7" t="s">
        <v>65</v>
      </c>
      <c r="C52" s="50">
        <v>0.62229999999999996</v>
      </c>
      <c r="D52" s="50">
        <v>0.64410000000000001</v>
      </c>
      <c r="E52" s="50">
        <v>0.64410000000000001</v>
      </c>
      <c r="F52" s="50">
        <f>List1!$L$21</f>
        <v>0.69650000000000001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686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16865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07B0F-B0C4-413F-A47D-5FC0C90FC576}">
  <dimension ref="A1:G52"/>
  <sheetViews>
    <sheetView workbookViewId="0">
      <selection activeCell="G52" sqref="G5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7" x14ac:dyDescent="0.25">
      <c r="A1" s="63"/>
      <c r="B1" s="64" t="s">
        <v>0</v>
      </c>
      <c r="C1" s="65"/>
      <c r="D1" s="65"/>
      <c r="E1" s="65"/>
      <c r="F1" s="65"/>
    </row>
    <row r="2" spans="1:7" x14ac:dyDescent="0.25">
      <c r="A2" s="63"/>
      <c r="B2" s="64" t="s">
        <v>82</v>
      </c>
      <c r="C2" s="65"/>
      <c r="D2" s="65"/>
      <c r="E2" s="65"/>
      <c r="F2" s="65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66" t="s">
        <v>160</v>
      </c>
      <c r="B4" s="67"/>
      <c r="C4" s="8" t="s">
        <v>161</v>
      </c>
      <c r="D4" s="8" t="s">
        <v>162</v>
      </c>
      <c r="E4" s="8" t="s">
        <v>163</v>
      </c>
      <c r="F4" s="8" t="s">
        <v>164</v>
      </c>
      <c r="G4" s="8" t="s">
        <v>165</v>
      </c>
    </row>
    <row r="5" spans="1:7" ht="15" hidden="1" customHeight="1" x14ac:dyDescent="0.25"/>
    <row r="6" spans="1:7" ht="15" hidden="1" customHeight="1" x14ac:dyDescent="0.25">
      <c r="A6" s="22" t="s">
        <v>83</v>
      </c>
      <c r="B6" s="22"/>
      <c r="C6" s="22"/>
      <c r="D6" s="22"/>
      <c r="E6" s="22"/>
      <c r="F6" s="29"/>
      <c r="G6" s="29"/>
    </row>
    <row r="7" spans="1:7" ht="15" hidden="1" customHeight="1" x14ac:dyDescent="0.25">
      <c r="F7" s="30"/>
      <c r="G7" s="30"/>
    </row>
    <row r="8" spans="1:7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  <c r="G8" s="45"/>
    </row>
    <row r="9" spans="1:7" ht="15" hidden="1" customHeight="1" x14ac:dyDescent="0.25">
      <c r="C9" s="34"/>
      <c r="D9" s="34"/>
      <c r="E9" s="34"/>
      <c r="F9" s="34"/>
      <c r="G9" s="34"/>
    </row>
    <row r="10" spans="1:7" x14ac:dyDescent="0.25">
      <c r="A10" s="22" t="s">
        <v>83</v>
      </c>
      <c r="B10" s="22"/>
      <c r="C10" s="49"/>
      <c r="D10" s="35"/>
      <c r="E10" s="35"/>
      <c r="F10" s="35"/>
      <c r="G10" s="35"/>
    </row>
    <row r="11" spans="1:7" x14ac:dyDescent="0.25">
      <c r="C11" s="34"/>
      <c r="D11" s="34"/>
      <c r="E11" s="34"/>
      <c r="F11" s="34"/>
      <c r="G11" s="34"/>
    </row>
    <row r="12" spans="1:7" x14ac:dyDescent="0.25">
      <c r="A12" s="6" t="s">
        <v>1</v>
      </c>
      <c r="B12" s="7" t="s">
        <v>66</v>
      </c>
      <c r="C12" s="50">
        <v>0.56479999999999997</v>
      </c>
      <c r="D12" s="50">
        <v>0.57909999999999995</v>
      </c>
      <c r="E12" s="50">
        <v>0.60219999999999996</v>
      </c>
      <c r="F12" s="50">
        <v>0.57520000000000004</v>
      </c>
      <c r="G12" s="50">
        <v>0.59119999999999995</v>
      </c>
    </row>
    <row r="13" spans="1:7" ht="15" hidden="1" customHeight="1" x14ac:dyDescent="0.25">
      <c r="A13" s="4"/>
      <c r="B13" s="5"/>
      <c r="C13" s="50"/>
      <c r="D13" s="50"/>
      <c r="E13" s="50"/>
      <c r="F13" s="50"/>
      <c r="G13" s="50"/>
    </row>
    <row r="14" spans="1:7" ht="15" hidden="1" customHeight="1" x14ac:dyDescent="0.25">
      <c r="A14" s="22" t="s">
        <v>2</v>
      </c>
      <c r="B14" s="22"/>
      <c r="C14" s="49"/>
      <c r="D14" s="49"/>
      <c r="E14" s="49"/>
      <c r="F14" s="49"/>
      <c r="G14" s="49"/>
    </row>
    <row r="15" spans="1:7" ht="15" hidden="1" customHeight="1" x14ac:dyDescent="0.25">
      <c r="C15" s="48"/>
      <c r="D15" s="48"/>
      <c r="E15" s="48"/>
      <c r="F15" s="48"/>
      <c r="G15" s="48"/>
    </row>
    <row r="16" spans="1:7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  <c r="G16" s="33"/>
    </row>
    <row r="17" spans="1:7" ht="15" hidden="1" customHeight="1" x14ac:dyDescent="0.25">
      <c r="C17" s="48"/>
      <c r="D17" s="48"/>
      <c r="E17" s="48"/>
      <c r="F17" s="48"/>
      <c r="G17" s="48"/>
    </row>
    <row r="18" spans="1:7" ht="15" hidden="1" customHeight="1" x14ac:dyDescent="0.25">
      <c r="A18" s="22" t="s">
        <v>3</v>
      </c>
      <c r="B18" s="22"/>
      <c r="C18" s="49"/>
      <c r="D18" s="49"/>
      <c r="E18" s="49"/>
      <c r="F18" s="49"/>
      <c r="G18" s="49"/>
    </row>
    <row r="19" spans="1:7" ht="15" hidden="1" customHeight="1" x14ac:dyDescent="0.25">
      <c r="C19" s="48"/>
      <c r="D19" s="48"/>
      <c r="E19" s="48"/>
      <c r="F19" s="48"/>
      <c r="G19" s="48"/>
    </row>
    <row r="20" spans="1:7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  <c r="G20" s="33"/>
    </row>
    <row r="21" spans="1:7" ht="15" hidden="1" customHeight="1" x14ac:dyDescent="0.25">
      <c r="C21" s="48"/>
      <c r="D21" s="48"/>
      <c r="E21" s="48"/>
      <c r="F21" s="48"/>
      <c r="G21" s="48"/>
    </row>
    <row r="22" spans="1:7" ht="15" hidden="1" customHeight="1" x14ac:dyDescent="0.25">
      <c r="A22" s="22" t="s">
        <v>4</v>
      </c>
      <c r="B22" s="22"/>
      <c r="C22" s="49"/>
      <c r="D22" s="49"/>
      <c r="E22" s="49"/>
      <c r="F22" s="49"/>
      <c r="G22" s="49"/>
    </row>
    <row r="23" spans="1:7" ht="15" hidden="1" customHeight="1" x14ac:dyDescent="0.25">
      <c r="C23" s="48"/>
      <c r="D23" s="48"/>
      <c r="E23" s="48"/>
      <c r="F23" s="48"/>
      <c r="G23" s="48"/>
    </row>
    <row r="24" spans="1:7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  <c r="G24" s="33"/>
    </row>
    <row r="25" spans="1:7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  <c r="G25" s="33"/>
    </row>
    <row r="26" spans="1:7" ht="15" hidden="1" customHeight="1" x14ac:dyDescent="0.25">
      <c r="C26" s="48"/>
      <c r="D26" s="48"/>
      <c r="E26" s="48"/>
      <c r="F26" s="48"/>
      <c r="G26" s="48"/>
    </row>
    <row r="27" spans="1:7" ht="15" hidden="1" customHeight="1" x14ac:dyDescent="0.25">
      <c r="A27" s="22" t="s">
        <v>6</v>
      </c>
      <c r="B27" s="22"/>
      <c r="C27" s="49"/>
      <c r="D27" s="49"/>
      <c r="E27" s="49"/>
      <c r="F27" s="49"/>
      <c r="G27" s="49"/>
    </row>
    <row r="28" spans="1:7" ht="15" hidden="1" customHeight="1" x14ac:dyDescent="0.25">
      <c r="C28" s="48"/>
      <c r="D28" s="48"/>
      <c r="E28" s="48"/>
      <c r="F28" s="48"/>
      <c r="G28" s="48"/>
    </row>
    <row r="29" spans="1:7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  <c r="G29" s="33"/>
    </row>
    <row r="30" spans="1:7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  <c r="G30" s="33"/>
    </row>
    <row r="31" spans="1:7" ht="15" hidden="1" customHeight="1" x14ac:dyDescent="0.25">
      <c r="C31" s="48"/>
      <c r="D31" s="48"/>
      <c r="E31" s="48"/>
      <c r="F31" s="48"/>
      <c r="G31" s="48"/>
    </row>
    <row r="32" spans="1:7" ht="15" hidden="1" customHeight="1" x14ac:dyDescent="0.25">
      <c r="A32" s="22" t="s">
        <v>7</v>
      </c>
      <c r="B32" s="22"/>
      <c r="C32" s="49"/>
      <c r="D32" s="49"/>
      <c r="E32" s="49"/>
      <c r="F32" s="49"/>
      <c r="G32" s="49"/>
    </row>
    <row r="33" spans="1:7" ht="15" hidden="1" customHeight="1" x14ac:dyDescent="0.25">
      <c r="C33" s="48"/>
      <c r="D33" s="48"/>
      <c r="E33" s="48"/>
      <c r="F33" s="48"/>
      <c r="G33" s="48"/>
    </row>
    <row r="34" spans="1:7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  <c r="G34" s="33"/>
    </row>
    <row r="35" spans="1:7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  <c r="G35" s="33"/>
    </row>
    <row r="36" spans="1:7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  <c r="G36" s="33"/>
    </row>
    <row r="37" spans="1:7" x14ac:dyDescent="0.25">
      <c r="C37" s="48"/>
      <c r="D37" s="48"/>
      <c r="E37" s="48"/>
      <c r="F37" s="48"/>
      <c r="G37" s="48"/>
    </row>
    <row r="38" spans="1:7" x14ac:dyDescent="0.25">
      <c r="A38" s="22" t="s">
        <v>75</v>
      </c>
      <c r="B38" s="22"/>
      <c r="C38" s="49"/>
      <c r="D38" s="49"/>
      <c r="E38" s="49"/>
      <c r="F38" s="49"/>
      <c r="G38" s="49"/>
    </row>
    <row r="39" spans="1:7" x14ac:dyDescent="0.25">
      <c r="C39" s="48"/>
      <c r="D39" s="48"/>
      <c r="E39" s="48"/>
      <c r="F39" s="48"/>
      <c r="G39" s="48"/>
    </row>
    <row r="40" spans="1:7" x14ac:dyDescent="0.25">
      <c r="A40" s="6" t="s">
        <v>1</v>
      </c>
      <c r="B40" s="7" t="s">
        <v>68</v>
      </c>
      <c r="C40" s="50">
        <v>1.05511</v>
      </c>
      <c r="D40" s="50">
        <v>1.06501</v>
      </c>
      <c r="E40" s="50">
        <v>1.0987100000000001</v>
      </c>
      <c r="F40" s="50">
        <v>1.0882099999999999</v>
      </c>
      <c r="G40" s="50">
        <v>1.0841099999999999</v>
      </c>
    </row>
    <row r="41" spans="1:7" x14ac:dyDescent="0.25">
      <c r="A41" s="6" t="s">
        <v>5</v>
      </c>
      <c r="B41" s="7" t="s">
        <v>70</v>
      </c>
      <c r="C41" s="50">
        <v>1.1121099999999999</v>
      </c>
      <c r="D41" s="50">
        <v>1.12201</v>
      </c>
      <c r="E41" s="50">
        <v>1.15571</v>
      </c>
      <c r="F41" s="50">
        <v>1.1452100000000001</v>
      </c>
      <c r="G41" s="50">
        <v>1.1411100000000001</v>
      </c>
    </row>
    <row r="42" spans="1:7" x14ac:dyDescent="0.25">
      <c r="A42" s="6" t="s">
        <v>8</v>
      </c>
      <c r="B42" s="7" t="s">
        <v>69</v>
      </c>
      <c r="C42" s="50">
        <v>0.97363</v>
      </c>
      <c r="D42" s="50">
        <v>0.98563000000000001</v>
      </c>
      <c r="E42" s="50">
        <v>1.0114300000000001</v>
      </c>
      <c r="F42" s="50">
        <v>0.98472999999999999</v>
      </c>
      <c r="G42" s="50">
        <v>0.99322999999999995</v>
      </c>
    </row>
    <row r="43" spans="1:7" x14ac:dyDescent="0.25">
      <c r="C43" s="48"/>
      <c r="D43" s="48"/>
      <c r="E43" s="48"/>
      <c r="F43" s="48"/>
      <c r="G43" s="48"/>
    </row>
    <row r="44" spans="1:7" x14ac:dyDescent="0.25">
      <c r="A44" s="22" t="s">
        <v>76</v>
      </c>
      <c r="B44" s="22"/>
      <c r="C44" s="49"/>
      <c r="D44" s="49"/>
      <c r="E44" s="49"/>
      <c r="F44" s="49"/>
      <c r="G44" s="49"/>
    </row>
    <row r="45" spans="1:7" x14ac:dyDescent="0.25">
      <c r="C45" s="48"/>
      <c r="D45" s="48"/>
      <c r="E45" s="48"/>
      <c r="F45" s="48"/>
      <c r="G45" s="48"/>
    </row>
    <row r="46" spans="1:7" x14ac:dyDescent="0.25">
      <c r="A46" s="6" t="s">
        <v>1</v>
      </c>
      <c r="B46" s="7" t="s">
        <v>68</v>
      </c>
      <c r="C46" s="50">
        <v>1.1081099999999999</v>
      </c>
      <c r="D46" s="50">
        <v>1.1180099999999999</v>
      </c>
      <c r="E46" s="50">
        <v>1.15171</v>
      </c>
      <c r="F46" s="50">
        <v>1.1412100000000001</v>
      </c>
      <c r="G46" s="50">
        <v>1.1371100000000001</v>
      </c>
    </row>
    <row r="47" spans="1:7" x14ac:dyDescent="0.25">
      <c r="A47" s="6" t="s">
        <v>5</v>
      </c>
      <c r="B47" s="7" t="s">
        <v>70</v>
      </c>
      <c r="C47" s="50">
        <v>1.1121099999999999</v>
      </c>
      <c r="D47" s="50">
        <v>1.12201</v>
      </c>
      <c r="E47" s="50">
        <v>1.15571</v>
      </c>
      <c r="F47" s="50">
        <v>1.1452100000000001</v>
      </c>
      <c r="G47" s="50">
        <v>1.1411100000000001</v>
      </c>
    </row>
    <row r="48" spans="1:7" x14ac:dyDescent="0.25">
      <c r="A48" s="6" t="s">
        <v>8</v>
      </c>
      <c r="B48" s="7" t="s">
        <v>69</v>
      </c>
      <c r="C48" s="50">
        <v>1.03163</v>
      </c>
      <c r="D48" s="50">
        <v>1.0436300000000001</v>
      </c>
      <c r="E48" s="50">
        <v>1.0694300000000001</v>
      </c>
      <c r="F48" s="50">
        <v>1.0427299999999999</v>
      </c>
      <c r="G48" s="50">
        <v>1.0512300000000001</v>
      </c>
    </row>
    <row r="49" spans="1:7" x14ac:dyDescent="0.25">
      <c r="C49" s="48"/>
      <c r="D49" s="48"/>
      <c r="E49" s="48"/>
      <c r="F49" s="48"/>
      <c r="G49" s="48"/>
    </row>
    <row r="50" spans="1:7" x14ac:dyDescent="0.25">
      <c r="A50" s="22" t="s">
        <v>77</v>
      </c>
      <c r="B50" s="22"/>
      <c r="C50" s="49"/>
      <c r="D50" s="49"/>
      <c r="E50" s="49"/>
      <c r="F50" s="49"/>
      <c r="G50" s="49"/>
    </row>
    <row r="51" spans="1:7" x14ac:dyDescent="0.25">
      <c r="C51" s="48"/>
      <c r="D51" s="48"/>
      <c r="E51" s="48"/>
      <c r="F51" s="48"/>
      <c r="G51" s="48"/>
    </row>
    <row r="52" spans="1:7" x14ac:dyDescent="0.25">
      <c r="A52" s="6" t="s">
        <v>1</v>
      </c>
      <c r="B52" s="7" t="s">
        <v>65</v>
      </c>
      <c r="C52" s="50">
        <v>0.61050000000000004</v>
      </c>
      <c r="D52" s="50">
        <v>0.62250000000000005</v>
      </c>
      <c r="E52" s="50">
        <v>0.64829999999999999</v>
      </c>
      <c r="F52" s="50">
        <v>0.62160000000000004</v>
      </c>
      <c r="G52" s="50">
        <v>0.63009999999999999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0048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300481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CA74-A7FC-4BC5-A559-C8E27ECD9195}">
  <dimension ref="A1:F52"/>
  <sheetViews>
    <sheetView workbookViewId="0">
      <selection activeCell="E73" sqref="E73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3.85546875" customWidth="1"/>
    <col min="7" max="7" width="24" customWidth="1"/>
  </cols>
  <sheetData>
    <row r="1" spans="1:6" x14ac:dyDescent="0.25">
      <c r="A1" s="63"/>
      <c r="B1" s="64" t="s">
        <v>0</v>
      </c>
      <c r="C1" s="65"/>
      <c r="D1" s="65"/>
      <c r="E1" s="65"/>
      <c r="F1" s="65"/>
    </row>
    <row r="2" spans="1:6" x14ac:dyDescent="0.25">
      <c r="A2" s="63"/>
      <c r="B2" s="64" t="s">
        <v>82</v>
      </c>
      <c r="C2" s="65"/>
      <c r="D2" s="65"/>
      <c r="E2" s="65"/>
      <c r="F2" s="65"/>
    </row>
    <row r="3" spans="1:6" x14ac:dyDescent="0.25">
      <c r="A3" s="2"/>
      <c r="B3" s="3"/>
      <c r="C3" s="3"/>
      <c r="D3" s="3"/>
      <c r="E3" s="3"/>
      <c r="F3" s="3"/>
    </row>
    <row r="4" spans="1:6" x14ac:dyDescent="0.25">
      <c r="A4" s="66" t="s">
        <v>159</v>
      </c>
      <c r="B4" s="67"/>
      <c r="C4" s="8" t="s">
        <v>155</v>
      </c>
      <c r="D4" s="8" t="s">
        <v>156</v>
      </c>
      <c r="E4" s="8" t="s">
        <v>157</v>
      </c>
      <c r="F4" s="8" t="s">
        <v>158</v>
      </c>
    </row>
    <row r="5" spans="1:6" ht="15" hidden="1" customHeight="1" x14ac:dyDescent="0.25"/>
    <row r="6" spans="1:6" ht="15" hidden="1" customHeight="1" x14ac:dyDescent="0.25">
      <c r="A6" s="22" t="s">
        <v>83</v>
      </c>
      <c r="B6" s="22"/>
      <c r="C6" s="22"/>
      <c r="D6" s="22"/>
      <c r="E6" s="22"/>
      <c r="F6" s="29"/>
    </row>
    <row r="7" spans="1:6" ht="15" hidden="1" customHeight="1" x14ac:dyDescent="0.25">
      <c r="F7" s="30"/>
    </row>
    <row r="8" spans="1:6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</row>
    <row r="9" spans="1:6" ht="15" hidden="1" customHeight="1" x14ac:dyDescent="0.25">
      <c r="C9" s="34"/>
      <c r="D9" s="34"/>
      <c r="E9" s="34"/>
      <c r="F9" s="34"/>
    </row>
    <row r="10" spans="1:6" x14ac:dyDescent="0.25">
      <c r="A10" s="22" t="s">
        <v>83</v>
      </c>
      <c r="B10" s="22"/>
      <c r="C10" s="49"/>
      <c r="D10" s="35"/>
      <c r="E10" s="35"/>
      <c r="F10" s="35"/>
    </row>
    <row r="11" spans="1:6" x14ac:dyDescent="0.25">
      <c r="C11" s="48"/>
      <c r="D11" s="34"/>
      <c r="E11" s="34"/>
      <c r="F11" s="34"/>
    </row>
    <row r="12" spans="1:6" x14ac:dyDescent="0.25">
      <c r="A12" s="6" t="s">
        <v>1</v>
      </c>
      <c r="B12" s="7" t="s">
        <v>66</v>
      </c>
      <c r="C12" s="50">
        <v>0.60960000000000003</v>
      </c>
      <c r="D12" s="50">
        <v>0.59209999999999996</v>
      </c>
      <c r="E12" s="50">
        <f>[1]List1!$L$5</f>
        <v>0.56159999999999999</v>
      </c>
      <c r="F12" s="50">
        <v>0.56779999999999997</v>
      </c>
    </row>
    <row r="13" spans="1:6" ht="15" hidden="1" customHeight="1" x14ac:dyDescent="0.25">
      <c r="A13" s="4"/>
      <c r="B13" s="5"/>
      <c r="C13" s="50"/>
      <c r="D13" s="50"/>
      <c r="E13" s="50"/>
      <c r="F13" s="50"/>
    </row>
    <row r="14" spans="1:6" ht="15" hidden="1" customHeight="1" x14ac:dyDescent="0.25">
      <c r="A14" s="22" t="s">
        <v>2</v>
      </c>
      <c r="B14" s="22"/>
      <c r="C14" s="49"/>
      <c r="D14" s="49"/>
      <c r="E14" s="49"/>
      <c r="F14" s="49"/>
    </row>
    <row r="15" spans="1:6" ht="15" hidden="1" customHeight="1" x14ac:dyDescent="0.25">
      <c r="C15" s="48"/>
      <c r="D15" s="48"/>
      <c r="E15" s="48"/>
      <c r="F15" s="48"/>
    </row>
    <row r="16" spans="1:6" ht="15" hidden="1" customHeight="1" x14ac:dyDescent="0.25">
      <c r="A16" s="6" t="s">
        <v>1</v>
      </c>
      <c r="B16" s="7" t="s">
        <v>67</v>
      </c>
      <c r="C16" s="33"/>
      <c r="D16" s="33"/>
      <c r="E16" s="33"/>
      <c r="F16" s="33"/>
    </row>
    <row r="17" spans="1:6" ht="15" hidden="1" customHeight="1" x14ac:dyDescent="0.25">
      <c r="C17" s="48"/>
      <c r="D17" s="48"/>
      <c r="E17" s="48"/>
      <c r="F17" s="48"/>
    </row>
    <row r="18" spans="1:6" ht="15" hidden="1" customHeight="1" x14ac:dyDescent="0.25">
      <c r="A18" s="22" t="s">
        <v>3</v>
      </c>
      <c r="B18" s="22"/>
      <c r="C18" s="49"/>
      <c r="D18" s="49"/>
      <c r="E18" s="49"/>
      <c r="F18" s="49"/>
    </row>
    <row r="19" spans="1:6" ht="15" hidden="1" customHeight="1" x14ac:dyDescent="0.25">
      <c r="C19" s="48"/>
      <c r="D19" s="48"/>
      <c r="E19" s="48"/>
      <c r="F19" s="48"/>
    </row>
    <row r="20" spans="1:6" ht="15" hidden="1" customHeight="1" x14ac:dyDescent="0.25">
      <c r="A20" s="6" t="s">
        <v>1</v>
      </c>
      <c r="B20" s="7" t="s">
        <v>67</v>
      </c>
      <c r="C20" s="33"/>
      <c r="D20" s="33"/>
      <c r="E20" s="33"/>
      <c r="F20" s="33"/>
    </row>
    <row r="21" spans="1:6" ht="15" hidden="1" customHeight="1" x14ac:dyDescent="0.25">
      <c r="C21" s="48"/>
      <c r="D21" s="48"/>
      <c r="E21" s="48"/>
      <c r="F21" s="48"/>
    </row>
    <row r="22" spans="1:6" ht="15" hidden="1" customHeight="1" x14ac:dyDescent="0.25">
      <c r="A22" s="22" t="s">
        <v>4</v>
      </c>
      <c r="B22" s="22"/>
      <c r="C22" s="49"/>
      <c r="D22" s="49"/>
      <c r="E22" s="49"/>
      <c r="F22" s="49"/>
    </row>
    <row r="23" spans="1:6" ht="15" hidden="1" customHeight="1" x14ac:dyDescent="0.25">
      <c r="C23" s="48"/>
      <c r="D23" s="48"/>
      <c r="E23" s="48"/>
      <c r="F23" s="48"/>
    </row>
    <row r="24" spans="1:6" ht="15" hidden="1" customHeight="1" x14ac:dyDescent="0.25">
      <c r="A24" s="6" t="s">
        <v>1</v>
      </c>
      <c r="B24" s="7" t="s">
        <v>68</v>
      </c>
      <c r="C24" s="33"/>
      <c r="D24" s="33"/>
      <c r="E24" s="33"/>
      <c r="F24" s="33"/>
    </row>
    <row r="25" spans="1:6" ht="15" hidden="1" customHeight="1" x14ac:dyDescent="0.25">
      <c r="A25" s="6" t="s">
        <v>5</v>
      </c>
      <c r="B25" s="7" t="s">
        <v>69</v>
      </c>
      <c r="C25" s="33"/>
      <c r="D25" s="33"/>
      <c r="E25" s="33"/>
      <c r="F25" s="33"/>
    </row>
    <row r="26" spans="1:6" ht="15" hidden="1" customHeight="1" x14ac:dyDescent="0.25">
      <c r="C26" s="48"/>
      <c r="D26" s="48"/>
      <c r="E26" s="48"/>
      <c r="F26" s="48"/>
    </row>
    <row r="27" spans="1:6" ht="15" hidden="1" customHeight="1" x14ac:dyDescent="0.25">
      <c r="A27" s="22" t="s">
        <v>6</v>
      </c>
      <c r="B27" s="22"/>
      <c r="C27" s="49"/>
      <c r="D27" s="49"/>
      <c r="E27" s="49"/>
      <c r="F27" s="49"/>
    </row>
    <row r="28" spans="1:6" ht="15" hidden="1" customHeight="1" x14ac:dyDescent="0.25">
      <c r="C28" s="48"/>
      <c r="D28" s="48"/>
      <c r="E28" s="48"/>
      <c r="F28" s="48"/>
    </row>
    <row r="29" spans="1:6" ht="15" hidden="1" customHeight="1" x14ac:dyDescent="0.25">
      <c r="A29" s="6" t="s">
        <v>1</v>
      </c>
      <c r="B29" s="7" t="s">
        <v>68</v>
      </c>
      <c r="C29" s="33"/>
      <c r="D29" s="33"/>
      <c r="E29" s="33"/>
      <c r="F29" s="33"/>
    </row>
    <row r="30" spans="1:6" ht="15" hidden="1" customHeight="1" x14ac:dyDescent="0.25">
      <c r="A30" s="6" t="s">
        <v>5</v>
      </c>
      <c r="B30" s="7" t="s">
        <v>69</v>
      </c>
      <c r="C30" s="33"/>
      <c r="D30" s="33"/>
      <c r="E30" s="33"/>
      <c r="F30" s="33"/>
    </row>
    <row r="31" spans="1:6" ht="15" hidden="1" customHeight="1" x14ac:dyDescent="0.25">
      <c r="C31" s="48"/>
      <c r="D31" s="48"/>
      <c r="E31" s="48"/>
      <c r="F31" s="48"/>
    </row>
    <row r="32" spans="1:6" ht="15" hidden="1" customHeight="1" x14ac:dyDescent="0.25">
      <c r="A32" s="22" t="s">
        <v>7</v>
      </c>
      <c r="B32" s="22"/>
      <c r="C32" s="49"/>
      <c r="D32" s="49"/>
      <c r="E32" s="49"/>
      <c r="F32" s="49"/>
    </row>
    <row r="33" spans="1:6" ht="15" hidden="1" customHeight="1" x14ac:dyDescent="0.25">
      <c r="C33" s="48"/>
      <c r="D33" s="48"/>
      <c r="E33" s="48"/>
      <c r="F33" s="48"/>
    </row>
    <row r="34" spans="1:6" ht="15" hidden="1" customHeight="1" x14ac:dyDescent="0.25">
      <c r="A34" s="6" t="s">
        <v>1</v>
      </c>
      <c r="B34" s="7" t="s">
        <v>68</v>
      </c>
      <c r="C34" s="33"/>
      <c r="D34" s="33"/>
      <c r="E34" s="33"/>
      <c r="F34" s="33"/>
    </row>
    <row r="35" spans="1:6" ht="15" hidden="1" customHeight="1" x14ac:dyDescent="0.25">
      <c r="A35" s="6" t="s">
        <v>5</v>
      </c>
      <c r="B35" s="7" t="s">
        <v>70</v>
      </c>
      <c r="C35" s="33"/>
      <c r="D35" s="33"/>
      <c r="E35" s="33"/>
      <c r="F35" s="33"/>
    </row>
    <row r="36" spans="1:6" ht="15" hidden="1" customHeight="1" x14ac:dyDescent="0.25">
      <c r="A36" s="6" t="s">
        <v>8</v>
      </c>
      <c r="B36" s="7" t="s">
        <v>69</v>
      </c>
      <c r="C36" s="33"/>
      <c r="D36" s="33"/>
      <c r="E36" s="33"/>
      <c r="F36" s="33"/>
    </row>
    <row r="37" spans="1:6" x14ac:dyDescent="0.25">
      <c r="C37" s="48"/>
      <c r="D37" s="48"/>
      <c r="E37" s="48"/>
      <c r="F37" s="48"/>
    </row>
    <row r="38" spans="1:6" x14ac:dyDescent="0.25">
      <c r="A38" s="22" t="s">
        <v>75</v>
      </c>
      <c r="B38" s="22"/>
      <c r="C38" s="49"/>
      <c r="D38" s="49"/>
      <c r="E38" s="49"/>
      <c r="F38" s="49"/>
    </row>
    <row r="39" spans="1:6" x14ac:dyDescent="0.25">
      <c r="C39" s="48"/>
      <c r="D39" s="48"/>
      <c r="E39" s="48"/>
      <c r="F39" s="48"/>
    </row>
    <row r="40" spans="1:6" x14ac:dyDescent="0.25">
      <c r="A40" s="6" t="s">
        <v>1</v>
      </c>
      <c r="B40" s="7" t="s">
        <v>68</v>
      </c>
      <c r="C40" s="50">
        <v>1.0824100000000001</v>
      </c>
      <c r="D40" s="50">
        <v>1.04911</v>
      </c>
      <c r="E40" s="50">
        <f>[1]List1!$L$15</f>
        <v>1.0404100000000001</v>
      </c>
      <c r="F40" s="50">
        <v>1.05931</v>
      </c>
    </row>
    <row r="41" spans="1:6" x14ac:dyDescent="0.25">
      <c r="A41" s="6" t="s">
        <v>5</v>
      </c>
      <c r="B41" s="7" t="s">
        <v>70</v>
      </c>
      <c r="C41" s="50">
        <v>1.13941</v>
      </c>
      <c r="D41" s="50">
        <v>1.1061099999999999</v>
      </c>
      <c r="E41" s="50">
        <f>[1]List1!$L$16</f>
        <v>1.09741</v>
      </c>
      <c r="F41" s="50">
        <v>1.1163099999999999</v>
      </c>
    </row>
    <row r="42" spans="1:6" x14ac:dyDescent="0.25">
      <c r="A42" s="6" t="s">
        <v>8</v>
      </c>
      <c r="B42" s="7" t="s">
        <v>69</v>
      </c>
      <c r="C42" s="50">
        <v>1.00413</v>
      </c>
      <c r="D42" s="50">
        <v>0.98782999999999999</v>
      </c>
      <c r="E42" s="50">
        <f>[1]List1!$L$17</f>
        <v>0.96692999999999996</v>
      </c>
      <c r="F42" s="50">
        <v>0.97333000000000003</v>
      </c>
    </row>
    <row r="43" spans="1:6" x14ac:dyDescent="0.25">
      <c r="C43" s="48"/>
      <c r="D43" s="48"/>
      <c r="E43" s="48"/>
      <c r="F43" s="48"/>
    </row>
    <row r="44" spans="1:6" x14ac:dyDescent="0.25">
      <c r="A44" s="22" t="s">
        <v>76</v>
      </c>
      <c r="B44" s="22"/>
      <c r="C44" s="49"/>
      <c r="D44" s="49"/>
      <c r="E44" s="49"/>
      <c r="F44" s="49"/>
    </row>
    <row r="45" spans="1:6" x14ac:dyDescent="0.25">
      <c r="C45" s="48"/>
      <c r="D45" s="48"/>
      <c r="E45" s="48"/>
      <c r="F45" s="48"/>
    </row>
    <row r="46" spans="1:6" x14ac:dyDescent="0.25">
      <c r="A46" s="6" t="s">
        <v>1</v>
      </c>
      <c r="B46" s="7" t="s">
        <v>68</v>
      </c>
      <c r="C46" s="50">
        <v>1.13541</v>
      </c>
      <c r="D46" s="50">
        <v>1.1021099999999999</v>
      </c>
      <c r="E46" s="50">
        <f>[1]List1!$L$18</f>
        <v>1.09341</v>
      </c>
      <c r="F46" s="50">
        <v>1.1123099999999999</v>
      </c>
    </row>
    <row r="47" spans="1:6" x14ac:dyDescent="0.25">
      <c r="A47" s="6" t="s">
        <v>5</v>
      </c>
      <c r="B47" s="7" t="s">
        <v>70</v>
      </c>
      <c r="C47" s="50">
        <v>1.13941</v>
      </c>
      <c r="D47" s="50">
        <v>1.1061099999999999</v>
      </c>
      <c r="E47" s="50">
        <f>[1]List1!$L$19</f>
        <v>1.09741</v>
      </c>
      <c r="F47" s="50">
        <v>1.1163099999999999</v>
      </c>
    </row>
    <row r="48" spans="1:6" x14ac:dyDescent="0.25">
      <c r="A48" s="6" t="s">
        <v>8</v>
      </c>
      <c r="B48" s="7" t="s">
        <v>69</v>
      </c>
      <c r="C48" s="50">
        <v>1.06213</v>
      </c>
      <c r="D48" s="50">
        <v>1.04583</v>
      </c>
      <c r="E48" s="50">
        <f>[1]List1!$L$20</f>
        <v>1.0249299999999999</v>
      </c>
      <c r="F48" s="50">
        <v>1.0313300000000001</v>
      </c>
    </row>
    <row r="49" spans="1:6" x14ac:dyDescent="0.25">
      <c r="C49" s="48"/>
      <c r="D49" s="48"/>
      <c r="E49" s="48"/>
      <c r="F49" s="48"/>
    </row>
    <row r="50" spans="1:6" x14ac:dyDescent="0.25">
      <c r="A50" s="22" t="s">
        <v>77</v>
      </c>
      <c r="B50" s="22"/>
      <c r="C50" s="49"/>
      <c r="D50" s="49"/>
      <c r="E50" s="49"/>
      <c r="F50" s="49"/>
    </row>
    <row r="51" spans="1:6" x14ac:dyDescent="0.25">
      <c r="C51" s="48"/>
      <c r="D51" s="48"/>
      <c r="E51" s="48"/>
      <c r="F51" s="48"/>
    </row>
    <row r="52" spans="1:6" x14ac:dyDescent="0.25">
      <c r="A52" s="6" t="s">
        <v>1</v>
      </c>
      <c r="B52" s="7" t="s">
        <v>65</v>
      </c>
      <c r="C52" s="50">
        <v>0.64100000000000001</v>
      </c>
      <c r="D52" s="50">
        <v>0.62470000000000003</v>
      </c>
      <c r="E52" s="50">
        <f>[1]List1!$L$21</f>
        <v>0.6038</v>
      </c>
      <c r="F52" s="50">
        <v>0.61019999999999996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512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85121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E3E6-589F-40F1-B764-08F34A441132}">
  <dimension ref="A1:G52"/>
  <sheetViews>
    <sheetView workbookViewId="0">
      <selection activeCell="G52" sqref="G5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.7109375" customWidth="1"/>
    <col min="7" max="7" width="24" customWidth="1"/>
  </cols>
  <sheetData>
    <row r="1" spans="1:7" x14ac:dyDescent="0.25">
      <c r="A1" s="63"/>
      <c r="B1" s="64" t="s">
        <v>0</v>
      </c>
      <c r="C1" s="65"/>
      <c r="D1" s="65"/>
      <c r="E1" s="65"/>
      <c r="F1" s="65"/>
    </row>
    <row r="2" spans="1:7" x14ac:dyDescent="0.25">
      <c r="A2" s="63"/>
      <c r="B2" s="64" t="s">
        <v>82</v>
      </c>
      <c r="C2" s="65"/>
      <c r="D2" s="65"/>
      <c r="E2" s="65"/>
      <c r="F2" s="65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66" t="s">
        <v>149</v>
      </c>
      <c r="B4" s="67"/>
      <c r="C4" s="8" t="s">
        <v>150</v>
      </c>
      <c r="D4" s="8" t="s">
        <v>151</v>
      </c>
      <c r="E4" s="8" t="s">
        <v>152</v>
      </c>
      <c r="F4" s="8" t="s">
        <v>153</v>
      </c>
      <c r="G4" s="8" t="s">
        <v>154</v>
      </c>
    </row>
    <row r="5" spans="1:7" ht="15" hidden="1" customHeight="1" x14ac:dyDescent="0.25">
      <c r="G5" s="42"/>
    </row>
    <row r="6" spans="1:7" ht="15" hidden="1" customHeight="1" x14ac:dyDescent="0.25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25">
      <c r="F7" s="30"/>
      <c r="G7" s="42"/>
    </row>
    <row r="8" spans="1:7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25">
      <c r="C9" s="34"/>
      <c r="D9" s="34"/>
      <c r="E9" s="34"/>
      <c r="F9" s="34"/>
      <c r="G9" s="48"/>
    </row>
    <row r="10" spans="1:7" x14ac:dyDescent="0.25">
      <c r="A10" s="22" t="s">
        <v>83</v>
      </c>
      <c r="B10" s="22"/>
      <c r="C10" s="35"/>
      <c r="D10" s="35"/>
      <c r="E10" s="35"/>
      <c r="F10" s="35"/>
      <c r="G10" s="49"/>
    </row>
    <row r="11" spans="1:7" x14ac:dyDescent="0.25">
      <c r="C11" s="34"/>
      <c r="D11" s="34"/>
      <c r="E11" s="34"/>
      <c r="F11" s="34"/>
      <c r="G11" s="48"/>
    </row>
    <row r="12" spans="1:7" x14ac:dyDescent="0.25">
      <c r="A12" s="6" t="s">
        <v>1</v>
      </c>
      <c r="B12" s="7" t="s">
        <v>66</v>
      </c>
      <c r="C12" s="43">
        <v>0.60399999999999998</v>
      </c>
      <c r="D12" s="43">
        <v>0.59960000000000002</v>
      </c>
      <c r="E12" s="50">
        <v>0.60899999999999999</v>
      </c>
      <c r="F12" s="50">
        <v>0.63060000000000005</v>
      </c>
      <c r="G12" s="50">
        <v>0.61570000000000003</v>
      </c>
    </row>
    <row r="13" spans="1:7" ht="15" hidden="1" customHeight="1" x14ac:dyDescent="0.25">
      <c r="A13" s="4"/>
      <c r="B13" s="5"/>
      <c r="C13" s="36"/>
      <c r="D13" s="36"/>
      <c r="E13" s="50"/>
      <c r="F13" s="50"/>
      <c r="G13" s="50"/>
    </row>
    <row r="14" spans="1:7" ht="15" hidden="1" customHeight="1" x14ac:dyDescent="0.25">
      <c r="A14" s="22" t="s">
        <v>2</v>
      </c>
      <c r="B14" s="22"/>
      <c r="C14" s="35"/>
      <c r="D14" s="35"/>
      <c r="E14" s="49"/>
      <c r="F14" s="49"/>
      <c r="G14" s="49"/>
    </row>
    <row r="15" spans="1:7" ht="15" hidden="1" customHeight="1" x14ac:dyDescent="0.25">
      <c r="C15" s="34"/>
      <c r="D15" s="34"/>
      <c r="E15" s="48"/>
      <c r="F15" s="48"/>
      <c r="G15" s="48"/>
    </row>
    <row r="16" spans="1:7" ht="15" hidden="1" customHeight="1" x14ac:dyDescent="0.25">
      <c r="A16" s="6" t="s">
        <v>1</v>
      </c>
      <c r="B16" s="7" t="s">
        <v>67</v>
      </c>
      <c r="C16" s="46"/>
      <c r="D16" s="46"/>
      <c r="E16" s="33"/>
      <c r="F16" s="33"/>
      <c r="G16" s="33"/>
    </row>
    <row r="17" spans="1:7" ht="15" hidden="1" customHeight="1" x14ac:dyDescent="0.25">
      <c r="C17" s="34"/>
      <c r="D17" s="34"/>
      <c r="E17" s="48"/>
      <c r="F17" s="48"/>
      <c r="G17" s="48"/>
    </row>
    <row r="18" spans="1:7" ht="15" hidden="1" customHeight="1" x14ac:dyDescent="0.25">
      <c r="A18" s="22" t="s">
        <v>3</v>
      </c>
      <c r="B18" s="22"/>
      <c r="C18" s="35"/>
      <c r="D18" s="35"/>
      <c r="E18" s="49"/>
      <c r="F18" s="49"/>
      <c r="G18" s="49"/>
    </row>
    <row r="19" spans="1:7" ht="15" hidden="1" customHeight="1" x14ac:dyDescent="0.25">
      <c r="C19" s="34"/>
      <c r="D19" s="34"/>
      <c r="E19" s="48"/>
      <c r="F19" s="48"/>
      <c r="G19" s="48"/>
    </row>
    <row r="20" spans="1:7" ht="15" hidden="1" customHeight="1" x14ac:dyDescent="0.25">
      <c r="A20" s="6" t="s">
        <v>1</v>
      </c>
      <c r="B20" s="7" t="s">
        <v>67</v>
      </c>
      <c r="C20" s="46"/>
      <c r="D20" s="46"/>
      <c r="E20" s="33"/>
      <c r="F20" s="33"/>
      <c r="G20" s="33"/>
    </row>
    <row r="21" spans="1:7" ht="15" hidden="1" customHeight="1" x14ac:dyDescent="0.25">
      <c r="C21" s="34"/>
      <c r="D21" s="34"/>
      <c r="E21" s="48"/>
      <c r="F21" s="48"/>
      <c r="G21" s="48"/>
    </row>
    <row r="22" spans="1:7" ht="15" hidden="1" customHeight="1" x14ac:dyDescent="0.25">
      <c r="A22" s="22" t="s">
        <v>4</v>
      </c>
      <c r="B22" s="22"/>
      <c r="C22" s="35"/>
      <c r="D22" s="35"/>
      <c r="E22" s="49"/>
      <c r="F22" s="49"/>
      <c r="G22" s="49"/>
    </row>
    <row r="23" spans="1:7" ht="15" hidden="1" customHeight="1" x14ac:dyDescent="0.25">
      <c r="C23" s="34"/>
      <c r="D23" s="34"/>
      <c r="E23" s="48"/>
      <c r="F23" s="48"/>
      <c r="G23" s="48"/>
    </row>
    <row r="24" spans="1:7" ht="15" hidden="1" customHeight="1" x14ac:dyDescent="0.25">
      <c r="A24" s="6" t="s">
        <v>1</v>
      </c>
      <c r="B24" s="7" t="s">
        <v>68</v>
      </c>
      <c r="C24" s="46"/>
      <c r="D24" s="46"/>
      <c r="E24" s="33"/>
      <c r="F24" s="33"/>
      <c r="G24" s="33"/>
    </row>
    <row r="25" spans="1:7" ht="15" hidden="1" customHeight="1" x14ac:dyDescent="0.25">
      <c r="A25" s="6" t="s">
        <v>5</v>
      </c>
      <c r="B25" s="7" t="s">
        <v>69</v>
      </c>
      <c r="C25" s="46"/>
      <c r="D25" s="46"/>
      <c r="E25" s="33"/>
      <c r="F25" s="33"/>
      <c r="G25" s="33"/>
    </row>
    <row r="26" spans="1:7" ht="15" hidden="1" customHeight="1" x14ac:dyDescent="0.25">
      <c r="C26" s="34"/>
      <c r="D26" s="34"/>
      <c r="E26" s="48"/>
      <c r="F26" s="48"/>
      <c r="G26" s="48"/>
    </row>
    <row r="27" spans="1:7" ht="15" hidden="1" customHeight="1" x14ac:dyDescent="0.25">
      <c r="A27" s="22" t="s">
        <v>6</v>
      </c>
      <c r="B27" s="22"/>
      <c r="C27" s="35"/>
      <c r="D27" s="35"/>
      <c r="E27" s="49"/>
      <c r="F27" s="49"/>
      <c r="G27" s="49"/>
    </row>
    <row r="28" spans="1:7" ht="15" hidden="1" customHeight="1" x14ac:dyDescent="0.25">
      <c r="C28" s="34"/>
      <c r="D28" s="34"/>
      <c r="E28" s="48"/>
      <c r="F28" s="48"/>
      <c r="G28" s="48"/>
    </row>
    <row r="29" spans="1:7" ht="15" hidden="1" customHeight="1" x14ac:dyDescent="0.25">
      <c r="A29" s="6" t="s">
        <v>1</v>
      </c>
      <c r="B29" s="7" t="s">
        <v>68</v>
      </c>
      <c r="C29" s="46"/>
      <c r="D29" s="46"/>
      <c r="E29" s="33"/>
      <c r="F29" s="33"/>
      <c r="G29" s="33"/>
    </row>
    <row r="30" spans="1:7" ht="15" hidden="1" customHeight="1" x14ac:dyDescent="0.25">
      <c r="A30" s="6" t="s">
        <v>5</v>
      </c>
      <c r="B30" s="7" t="s">
        <v>69</v>
      </c>
      <c r="C30" s="46"/>
      <c r="D30" s="46"/>
      <c r="E30" s="33"/>
      <c r="F30" s="33"/>
      <c r="G30" s="33"/>
    </row>
    <row r="31" spans="1:7" ht="15" hidden="1" customHeight="1" x14ac:dyDescent="0.25">
      <c r="C31" s="34"/>
      <c r="D31" s="34"/>
      <c r="E31" s="48"/>
      <c r="F31" s="48"/>
      <c r="G31" s="48"/>
    </row>
    <row r="32" spans="1:7" ht="15" hidden="1" customHeight="1" x14ac:dyDescent="0.25">
      <c r="A32" s="22" t="s">
        <v>7</v>
      </c>
      <c r="B32" s="22"/>
      <c r="C32" s="35"/>
      <c r="D32" s="35"/>
      <c r="E32" s="49"/>
      <c r="F32" s="49"/>
      <c r="G32" s="49"/>
    </row>
    <row r="33" spans="1:7" ht="15" hidden="1" customHeight="1" x14ac:dyDescent="0.25">
      <c r="C33" s="34"/>
      <c r="D33" s="34"/>
      <c r="E33" s="48"/>
      <c r="F33" s="48"/>
      <c r="G33" s="48"/>
    </row>
    <row r="34" spans="1:7" ht="15" hidden="1" customHeight="1" x14ac:dyDescent="0.25">
      <c r="A34" s="6" t="s">
        <v>1</v>
      </c>
      <c r="B34" s="7" t="s">
        <v>68</v>
      </c>
      <c r="C34" s="46"/>
      <c r="D34" s="46"/>
      <c r="E34" s="33"/>
      <c r="F34" s="33"/>
      <c r="G34" s="33"/>
    </row>
    <row r="35" spans="1:7" ht="15" hidden="1" customHeight="1" x14ac:dyDescent="0.25">
      <c r="A35" s="6" t="s">
        <v>5</v>
      </c>
      <c r="B35" s="7" t="s">
        <v>70</v>
      </c>
      <c r="C35" s="46"/>
      <c r="D35" s="46"/>
      <c r="E35" s="33"/>
      <c r="F35" s="33"/>
      <c r="G35" s="33"/>
    </row>
    <row r="36" spans="1:7" ht="15" hidden="1" customHeight="1" x14ac:dyDescent="0.25">
      <c r="A36" s="6" t="s">
        <v>8</v>
      </c>
      <c r="B36" s="7" t="s">
        <v>69</v>
      </c>
      <c r="C36" s="46"/>
      <c r="D36" s="46"/>
      <c r="E36" s="33"/>
      <c r="F36" s="33"/>
      <c r="G36" s="33"/>
    </row>
    <row r="37" spans="1:7" x14ac:dyDescent="0.25">
      <c r="C37" s="34"/>
      <c r="D37" s="34"/>
      <c r="E37" s="48"/>
      <c r="F37" s="48"/>
      <c r="G37" s="48"/>
    </row>
    <row r="38" spans="1:7" x14ac:dyDescent="0.25">
      <c r="A38" s="22" t="s">
        <v>75</v>
      </c>
      <c r="B38" s="22"/>
      <c r="C38" s="35"/>
      <c r="D38" s="35"/>
      <c r="E38" s="49"/>
      <c r="F38" s="49"/>
      <c r="G38" s="49"/>
    </row>
    <row r="39" spans="1:7" x14ac:dyDescent="0.25">
      <c r="C39" s="34"/>
      <c r="D39" s="34"/>
      <c r="E39" s="48"/>
      <c r="F39" s="48"/>
      <c r="G39" s="48"/>
    </row>
    <row r="40" spans="1:7" x14ac:dyDescent="0.25">
      <c r="A40" s="6" t="s">
        <v>1</v>
      </c>
      <c r="B40" s="7" t="s">
        <v>68</v>
      </c>
      <c r="C40" s="43">
        <v>1.1488100000000001</v>
      </c>
      <c r="D40" s="43">
        <v>1.1447099999999999</v>
      </c>
      <c r="E40" s="50">
        <v>1.1202099999999999</v>
      </c>
      <c r="F40" s="50">
        <v>1.1242099999999999</v>
      </c>
      <c r="G40" s="50">
        <v>1.09331</v>
      </c>
    </row>
    <row r="41" spans="1:7" x14ac:dyDescent="0.25">
      <c r="A41" s="6" t="s">
        <v>5</v>
      </c>
      <c r="B41" s="7" t="s">
        <v>70</v>
      </c>
      <c r="C41" s="43">
        <v>1.20581</v>
      </c>
      <c r="D41" s="43">
        <v>1.2017100000000001</v>
      </c>
      <c r="E41" s="50">
        <v>1.1772100000000001</v>
      </c>
      <c r="F41" s="50">
        <v>1.1812100000000001</v>
      </c>
      <c r="G41" s="50">
        <v>1.1503099999999999</v>
      </c>
    </row>
    <row r="42" spans="1:7" x14ac:dyDescent="0.25">
      <c r="A42" s="6" t="s">
        <v>8</v>
      </c>
      <c r="B42" s="7" t="s">
        <v>69</v>
      </c>
      <c r="C42" s="43">
        <v>1.05453</v>
      </c>
      <c r="D42" s="43">
        <v>1.0448299999999999</v>
      </c>
      <c r="E42" s="50">
        <v>1.0229299999999999</v>
      </c>
      <c r="F42" s="50">
        <v>1.02823</v>
      </c>
      <c r="G42" s="50">
        <v>1.0027299999999999</v>
      </c>
    </row>
    <row r="43" spans="1:7" x14ac:dyDescent="0.25">
      <c r="C43" s="34"/>
      <c r="D43" s="34"/>
      <c r="E43" s="48"/>
      <c r="F43" s="48"/>
      <c r="G43" s="48"/>
    </row>
    <row r="44" spans="1:7" x14ac:dyDescent="0.25">
      <c r="A44" s="22" t="s">
        <v>76</v>
      </c>
      <c r="B44" s="22"/>
      <c r="C44" s="35"/>
      <c r="D44" s="35"/>
      <c r="E44" s="49"/>
      <c r="F44" s="49"/>
      <c r="G44" s="49"/>
    </row>
    <row r="45" spans="1:7" x14ac:dyDescent="0.25">
      <c r="C45" s="34"/>
      <c r="D45" s="34"/>
      <c r="E45" s="48"/>
      <c r="F45" s="48"/>
      <c r="G45" s="48"/>
    </row>
    <row r="46" spans="1:7" x14ac:dyDescent="0.25">
      <c r="A46" s="6" t="s">
        <v>1</v>
      </c>
      <c r="B46" s="7" t="s">
        <v>68</v>
      </c>
      <c r="C46" s="43">
        <v>1.20181</v>
      </c>
      <c r="D46" s="43">
        <v>1.1977100000000001</v>
      </c>
      <c r="E46" s="50">
        <v>1.1732100000000001</v>
      </c>
      <c r="F46" s="50">
        <v>1.1772100000000001</v>
      </c>
      <c r="G46" s="50">
        <v>1.1463099999999999</v>
      </c>
    </row>
    <row r="47" spans="1:7" x14ac:dyDescent="0.25">
      <c r="A47" s="6" t="s">
        <v>5</v>
      </c>
      <c r="B47" s="7" t="s">
        <v>70</v>
      </c>
      <c r="C47" s="43">
        <v>1.20581</v>
      </c>
      <c r="D47" s="43">
        <v>1.2017100000000001</v>
      </c>
      <c r="E47" s="50">
        <v>1.1772100000000001</v>
      </c>
      <c r="F47" s="50">
        <v>1.1812100000000001</v>
      </c>
      <c r="G47" s="50">
        <v>1.1503099999999999</v>
      </c>
    </row>
    <row r="48" spans="1:7" x14ac:dyDescent="0.25">
      <c r="A48" s="6" t="s">
        <v>8</v>
      </c>
      <c r="B48" s="7" t="s">
        <v>69</v>
      </c>
      <c r="C48" s="43">
        <v>1.11253</v>
      </c>
      <c r="D48" s="43">
        <v>1.10283</v>
      </c>
      <c r="E48" s="50">
        <v>1.0809299999999999</v>
      </c>
      <c r="F48" s="50">
        <v>1.08623</v>
      </c>
      <c r="G48" s="50">
        <v>1.06073</v>
      </c>
    </row>
    <row r="49" spans="1:7" x14ac:dyDescent="0.25">
      <c r="C49" s="34"/>
      <c r="D49" s="34"/>
      <c r="E49" s="48"/>
      <c r="F49" s="48"/>
      <c r="G49" s="48"/>
    </row>
    <row r="50" spans="1:7" x14ac:dyDescent="0.25">
      <c r="A50" s="22" t="s">
        <v>77</v>
      </c>
      <c r="B50" s="22"/>
      <c r="C50" s="35"/>
      <c r="D50" s="35"/>
      <c r="E50" s="49"/>
      <c r="F50" s="49"/>
      <c r="G50" s="49"/>
    </row>
    <row r="51" spans="1:7" x14ac:dyDescent="0.25">
      <c r="C51" s="34"/>
      <c r="D51" s="34"/>
      <c r="E51" s="48"/>
      <c r="F51" s="48"/>
      <c r="G51" s="48"/>
    </row>
    <row r="52" spans="1:7" x14ac:dyDescent="0.25">
      <c r="A52" s="6" t="s">
        <v>1</v>
      </c>
      <c r="B52" s="7" t="s">
        <v>65</v>
      </c>
      <c r="C52" s="43">
        <v>0.69140000000000001</v>
      </c>
      <c r="D52" s="43">
        <v>0.68169999999999997</v>
      </c>
      <c r="E52" s="50">
        <v>0.65980000000000005</v>
      </c>
      <c r="F52" s="50">
        <v>0.66510000000000002</v>
      </c>
      <c r="G52" s="50">
        <v>0.63959999999999995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62AF-A7C8-40B9-93C3-3A053A5B3187}">
  <dimension ref="A1:G52"/>
  <sheetViews>
    <sheetView workbookViewId="0">
      <selection activeCell="G52" sqref="G52"/>
    </sheetView>
  </sheetViews>
  <sheetFormatPr defaultRowHeight="15" x14ac:dyDescent="0.25"/>
  <cols>
    <col min="1" max="1" width="10" customWidth="1"/>
    <col min="2" max="2" width="42.42578125" customWidth="1"/>
    <col min="3" max="5" width="25" customWidth="1"/>
    <col min="6" max="6" width="22.7109375" customWidth="1"/>
    <col min="7" max="7" width="24" customWidth="1"/>
  </cols>
  <sheetData>
    <row r="1" spans="1:7" x14ac:dyDescent="0.25">
      <c r="A1" s="63"/>
      <c r="B1" s="64" t="s">
        <v>0</v>
      </c>
      <c r="C1" s="65"/>
      <c r="D1" s="65"/>
      <c r="E1" s="65"/>
      <c r="F1" s="65"/>
    </row>
    <row r="2" spans="1:7" x14ac:dyDescent="0.25">
      <c r="A2" s="63"/>
      <c r="B2" s="64" t="s">
        <v>82</v>
      </c>
      <c r="C2" s="65"/>
      <c r="D2" s="65"/>
      <c r="E2" s="65"/>
      <c r="F2" s="65"/>
    </row>
    <row r="3" spans="1:7" x14ac:dyDescent="0.25">
      <c r="A3" s="2"/>
      <c r="B3" s="3"/>
      <c r="C3" s="3"/>
      <c r="D3" s="3"/>
      <c r="E3" s="3"/>
      <c r="F3" s="3"/>
    </row>
    <row r="4" spans="1:7" x14ac:dyDescent="0.25">
      <c r="A4" s="66" t="s">
        <v>148</v>
      </c>
      <c r="B4" s="67"/>
      <c r="C4" s="8" t="s">
        <v>141</v>
      </c>
      <c r="D4" s="8" t="s">
        <v>144</v>
      </c>
      <c r="E4" s="8" t="s">
        <v>145</v>
      </c>
      <c r="F4" s="44" t="s">
        <v>146</v>
      </c>
      <c r="G4" s="8" t="s">
        <v>147</v>
      </c>
    </row>
    <row r="5" spans="1:7" ht="15" hidden="1" customHeight="1" x14ac:dyDescent="0.25">
      <c r="G5" s="42"/>
    </row>
    <row r="6" spans="1:7" ht="15" hidden="1" customHeight="1" x14ac:dyDescent="0.25">
      <c r="A6" s="22" t="s">
        <v>83</v>
      </c>
      <c r="B6" s="22"/>
      <c r="C6" s="22"/>
      <c r="D6" s="22"/>
      <c r="E6" s="22"/>
      <c r="F6" s="29"/>
      <c r="G6" s="47"/>
    </row>
    <row r="7" spans="1:7" ht="15" hidden="1" customHeight="1" x14ac:dyDescent="0.25">
      <c r="F7" s="30"/>
      <c r="G7" s="42"/>
    </row>
    <row r="8" spans="1:7" ht="15" hidden="1" customHeight="1" x14ac:dyDescent="0.25">
      <c r="A8" s="6" t="s">
        <v>1</v>
      </c>
      <c r="B8" s="7" t="s">
        <v>66</v>
      </c>
      <c r="C8" s="33"/>
      <c r="D8" s="42"/>
      <c r="E8" s="42"/>
      <c r="F8" s="45"/>
      <c r="G8" s="42"/>
    </row>
    <row r="9" spans="1:7" ht="15" hidden="1" customHeight="1" x14ac:dyDescent="0.25">
      <c r="C9" s="34"/>
      <c r="D9" s="34"/>
      <c r="E9" s="34"/>
      <c r="F9" s="34"/>
      <c r="G9" s="48"/>
    </row>
    <row r="10" spans="1:7" x14ac:dyDescent="0.25">
      <c r="A10" s="22" t="s">
        <v>83</v>
      </c>
      <c r="B10" s="22"/>
      <c r="C10" s="35"/>
      <c r="D10" s="35"/>
      <c r="E10" s="35"/>
      <c r="F10" s="35"/>
      <c r="G10" s="49"/>
    </row>
    <row r="11" spans="1:7" x14ac:dyDescent="0.25">
      <c r="C11" s="34"/>
      <c r="D11" s="34"/>
      <c r="E11" s="34"/>
      <c r="F11" s="34"/>
      <c r="G11" s="48"/>
    </row>
    <row r="12" spans="1:7" x14ac:dyDescent="0.25">
      <c r="A12" s="6" t="s">
        <v>1</v>
      </c>
      <c r="B12" s="7" t="s">
        <v>66</v>
      </c>
      <c r="C12" s="33">
        <v>0.61629999999999996</v>
      </c>
      <c r="D12" s="33">
        <v>0.6542</v>
      </c>
      <c r="E12" s="43">
        <v>0.6613</v>
      </c>
      <c r="F12" s="43">
        <v>0.6381</v>
      </c>
      <c r="G12" s="61">
        <v>0.62290000000000001</v>
      </c>
    </row>
    <row r="13" spans="1:7" ht="15" hidden="1" customHeight="1" x14ac:dyDescent="0.25">
      <c r="A13" s="4"/>
      <c r="B13" s="5"/>
      <c r="C13" s="36"/>
      <c r="D13" s="36"/>
      <c r="E13" s="36"/>
      <c r="F13" s="36"/>
      <c r="G13" s="50"/>
    </row>
    <row r="14" spans="1:7" ht="15" hidden="1" customHeight="1" x14ac:dyDescent="0.25">
      <c r="A14" s="22" t="s">
        <v>2</v>
      </c>
      <c r="B14" s="22"/>
      <c r="C14" s="35"/>
      <c r="D14" s="35"/>
      <c r="E14" s="35"/>
      <c r="F14" s="35"/>
      <c r="G14" s="59"/>
    </row>
    <row r="15" spans="1:7" ht="15" hidden="1" customHeight="1" x14ac:dyDescent="0.25">
      <c r="C15" s="34"/>
      <c r="D15" s="34"/>
      <c r="E15" s="34"/>
      <c r="F15" s="34"/>
      <c r="G15" s="60"/>
    </row>
    <row r="16" spans="1:7" ht="15" hidden="1" customHeight="1" x14ac:dyDescent="0.25">
      <c r="A16" s="6" t="s">
        <v>1</v>
      </c>
      <c r="B16" s="7" t="s">
        <v>67</v>
      </c>
      <c r="C16" s="33"/>
      <c r="D16" s="33"/>
      <c r="E16" s="33"/>
      <c r="F16" s="46"/>
      <c r="G16" s="50"/>
    </row>
    <row r="17" spans="1:7" ht="15" hidden="1" customHeight="1" x14ac:dyDescent="0.25">
      <c r="C17" s="34"/>
      <c r="D17" s="34"/>
      <c r="E17" s="34"/>
      <c r="F17" s="34"/>
      <c r="G17" s="60"/>
    </row>
    <row r="18" spans="1:7" ht="15" hidden="1" customHeight="1" x14ac:dyDescent="0.25">
      <c r="A18" s="22" t="s">
        <v>3</v>
      </c>
      <c r="B18" s="22"/>
      <c r="C18" s="35"/>
      <c r="D18" s="35"/>
      <c r="E18" s="35"/>
      <c r="F18" s="35"/>
      <c r="G18" s="59"/>
    </row>
    <row r="19" spans="1:7" ht="15" hidden="1" customHeight="1" x14ac:dyDescent="0.25">
      <c r="C19" s="34"/>
      <c r="D19" s="34"/>
      <c r="E19" s="34"/>
      <c r="F19" s="34"/>
      <c r="G19" s="60"/>
    </row>
    <row r="20" spans="1:7" ht="15" hidden="1" customHeight="1" x14ac:dyDescent="0.25">
      <c r="A20" s="6" t="s">
        <v>1</v>
      </c>
      <c r="B20" s="7" t="s">
        <v>67</v>
      </c>
      <c r="C20" s="33"/>
      <c r="D20" s="33"/>
      <c r="E20" s="33"/>
      <c r="F20" s="46"/>
      <c r="G20" s="50"/>
    </row>
    <row r="21" spans="1:7" ht="15" hidden="1" customHeight="1" x14ac:dyDescent="0.25">
      <c r="C21" s="34"/>
      <c r="D21" s="34"/>
      <c r="E21" s="34"/>
      <c r="F21" s="34"/>
      <c r="G21" s="60"/>
    </row>
    <row r="22" spans="1:7" ht="15" hidden="1" customHeight="1" x14ac:dyDescent="0.25">
      <c r="A22" s="22" t="s">
        <v>4</v>
      </c>
      <c r="B22" s="22"/>
      <c r="C22" s="35"/>
      <c r="D22" s="35"/>
      <c r="E22" s="35"/>
      <c r="F22" s="35"/>
      <c r="G22" s="59"/>
    </row>
    <row r="23" spans="1:7" ht="15" hidden="1" customHeight="1" x14ac:dyDescent="0.25">
      <c r="C23" s="34"/>
      <c r="D23" s="34"/>
      <c r="E23" s="34"/>
      <c r="F23" s="34"/>
      <c r="G23" s="60"/>
    </row>
    <row r="24" spans="1:7" ht="15" hidden="1" customHeight="1" x14ac:dyDescent="0.25">
      <c r="A24" s="6" t="s">
        <v>1</v>
      </c>
      <c r="B24" s="7" t="s">
        <v>68</v>
      </c>
      <c r="C24" s="33"/>
      <c r="D24" s="33"/>
      <c r="E24" s="33"/>
      <c r="F24" s="46"/>
      <c r="G24" s="50"/>
    </row>
    <row r="25" spans="1:7" ht="15" hidden="1" customHeight="1" x14ac:dyDescent="0.25">
      <c r="A25" s="6" t="s">
        <v>5</v>
      </c>
      <c r="B25" s="7" t="s">
        <v>69</v>
      </c>
      <c r="C25" s="33"/>
      <c r="D25" s="33"/>
      <c r="E25" s="33"/>
      <c r="F25" s="46"/>
      <c r="G25" s="50"/>
    </row>
    <row r="26" spans="1:7" ht="15" hidden="1" customHeight="1" x14ac:dyDescent="0.25">
      <c r="C26" s="34"/>
      <c r="D26" s="34"/>
      <c r="E26" s="34"/>
      <c r="F26" s="34"/>
      <c r="G26" s="60"/>
    </row>
    <row r="27" spans="1:7" ht="15" hidden="1" customHeight="1" x14ac:dyDescent="0.25">
      <c r="A27" s="22" t="s">
        <v>6</v>
      </c>
      <c r="B27" s="22"/>
      <c r="C27" s="35"/>
      <c r="D27" s="35"/>
      <c r="E27" s="35"/>
      <c r="F27" s="35"/>
      <c r="G27" s="59"/>
    </row>
    <row r="28" spans="1:7" ht="15" hidden="1" customHeight="1" x14ac:dyDescent="0.25">
      <c r="C28" s="34"/>
      <c r="D28" s="34"/>
      <c r="E28" s="34"/>
      <c r="F28" s="34"/>
      <c r="G28" s="60"/>
    </row>
    <row r="29" spans="1:7" ht="15" hidden="1" customHeight="1" x14ac:dyDescent="0.25">
      <c r="A29" s="6" t="s">
        <v>1</v>
      </c>
      <c r="B29" s="7" t="s">
        <v>68</v>
      </c>
      <c r="C29" s="33"/>
      <c r="D29" s="33"/>
      <c r="E29" s="33"/>
      <c r="F29" s="46"/>
      <c r="G29" s="50"/>
    </row>
    <row r="30" spans="1:7" ht="15" hidden="1" customHeight="1" x14ac:dyDescent="0.25">
      <c r="A30" s="6" t="s">
        <v>5</v>
      </c>
      <c r="B30" s="7" t="s">
        <v>69</v>
      </c>
      <c r="C30" s="33"/>
      <c r="D30" s="33"/>
      <c r="E30" s="33"/>
      <c r="F30" s="46"/>
      <c r="G30" s="50"/>
    </row>
    <row r="31" spans="1:7" ht="15" hidden="1" customHeight="1" x14ac:dyDescent="0.25">
      <c r="C31" s="34"/>
      <c r="D31" s="34"/>
      <c r="E31" s="34"/>
      <c r="F31" s="34"/>
      <c r="G31" s="60"/>
    </row>
    <row r="32" spans="1:7" ht="15" hidden="1" customHeight="1" x14ac:dyDescent="0.25">
      <c r="A32" s="22" t="s">
        <v>7</v>
      </c>
      <c r="B32" s="22"/>
      <c r="C32" s="35"/>
      <c r="D32" s="35"/>
      <c r="E32" s="35"/>
      <c r="F32" s="35"/>
      <c r="G32" s="59"/>
    </row>
    <row r="33" spans="1:7" ht="15" hidden="1" customHeight="1" x14ac:dyDescent="0.25">
      <c r="C33" s="34"/>
      <c r="D33" s="34"/>
      <c r="E33" s="34"/>
      <c r="F33" s="34"/>
      <c r="G33" s="60"/>
    </row>
    <row r="34" spans="1:7" ht="15" hidden="1" customHeight="1" x14ac:dyDescent="0.25">
      <c r="A34" s="6" t="s">
        <v>1</v>
      </c>
      <c r="B34" s="7" t="s">
        <v>68</v>
      </c>
      <c r="C34" s="33"/>
      <c r="D34" s="33"/>
      <c r="E34" s="33"/>
      <c r="F34" s="46"/>
      <c r="G34" s="50"/>
    </row>
    <row r="35" spans="1:7" ht="15" hidden="1" customHeight="1" x14ac:dyDescent="0.25">
      <c r="A35" s="6" t="s">
        <v>5</v>
      </c>
      <c r="B35" s="7" t="s">
        <v>70</v>
      </c>
      <c r="C35" s="33"/>
      <c r="D35" s="33"/>
      <c r="E35" s="33"/>
      <c r="F35" s="46"/>
      <c r="G35" s="50"/>
    </row>
    <row r="36" spans="1:7" ht="15" hidden="1" customHeight="1" x14ac:dyDescent="0.25">
      <c r="A36" s="6" t="s">
        <v>8</v>
      </c>
      <c r="B36" s="7" t="s">
        <v>69</v>
      </c>
      <c r="C36" s="33"/>
      <c r="D36" s="33"/>
      <c r="E36" s="33"/>
      <c r="F36" s="46"/>
      <c r="G36" s="50"/>
    </row>
    <row r="37" spans="1:7" x14ac:dyDescent="0.25">
      <c r="C37" s="34"/>
      <c r="D37" s="34"/>
      <c r="E37" s="34"/>
      <c r="F37" s="34"/>
      <c r="G37" s="60"/>
    </row>
    <row r="38" spans="1:7" x14ac:dyDescent="0.25">
      <c r="A38" s="22" t="s">
        <v>75</v>
      </c>
      <c r="B38" s="22"/>
      <c r="C38" s="35"/>
      <c r="D38" s="35"/>
      <c r="E38" s="35"/>
      <c r="F38" s="35"/>
      <c r="G38" s="59"/>
    </row>
    <row r="39" spans="1:7" x14ac:dyDescent="0.25">
      <c r="C39" s="34"/>
      <c r="D39" s="34"/>
      <c r="E39" s="34"/>
      <c r="F39" s="34"/>
      <c r="G39" s="60"/>
    </row>
    <row r="40" spans="1:7" x14ac:dyDescent="0.25">
      <c r="A40" s="6" t="s">
        <v>1</v>
      </c>
      <c r="B40" s="7" t="s">
        <v>68</v>
      </c>
      <c r="C40" s="33">
        <v>1.1083000000000001</v>
      </c>
      <c r="D40" s="33">
        <v>1.1711100000000001</v>
      </c>
      <c r="E40" s="43">
        <v>1.1855100000000001</v>
      </c>
      <c r="F40" s="43">
        <v>1.1712100000000001</v>
      </c>
      <c r="G40" s="61">
        <v>1.15411</v>
      </c>
    </row>
    <row r="41" spans="1:7" x14ac:dyDescent="0.25">
      <c r="A41" s="6" t="s">
        <v>5</v>
      </c>
      <c r="B41" s="7" t="s">
        <v>70</v>
      </c>
      <c r="C41" s="33">
        <v>1.1653</v>
      </c>
      <c r="D41" s="33">
        <v>1.22811</v>
      </c>
      <c r="E41" s="43">
        <v>1.24251</v>
      </c>
      <c r="F41" s="43">
        <v>1.22821</v>
      </c>
      <c r="G41" s="61">
        <v>1.2111099999999999</v>
      </c>
    </row>
    <row r="42" spans="1:7" x14ac:dyDescent="0.25">
      <c r="A42" s="6" t="s">
        <v>8</v>
      </c>
      <c r="B42" s="7" t="s">
        <v>69</v>
      </c>
      <c r="C42" s="33">
        <v>1.0694999999999999</v>
      </c>
      <c r="D42" s="33">
        <v>1.09653</v>
      </c>
      <c r="E42" s="43">
        <v>1.1071299999999999</v>
      </c>
      <c r="F42" s="43">
        <v>1.08453</v>
      </c>
      <c r="G42" s="61">
        <v>1.06613</v>
      </c>
    </row>
    <row r="43" spans="1:7" x14ac:dyDescent="0.25">
      <c r="C43" s="34"/>
      <c r="D43" s="34"/>
      <c r="E43" s="34"/>
      <c r="F43" s="34"/>
      <c r="G43" s="60"/>
    </row>
    <row r="44" spans="1:7" x14ac:dyDescent="0.25">
      <c r="A44" s="22" t="s">
        <v>76</v>
      </c>
      <c r="B44" s="22"/>
      <c r="C44" s="35"/>
      <c r="D44" s="35"/>
      <c r="E44" s="35"/>
      <c r="F44" s="35"/>
      <c r="G44" s="59"/>
    </row>
    <row r="45" spans="1:7" x14ac:dyDescent="0.25">
      <c r="C45" s="34"/>
      <c r="D45" s="34"/>
      <c r="E45" s="34"/>
      <c r="F45" s="34"/>
      <c r="G45" s="60"/>
    </row>
    <row r="46" spans="1:7" x14ac:dyDescent="0.25">
      <c r="A46" s="6" t="s">
        <v>1</v>
      </c>
      <c r="B46" s="7" t="s">
        <v>68</v>
      </c>
      <c r="C46" s="37">
        <v>1.1613</v>
      </c>
      <c r="D46" s="37">
        <v>1.22411</v>
      </c>
      <c r="E46" s="43">
        <v>1.23851</v>
      </c>
      <c r="F46" s="43">
        <v>1.22421</v>
      </c>
      <c r="G46" s="61">
        <v>1.2071099999999999</v>
      </c>
    </row>
    <row r="47" spans="1:7" x14ac:dyDescent="0.25">
      <c r="A47" s="6" t="s">
        <v>5</v>
      </c>
      <c r="B47" s="7" t="s">
        <v>70</v>
      </c>
      <c r="C47" s="37">
        <v>1.1653</v>
      </c>
      <c r="D47" s="37">
        <v>1.22811</v>
      </c>
      <c r="E47" s="43">
        <v>1.24251</v>
      </c>
      <c r="F47" s="43">
        <v>1.22821</v>
      </c>
      <c r="G47" s="61">
        <v>1.2111099999999999</v>
      </c>
    </row>
    <row r="48" spans="1:7" x14ac:dyDescent="0.25">
      <c r="A48" s="6" t="s">
        <v>8</v>
      </c>
      <c r="B48" s="7" t="s">
        <v>69</v>
      </c>
      <c r="C48" s="37">
        <v>1.1274999999999999</v>
      </c>
      <c r="D48" s="37">
        <v>1.1545300000000001</v>
      </c>
      <c r="E48" s="43">
        <v>1.16513</v>
      </c>
      <c r="F48" s="43">
        <v>1.14253</v>
      </c>
      <c r="G48" s="61">
        <v>1.1241300000000001</v>
      </c>
    </row>
    <row r="49" spans="1:7" x14ac:dyDescent="0.25">
      <c r="C49" s="34"/>
      <c r="D49" s="34"/>
      <c r="E49" s="34"/>
      <c r="F49" s="34"/>
      <c r="G49" s="60"/>
    </row>
    <row r="50" spans="1:7" x14ac:dyDescent="0.25">
      <c r="A50" s="22" t="s">
        <v>77</v>
      </c>
      <c r="B50" s="22"/>
      <c r="C50" s="35"/>
      <c r="D50" s="35"/>
      <c r="E50" s="35"/>
      <c r="F50" s="35"/>
      <c r="G50" s="59"/>
    </row>
    <row r="51" spans="1:7" x14ac:dyDescent="0.25">
      <c r="C51" s="34"/>
      <c r="D51" s="34"/>
      <c r="E51" s="34"/>
      <c r="F51" s="34"/>
      <c r="G51" s="60"/>
    </row>
    <row r="52" spans="1:7" x14ac:dyDescent="0.25">
      <c r="A52" s="6" t="s">
        <v>1</v>
      </c>
      <c r="B52" s="7" t="s">
        <v>65</v>
      </c>
      <c r="C52" s="37">
        <v>0.72950000000000004</v>
      </c>
      <c r="D52" s="37">
        <v>0.73340000000000005</v>
      </c>
      <c r="E52" s="43">
        <v>0.74399999999999999</v>
      </c>
      <c r="F52" s="43">
        <v>0.72140000000000004</v>
      </c>
      <c r="G52" s="61">
        <v>0.70299999999999996</v>
      </c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57478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0</xdr:col>
                <xdr:colOff>600075</xdr:colOff>
                <xdr:row>1</xdr:row>
                <xdr:rowOff>152400</xdr:rowOff>
              </to>
            </anchor>
          </objectPr>
        </oleObject>
      </mc:Choice>
      <mc:Fallback>
        <oleObject progId="Unknown" shapeId="1257478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21</vt:i4>
      </vt:variant>
    </vt:vector>
  </HeadingPairs>
  <TitlesOfParts>
    <vt:vector size="21" baseType="lpstr">
      <vt:lpstr>List1</vt:lpstr>
      <vt:lpstr>02-2025</vt:lpstr>
      <vt:lpstr>01-2025</vt:lpstr>
      <vt:lpstr>12-2024</vt:lpstr>
      <vt:lpstr>11-2024</vt:lpstr>
      <vt:lpstr>10-2024</vt:lpstr>
      <vt:lpstr>09-2024</vt:lpstr>
      <vt:lpstr>08-2024 </vt:lpstr>
      <vt:lpstr>07-2024</vt:lpstr>
      <vt:lpstr>06-2024</vt:lpstr>
      <vt:lpstr>05-2024</vt:lpstr>
      <vt:lpstr>04-2024</vt:lpstr>
      <vt:lpstr>03-2024</vt:lpstr>
      <vt:lpstr>02-2024</vt:lpstr>
      <vt:lpstr>01-2024</vt:lpstr>
      <vt:lpstr>12-2023</vt:lpstr>
      <vt:lpstr>11-2023</vt:lpstr>
      <vt:lpstr>10-2023</vt:lpstr>
      <vt:lpstr>09-2023</vt:lpstr>
      <vt:lpstr>08-2023</vt:lpstr>
      <vt:lpstr>07-2023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2025-02-18T08:59:20Z</dcterms:modified>
  <cp:category/>
  <cp:contentStatus/>
</cp:coreProperties>
</file>