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usjn-srv12\zajednicki\_Postupci\2021\2021-01_Opskrba_prirodnim_plinom\3. Izmjena cijena\"/>
    </mc:Choice>
  </mc:AlternateContent>
  <xr:revisionPtr revIDLastSave="0" documentId="13_ncr:1_{5FD4293B-1A2F-44FB-8767-A6EDC715D311}" xr6:coauthVersionLast="47" xr6:coauthVersionMax="47" xr10:uidLastSave="{00000000-0000-0000-0000-000000000000}"/>
  <bookViews>
    <workbookView xWindow="25080" yWindow="-120" windowWidth="25440" windowHeight="15390" firstSheet="3" activeTab="4" xr2:uid="{00000000-000D-0000-FFFF-FFFF00000000}"/>
  </bookViews>
  <sheets>
    <sheet name="TARIFNE STAVKE od 01.04.2022" sheetId="13" state="hidden" r:id="rId1"/>
    <sheet name="TARIFNE STAVKE do 31.03.2022" sheetId="8" state="hidden" r:id="rId2"/>
    <sheet name="Sheet1" sheetId="18" state="hidden" r:id="rId3"/>
    <sheet name="TARIFNE STAVKE od 01.10.2022" sheetId="21" r:id="rId4"/>
    <sheet name="travanj 2024" sheetId="40" r:id="rId5"/>
    <sheet name="ožujak 2024" sheetId="39" r:id="rId6"/>
    <sheet name="veljača 2024" sheetId="38" r:id="rId7"/>
    <sheet name="siječanj 2024" sheetId="37" r:id="rId8"/>
    <sheet name="prosinac 2023" sheetId="36" r:id="rId9"/>
    <sheet name="studeni 2023" sheetId="35" r:id="rId10"/>
    <sheet name="listopad 2023" sheetId="34" r:id="rId11"/>
    <sheet name="rujan 2023" sheetId="33" r:id="rId12"/>
    <sheet name="kolovoz 2023" sheetId="32" r:id="rId13"/>
    <sheet name="srpanj 2023" sheetId="30" r:id="rId14"/>
    <sheet name="lipanj 2023" sheetId="31" r:id="rId15"/>
    <sheet name="svibanj 2023" sheetId="29" r:id="rId16"/>
    <sheet name="travanj 2023" sheetId="28" r:id="rId17"/>
    <sheet name="ožujak 2023" sheetId="27" r:id="rId18"/>
    <sheet name="veljača 2023" sheetId="26" r:id="rId19"/>
    <sheet name="siječanj 2023" sheetId="25" r:id="rId20"/>
    <sheet name="prosinac 2022" sheetId="24" r:id="rId21"/>
    <sheet name="studeni 2022" sheetId="23" r:id="rId22"/>
    <sheet name="listopad 2022" sheetId="22" r:id="rId23"/>
    <sheet name="rujan 2022" sheetId="19" r:id="rId24"/>
    <sheet name="kolovoz 2022" sheetId="17" r:id="rId25"/>
    <sheet name="srpanj 2022" sheetId="16" r:id="rId26"/>
    <sheet name="lipanj 2022" sheetId="15" r:id="rId27"/>
    <sheet name="svibanj 2022" sheetId="12" r:id="rId28"/>
    <sheet name="travanj 2022" sheetId="11" r:id="rId29"/>
    <sheet name="ožujak 2022" sheetId="10" r:id="rId30"/>
    <sheet name="veljača 2022" sheetId="9" r:id="rId31"/>
    <sheet name="siječanj 2022" sheetId="6" r:id="rId32"/>
    <sheet name="prosinac 2021" sheetId="5" r:id="rId33"/>
    <sheet name="studeni 2021" sheetId="4" r:id="rId34"/>
    <sheet name="listopad 2021" sheetId="3" r:id="rId35"/>
    <sheet name="rujan 2021" sheetId="2" r:id="rId36"/>
    <sheet name="kolovoz 2021" sheetId="1" r:id="rId37"/>
  </sheets>
  <externalReferences>
    <externalReference r:id="rId38"/>
    <externalReference r:id="rId39"/>
  </externalReferences>
  <definedNames>
    <definedName name="_xlnm._FilterDatabase" localSheetId="3" hidden="1">'TARIFNE STAVKE od 01.10.2022'!$A$2:$Y$303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4" i="40" l="1"/>
  <c r="G344" i="40"/>
  <c r="D344" i="40"/>
  <c r="C344" i="40" s="1"/>
  <c r="F344" i="40" s="1"/>
  <c r="I344" i="40" s="1"/>
  <c r="H343" i="40"/>
  <c r="G343" i="40"/>
  <c r="D343" i="40"/>
  <c r="C343" i="40" s="1"/>
  <c r="F343" i="40" s="1"/>
  <c r="I343" i="40" s="1"/>
  <c r="H342" i="40"/>
  <c r="G342" i="40"/>
  <c r="D342" i="40"/>
  <c r="C342" i="40" s="1"/>
  <c r="F342" i="40" s="1"/>
  <c r="I342" i="40" s="1"/>
  <c r="H336" i="40"/>
  <c r="G336" i="40"/>
  <c r="D336" i="40"/>
  <c r="C336" i="40" s="1"/>
  <c r="F336" i="40" s="1"/>
  <c r="I336" i="40" s="1"/>
  <c r="H335" i="40"/>
  <c r="G335" i="40"/>
  <c r="D335" i="40"/>
  <c r="C335" i="40" s="1"/>
  <c r="F335" i="40" s="1"/>
  <c r="I335" i="40" s="1"/>
  <c r="H334" i="40"/>
  <c r="G334" i="40"/>
  <c r="D334" i="40"/>
  <c r="C334" i="40" s="1"/>
  <c r="F334" i="40" s="1"/>
  <c r="I334" i="40" s="1"/>
  <c r="H333" i="40"/>
  <c r="G333" i="40"/>
  <c r="D333" i="40"/>
  <c r="C333" i="40" s="1"/>
  <c r="F333" i="40" s="1"/>
  <c r="I333" i="40" s="1"/>
  <c r="H332" i="40"/>
  <c r="G332" i="40"/>
  <c r="D332" i="40"/>
  <c r="C332" i="40" s="1"/>
  <c r="F332" i="40" s="1"/>
  <c r="I332" i="40" s="1"/>
  <c r="H331" i="40"/>
  <c r="G331" i="40"/>
  <c r="D331" i="40"/>
  <c r="C331" i="40" s="1"/>
  <c r="F331" i="40" s="1"/>
  <c r="I331" i="40" s="1"/>
  <c r="H325" i="40"/>
  <c r="G325" i="40"/>
  <c r="D325" i="40"/>
  <c r="C325" i="40" s="1"/>
  <c r="F325" i="40" s="1"/>
  <c r="I325" i="40" s="1"/>
  <c r="H324" i="40"/>
  <c r="G324" i="40"/>
  <c r="D324" i="40"/>
  <c r="C324" i="40" s="1"/>
  <c r="F324" i="40" s="1"/>
  <c r="I324" i="40" s="1"/>
  <c r="H323" i="40"/>
  <c r="G323" i="40"/>
  <c r="D323" i="40"/>
  <c r="C323" i="40" s="1"/>
  <c r="F323" i="40" s="1"/>
  <c r="I323" i="40" s="1"/>
  <c r="H322" i="40"/>
  <c r="G322" i="40"/>
  <c r="D322" i="40"/>
  <c r="C322" i="40" s="1"/>
  <c r="F322" i="40" s="1"/>
  <c r="I322" i="40" s="1"/>
  <c r="H321" i="40"/>
  <c r="G321" i="40"/>
  <c r="D321" i="40"/>
  <c r="C321" i="40"/>
  <c r="F321" i="40" s="1"/>
  <c r="I321" i="40" s="1"/>
  <c r="H315" i="40"/>
  <c r="G315" i="40"/>
  <c r="D315" i="40"/>
  <c r="C315" i="40" s="1"/>
  <c r="F315" i="40" s="1"/>
  <c r="I315" i="40" s="1"/>
  <c r="H314" i="40"/>
  <c r="G314" i="40"/>
  <c r="D314" i="40"/>
  <c r="C314" i="40"/>
  <c r="F314" i="40" s="1"/>
  <c r="I314" i="40" s="1"/>
  <c r="H313" i="40"/>
  <c r="G313" i="40"/>
  <c r="D313" i="40"/>
  <c r="C313" i="40" s="1"/>
  <c r="F313" i="40" s="1"/>
  <c r="I313" i="40" s="1"/>
  <c r="H311" i="40"/>
  <c r="G311" i="40"/>
  <c r="D311" i="40"/>
  <c r="C311" i="40" s="1"/>
  <c r="F311" i="40" s="1"/>
  <c r="I311" i="40" s="1"/>
  <c r="H310" i="40"/>
  <c r="G310" i="40"/>
  <c r="D310" i="40"/>
  <c r="C310" i="40" s="1"/>
  <c r="F310" i="40" s="1"/>
  <c r="I310" i="40" s="1"/>
  <c r="H309" i="40"/>
  <c r="G309" i="40"/>
  <c r="D309" i="40"/>
  <c r="C309" i="40" s="1"/>
  <c r="F309" i="40" s="1"/>
  <c r="I309" i="40" s="1"/>
  <c r="H308" i="40"/>
  <c r="G308" i="40"/>
  <c r="D308" i="40"/>
  <c r="C308" i="40" s="1"/>
  <c r="F308" i="40" s="1"/>
  <c r="I308" i="40" s="1"/>
  <c r="H307" i="40"/>
  <c r="G307" i="40"/>
  <c r="D307" i="40"/>
  <c r="C307" i="40"/>
  <c r="F307" i="40" s="1"/>
  <c r="I307" i="40" s="1"/>
  <c r="H301" i="40"/>
  <c r="G301" i="40"/>
  <c r="D301" i="40"/>
  <c r="C301" i="40" s="1"/>
  <c r="F301" i="40" s="1"/>
  <c r="I301" i="40" s="1"/>
  <c r="H300" i="40"/>
  <c r="G300" i="40"/>
  <c r="D300" i="40"/>
  <c r="C300" i="40"/>
  <c r="F300" i="40" s="1"/>
  <c r="I300" i="40" s="1"/>
  <c r="H299" i="40"/>
  <c r="G299" i="40"/>
  <c r="D299" i="40"/>
  <c r="C299" i="40" s="1"/>
  <c r="F299" i="40" s="1"/>
  <c r="I299" i="40" s="1"/>
  <c r="H298" i="40"/>
  <c r="G298" i="40"/>
  <c r="D298" i="40"/>
  <c r="C298" i="40"/>
  <c r="F298" i="40" s="1"/>
  <c r="I298" i="40" s="1"/>
  <c r="H297" i="40"/>
  <c r="G297" i="40"/>
  <c r="D297" i="40"/>
  <c r="C297" i="40" s="1"/>
  <c r="F297" i="40" s="1"/>
  <c r="I297" i="40" s="1"/>
  <c r="H296" i="40"/>
  <c r="G296" i="40"/>
  <c r="D296" i="40"/>
  <c r="C296" i="40" s="1"/>
  <c r="F296" i="40" s="1"/>
  <c r="I296" i="40" s="1"/>
  <c r="H290" i="40"/>
  <c r="G290" i="40"/>
  <c r="D290" i="40"/>
  <c r="C290" i="40" s="1"/>
  <c r="F290" i="40" s="1"/>
  <c r="I290" i="40" s="1"/>
  <c r="H289" i="40"/>
  <c r="G289" i="40"/>
  <c r="D289" i="40"/>
  <c r="C289" i="40"/>
  <c r="F289" i="40" s="1"/>
  <c r="I289" i="40" s="1"/>
  <c r="H288" i="40"/>
  <c r="G288" i="40"/>
  <c r="D288" i="40"/>
  <c r="C288" i="40" s="1"/>
  <c r="F288" i="40" s="1"/>
  <c r="I288" i="40" s="1"/>
  <c r="H287" i="40"/>
  <c r="G287" i="40"/>
  <c r="D287" i="40"/>
  <c r="C287" i="40"/>
  <c r="F287" i="40" s="1"/>
  <c r="I287" i="40" s="1"/>
  <c r="H286" i="40"/>
  <c r="G286" i="40"/>
  <c r="D286" i="40"/>
  <c r="C286" i="40" s="1"/>
  <c r="F286" i="40" s="1"/>
  <c r="I286" i="40" s="1"/>
  <c r="H285" i="40"/>
  <c r="G285" i="40"/>
  <c r="D285" i="40"/>
  <c r="C285" i="40"/>
  <c r="F285" i="40" s="1"/>
  <c r="I285" i="40" s="1"/>
  <c r="H284" i="40"/>
  <c r="G284" i="40"/>
  <c r="D284" i="40"/>
  <c r="C284" i="40" s="1"/>
  <c r="F284" i="40" s="1"/>
  <c r="I284" i="40" s="1"/>
  <c r="H278" i="40"/>
  <c r="G278" i="40"/>
  <c r="D278" i="40"/>
  <c r="C278" i="40" s="1"/>
  <c r="F278" i="40" s="1"/>
  <c r="I278" i="40" s="1"/>
  <c r="H277" i="40"/>
  <c r="G277" i="40"/>
  <c r="D277" i="40"/>
  <c r="C277" i="40" s="1"/>
  <c r="F277" i="40" s="1"/>
  <c r="I277" i="40" s="1"/>
  <c r="H276" i="40"/>
  <c r="G276" i="40"/>
  <c r="D276" i="40"/>
  <c r="C276" i="40"/>
  <c r="F276" i="40" s="1"/>
  <c r="I276" i="40" s="1"/>
  <c r="H275" i="40"/>
  <c r="G275" i="40"/>
  <c r="D275" i="40"/>
  <c r="C275" i="40" s="1"/>
  <c r="F275" i="40" s="1"/>
  <c r="I275" i="40" s="1"/>
  <c r="H274" i="40"/>
  <c r="G274" i="40"/>
  <c r="D274" i="40"/>
  <c r="C274" i="40"/>
  <c r="F274" i="40" s="1"/>
  <c r="I274" i="40" s="1"/>
  <c r="H273" i="40"/>
  <c r="G273" i="40"/>
  <c r="D273" i="40"/>
  <c r="C273" i="40" s="1"/>
  <c r="F273" i="40" s="1"/>
  <c r="I273" i="40" s="1"/>
  <c r="H267" i="40"/>
  <c r="G267" i="40"/>
  <c r="D267" i="40"/>
  <c r="C267" i="40"/>
  <c r="F267" i="40" s="1"/>
  <c r="I267" i="40" s="1"/>
  <c r="H266" i="40"/>
  <c r="G266" i="40"/>
  <c r="D266" i="40"/>
  <c r="C266" i="40" s="1"/>
  <c r="F266" i="40" s="1"/>
  <c r="I266" i="40" s="1"/>
  <c r="H265" i="40"/>
  <c r="G265" i="40"/>
  <c r="D265" i="40"/>
  <c r="C265" i="40" s="1"/>
  <c r="F265" i="40" s="1"/>
  <c r="I265" i="40" s="1"/>
  <c r="H264" i="40"/>
  <c r="G264" i="40"/>
  <c r="D264" i="40"/>
  <c r="C264" i="40" s="1"/>
  <c r="F264" i="40" s="1"/>
  <c r="I264" i="40" s="1"/>
  <c r="H263" i="40"/>
  <c r="G263" i="40"/>
  <c r="D263" i="40"/>
  <c r="C263" i="40"/>
  <c r="F263" i="40" s="1"/>
  <c r="I263" i="40" s="1"/>
  <c r="H262" i="40"/>
  <c r="G262" i="40"/>
  <c r="D262" i="40"/>
  <c r="C262" i="40" s="1"/>
  <c r="F262" i="40" s="1"/>
  <c r="I262" i="40" s="1"/>
  <c r="H261" i="40"/>
  <c r="G261" i="40"/>
  <c r="D261" i="40"/>
  <c r="C261" i="40"/>
  <c r="F261" i="40" s="1"/>
  <c r="I261" i="40" s="1"/>
  <c r="H255" i="40"/>
  <c r="G255" i="40"/>
  <c r="D255" i="40"/>
  <c r="C255" i="40" s="1"/>
  <c r="F255" i="40" s="1"/>
  <c r="I255" i="40" s="1"/>
  <c r="H254" i="40"/>
  <c r="G254" i="40"/>
  <c r="D254" i="40"/>
  <c r="C254" i="40"/>
  <c r="F254" i="40" s="1"/>
  <c r="I254" i="40" s="1"/>
  <c r="H253" i="40"/>
  <c r="G253" i="40"/>
  <c r="D253" i="40"/>
  <c r="C253" i="40" s="1"/>
  <c r="F253" i="40" s="1"/>
  <c r="I253" i="40" s="1"/>
  <c r="H252" i="40"/>
  <c r="G252" i="40"/>
  <c r="D252" i="40"/>
  <c r="C252" i="40" s="1"/>
  <c r="F252" i="40" s="1"/>
  <c r="I252" i="40" s="1"/>
  <c r="H251" i="40"/>
  <c r="G251" i="40"/>
  <c r="D251" i="40"/>
  <c r="C251" i="40" s="1"/>
  <c r="F251" i="40" s="1"/>
  <c r="I251" i="40" s="1"/>
  <c r="H250" i="40"/>
  <c r="G250" i="40"/>
  <c r="D250" i="40"/>
  <c r="C250" i="40"/>
  <c r="F250" i="40" s="1"/>
  <c r="I250" i="40" s="1"/>
  <c r="H249" i="40"/>
  <c r="G249" i="40"/>
  <c r="D249" i="40"/>
  <c r="C249" i="40" s="1"/>
  <c r="F249" i="40" s="1"/>
  <c r="I249" i="40" s="1"/>
  <c r="H243" i="40"/>
  <c r="G243" i="40"/>
  <c r="D243" i="40"/>
  <c r="C243" i="40" s="1"/>
  <c r="F243" i="40" s="1"/>
  <c r="I243" i="40" s="1"/>
  <c r="H242" i="40"/>
  <c r="G242" i="40"/>
  <c r="D242" i="40"/>
  <c r="C242" i="40" s="1"/>
  <c r="F242" i="40" s="1"/>
  <c r="I242" i="40" s="1"/>
  <c r="H241" i="40"/>
  <c r="G241" i="40"/>
  <c r="D241" i="40"/>
  <c r="C241" i="40"/>
  <c r="F241" i="40" s="1"/>
  <c r="I241" i="40" s="1"/>
  <c r="H240" i="40"/>
  <c r="G240" i="40"/>
  <c r="D240" i="40"/>
  <c r="C240" i="40" s="1"/>
  <c r="F240" i="40" s="1"/>
  <c r="I240" i="40" s="1"/>
  <c r="H239" i="40"/>
  <c r="G239" i="40"/>
  <c r="D239" i="40"/>
  <c r="C239" i="40" s="1"/>
  <c r="F239" i="40" s="1"/>
  <c r="I239" i="40" s="1"/>
  <c r="H238" i="40"/>
  <c r="G238" i="40"/>
  <c r="D238" i="40"/>
  <c r="C238" i="40" s="1"/>
  <c r="F238" i="40" s="1"/>
  <c r="I238" i="40" s="1"/>
  <c r="H237" i="40"/>
  <c r="G237" i="40"/>
  <c r="D237" i="40"/>
  <c r="C237" i="40"/>
  <c r="F237" i="40" s="1"/>
  <c r="H236" i="40"/>
  <c r="G236" i="40"/>
  <c r="D236" i="40"/>
  <c r="C236" i="40" s="1"/>
  <c r="F236" i="40" s="1"/>
  <c r="I236" i="40" s="1"/>
  <c r="H230" i="40"/>
  <c r="G230" i="40"/>
  <c r="D230" i="40"/>
  <c r="C230" i="40" s="1"/>
  <c r="F230" i="40" s="1"/>
  <c r="H229" i="40"/>
  <c r="G229" i="40"/>
  <c r="D229" i="40"/>
  <c r="C229" i="40" s="1"/>
  <c r="F229" i="40" s="1"/>
  <c r="I229" i="40" s="1"/>
  <c r="H228" i="40"/>
  <c r="G228" i="40"/>
  <c r="D228" i="40"/>
  <c r="C228" i="40" s="1"/>
  <c r="F228" i="40" s="1"/>
  <c r="I228" i="40" s="1"/>
  <c r="H227" i="40"/>
  <c r="G227" i="40"/>
  <c r="F227" i="40"/>
  <c r="I227" i="40" s="1"/>
  <c r="D227" i="40"/>
  <c r="C227" i="40" s="1"/>
  <c r="H221" i="40"/>
  <c r="G221" i="40"/>
  <c r="D221" i="40"/>
  <c r="C221" i="40" s="1"/>
  <c r="F221" i="40" s="1"/>
  <c r="I221" i="40" s="1"/>
  <c r="H220" i="40"/>
  <c r="G220" i="40"/>
  <c r="D220" i="40"/>
  <c r="C220" i="40" s="1"/>
  <c r="F220" i="40" s="1"/>
  <c r="I220" i="40" s="1"/>
  <c r="H219" i="40"/>
  <c r="G219" i="40"/>
  <c r="D219" i="40"/>
  <c r="C219" i="40" s="1"/>
  <c r="F219" i="40" s="1"/>
  <c r="H218" i="40"/>
  <c r="G218" i="40"/>
  <c r="D218" i="40"/>
  <c r="C218" i="40" s="1"/>
  <c r="F218" i="40" s="1"/>
  <c r="I218" i="40" s="1"/>
  <c r="H216" i="40"/>
  <c r="G216" i="40"/>
  <c r="D216" i="40"/>
  <c r="C216" i="40"/>
  <c r="F216" i="40" s="1"/>
  <c r="H215" i="40"/>
  <c r="G215" i="40"/>
  <c r="D215" i="40"/>
  <c r="C215" i="40" s="1"/>
  <c r="F215" i="40" s="1"/>
  <c r="I215" i="40" s="1"/>
  <c r="H214" i="40"/>
  <c r="G214" i="40"/>
  <c r="D214" i="40"/>
  <c r="C214" i="40" s="1"/>
  <c r="F214" i="40" s="1"/>
  <c r="I214" i="40" s="1"/>
  <c r="H213" i="40"/>
  <c r="G213" i="40"/>
  <c r="D213" i="40"/>
  <c r="C213" i="40" s="1"/>
  <c r="F213" i="40" s="1"/>
  <c r="I213" i="40" s="1"/>
  <c r="H211" i="40"/>
  <c r="G211" i="40"/>
  <c r="D211" i="40"/>
  <c r="C211" i="40"/>
  <c r="F211" i="40" s="1"/>
  <c r="I211" i="40" s="1"/>
  <c r="H210" i="40"/>
  <c r="G210" i="40"/>
  <c r="D210" i="40"/>
  <c r="C210" i="40" s="1"/>
  <c r="F210" i="40" s="1"/>
  <c r="I210" i="40" s="1"/>
  <c r="H209" i="40"/>
  <c r="G209" i="40"/>
  <c r="D209" i="40"/>
  <c r="C209" i="40"/>
  <c r="F209" i="40" s="1"/>
  <c r="H208" i="40"/>
  <c r="G208" i="40"/>
  <c r="D208" i="40"/>
  <c r="C208" i="40" s="1"/>
  <c r="F208" i="40" s="1"/>
  <c r="I208" i="40" s="1"/>
  <c r="H207" i="40"/>
  <c r="G207" i="40"/>
  <c r="D207" i="40"/>
  <c r="C207" i="40"/>
  <c r="F207" i="40" s="1"/>
  <c r="H201" i="40"/>
  <c r="G201" i="40"/>
  <c r="D201" i="40"/>
  <c r="C201" i="40" s="1"/>
  <c r="F201" i="40" s="1"/>
  <c r="I201" i="40" s="1"/>
  <c r="H200" i="40"/>
  <c r="G200" i="40"/>
  <c r="D200" i="40"/>
  <c r="C200" i="40"/>
  <c r="F200" i="40" s="1"/>
  <c r="I200" i="40" s="1"/>
  <c r="H199" i="40"/>
  <c r="G199" i="40"/>
  <c r="D199" i="40"/>
  <c r="C199" i="40" s="1"/>
  <c r="F199" i="40" s="1"/>
  <c r="I199" i="40" s="1"/>
  <c r="H198" i="40"/>
  <c r="G198" i="40"/>
  <c r="D198" i="40"/>
  <c r="C198" i="40" s="1"/>
  <c r="F198" i="40" s="1"/>
  <c r="I198" i="40" s="1"/>
  <c r="H197" i="40"/>
  <c r="G197" i="40"/>
  <c r="D197" i="40"/>
  <c r="C197" i="40" s="1"/>
  <c r="F197" i="40" s="1"/>
  <c r="I197" i="40" s="1"/>
  <c r="H191" i="40"/>
  <c r="G191" i="40"/>
  <c r="D191" i="40"/>
  <c r="C191" i="40"/>
  <c r="F191" i="40" s="1"/>
  <c r="I191" i="40" s="1"/>
  <c r="H190" i="40"/>
  <c r="G190" i="40"/>
  <c r="D190" i="40"/>
  <c r="C190" i="40" s="1"/>
  <c r="F190" i="40" s="1"/>
  <c r="I190" i="40" s="1"/>
  <c r="H189" i="40"/>
  <c r="G189" i="40"/>
  <c r="D189" i="40"/>
  <c r="C189" i="40"/>
  <c r="F189" i="40" s="1"/>
  <c r="I189" i="40" s="1"/>
  <c r="H188" i="40"/>
  <c r="G188" i="40"/>
  <c r="D188" i="40"/>
  <c r="C188" i="40" s="1"/>
  <c r="F188" i="40" s="1"/>
  <c r="I188" i="40" s="1"/>
  <c r="H182" i="40"/>
  <c r="G182" i="40"/>
  <c r="D182" i="40"/>
  <c r="C182" i="40" s="1"/>
  <c r="F182" i="40" s="1"/>
  <c r="I182" i="40" s="1"/>
  <c r="H181" i="40"/>
  <c r="G181" i="40"/>
  <c r="D181" i="40"/>
  <c r="C181" i="40" s="1"/>
  <c r="F181" i="40" s="1"/>
  <c r="I181" i="40" s="1"/>
  <c r="H180" i="40"/>
  <c r="G180" i="40"/>
  <c r="D180" i="40"/>
  <c r="C180" i="40"/>
  <c r="F180" i="40" s="1"/>
  <c r="I180" i="40" s="1"/>
  <c r="H174" i="40"/>
  <c r="G174" i="40"/>
  <c r="D174" i="40"/>
  <c r="C174" i="40" s="1"/>
  <c r="F174" i="40" s="1"/>
  <c r="I174" i="40" s="1"/>
  <c r="H173" i="40"/>
  <c r="G173" i="40"/>
  <c r="D173" i="40"/>
  <c r="C173" i="40"/>
  <c r="F173" i="40" s="1"/>
  <c r="I173" i="40" s="1"/>
  <c r="H172" i="40"/>
  <c r="G172" i="40"/>
  <c r="D172" i="40"/>
  <c r="C172" i="40" s="1"/>
  <c r="F172" i="40" s="1"/>
  <c r="I172" i="40" s="1"/>
  <c r="H171" i="40"/>
  <c r="G171" i="40"/>
  <c r="D171" i="40"/>
  <c r="C171" i="40" s="1"/>
  <c r="F171" i="40" s="1"/>
  <c r="I171" i="40" s="1"/>
  <c r="H170" i="40"/>
  <c r="G170" i="40"/>
  <c r="D170" i="40"/>
  <c r="C170" i="40" s="1"/>
  <c r="F170" i="40" s="1"/>
  <c r="I170" i="40" s="1"/>
  <c r="H169" i="40"/>
  <c r="G169" i="40"/>
  <c r="D169" i="40"/>
  <c r="C169" i="40" s="1"/>
  <c r="F169" i="40" s="1"/>
  <c r="I169" i="40" s="1"/>
  <c r="H163" i="40"/>
  <c r="G163" i="40"/>
  <c r="D163" i="40"/>
  <c r="C163" i="40" s="1"/>
  <c r="F163" i="40" s="1"/>
  <c r="I163" i="40" s="1"/>
  <c r="H162" i="40"/>
  <c r="G162" i="40"/>
  <c r="D162" i="40"/>
  <c r="C162" i="40"/>
  <c r="F162" i="40" s="1"/>
  <c r="I162" i="40" s="1"/>
  <c r="H161" i="40"/>
  <c r="G161" i="40"/>
  <c r="D161" i="40"/>
  <c r="C161" i="40" s="1"/>
  <c r="F161" i="40" s="1"/>
  <c r="I161" i="40" s="1"/>
  <c r="H160" i="40"/>
  <c r="G160" i="40"/>
  <c r="D160" i="40"/>
  <c r="C160" i="40" s="1"/>
  <c r="F160" i="40" s="1"/>
  <c r="I160" i="40" s="1"/>
  <c r="H159" i="40"/>
  <c r="G159" i="40"/>
  <c r="D159" i="40"/>
  <c r="C159" i="40" s="1"/>
  <c r="F159" i="40" s="1"/>
  <c r="I159" i="40" s="1"/>
  <c r="H158" i="40"/>
  <c r="G158" i="40"/>
  <c r="D158" i="40"/>
  <c r="C158" i="40" s="1"/>
  <c r="F158" i="40" s="1"/>
  <c r="I158" i="40" s="1"/>
  <c r="H152" i="40"/>
  <c r="G152" i="40"/>
  <c r="D152" i="40"/>
  <c r="C152" i="40" s="1"/>
  <c r="F152" i="40" s="1"/>
  <c r="I152" i="40" s="1"/>
  <c r="H151" i="40"/>
  <c r="G151" i="40"/>
  <c r="D151" i="40"/>
  <c r="C151" i="40" s="1"/>
  <c r="F151" i="40" s="1"/>
  <c r="I151" i="40" s="1"/>
  <c r="H150" i="40"/>
  <c r="G150" i="40"/>
  <c r="D150" i="40"/>
  <c r="C150" i="40" s="1"/>
  <c r="F150" i="40" s="1"/>
  <c r="I150" i="40" s="1"/>
  <c r="H149" i="40"/>
  <c r="G149" i="40"/>
  <c r="D149" i="40"/>
  <c r="C149" i="40" s="1"/>
  <c r="F149" i="40" s="1"/>
  <c r="I149" i="40" s="1"/>
  <c r="H148" i="40"/>
  <c r="G148" i="40"/>
  <c r="D148" i="40"/>
  <c r="C148" i="40" s="1"/>
  <c r="F148" i="40" s="1"/>
  <c r="I148" i="40" s="1"/>
  <c r="H142" i="40"/>
  <c r="G142" i="40"/>
  <c r="D142" i="40"/>
  <c r="C142" i="40" s="1"/>
  <c r="F142" i="40" s="1"/>
  <c r="I142" i="40" s="1"/>
  <c r="H141" i="40"/>
  <c r="G141" i="40"/>
  <c r="D141" i="40"/>
  <c r="C141" i="40" s="1"/>
  <c r="F141" i="40" s="1"/>
  <c r="I141" i="40" s="1"/>
  <c r="H140" i="40"/>
  <c r="G140" i="40"/>
  <c r="D140" i="40"/>
  <c r="C140" i="40"/>
  <c r="F140" i="40" s="1"/>
  <c r="I140" i="40" s="1"/>
  <c r="H139" i="40"/>
  <c r="G139" i="40"/>
  <c r="D139" i="40"/>
  <c r="C139" i="40" s="1"/>
  <c r="F139" i="40" s="1"/>
  <c r="I139" i="40" s="1"/>
  <c r="H138" i="40"/>
  <c r="G138" i="40"/>
  <c r="D138" i="40"/>
  <c r="C138" i="40" s="1"/>
  <c r="F138" i="40" s="1"/>
  <c r="I138" i="40" s="1"/>
  <c r="H136" i="40"/>
  <c r="G136" i="40"/>
  <c r="D136" i="40"/>
  <c r="C136" i="40" s="1"/>
  <c r="F136" i="40" s="1"/>
  <c r="I136" i="40" s="1"/>
  <c r="H135" i="40"/>
  <c r="G135" i="40"/>
  <c r="D135" i="40"/>
  <c r="C135" i="40" s="1"/>
  <c r="F135" i="40" s="1"/>
  <c r="I135" i="40" s="1"/>
  <c r="H134" i="40"/>
  <c r="G134" i="40"/>
  <c r="D134" i="40"/>
  <c r="C134" i="40" s="1"/>
  <c r="F134" i="40" s="1"/>
  <c r="I134" i="40" s="1"/>
  <c r="H133" i="40"/>
  <c r="G133" i="40"/>
  <c r="D133" i="40"/>
  <c r="C133" i="40"/>
  <c r="F133" i="40" s="1"/>
  <c r="I133" i="40" s="1"/>
  <c r="H132" i="40"/>
  <c r="G132" i="40"/>
  <c r="D132" i="40"/>
  <c r="C132" i="40" s="1"/>
  <c r="F132" i="40" s="1"/>
  <c r="I132" i="40" s="1"/>
  <c r="H131" i="40"/>
  <c r="G131" i="40"/>
  <c r="D131" i="40"/>
  <c r="C131" i="40"/>
  <c r="F131" i="40" s="1"/>
  <c r="I131" i="40" s="1"/>
  <c r="H125" i="40"/>
  <c r="G125" i="40"/>
  <c r="D125" i="40"/>
  <c r="C125" i="40" s="1"/>
  <c r="F125" i="40" s="1"/>
  <c r="I125" i="40" s="1"/>
  <c r="H124" i="40"/>
  <c r="G124" i="40"/>
  <c r="D124" i="40"/>
  <c r="C124" i="40" s="1"/>
  <c r="F124" i="40" s="1"/>
  <c r="I124" i="40" s="1"/>
  <c r="H123" i="40"/>
  <c r="G123" i="40"/>
  <c r="D123" i="40"/>
  <c r="C123" i="40" s="1"/>
  <c r="F123" i="40" s="1"/>
  <c r="I123" i="40" s="1"/>
  <c r="H122" i="40"/>
  <c r="G122" i="40"/>
  <c r="D122" i="40"/>
  <c r="C122" i="40"/>
  <c r="F122" i="40" s="1"/>
  <c r="I122" i="40" s="1"/>
  <c r="H121" i="40"/>
  <c r="G121" i="40"/>
  <c r="D121" i="40"/>
  <c r="C121" i="40" s="1"/>
  <c r="F121" i="40" s="1"/>
  <c r="I121" i="40" s="1"/>
  <c r="H115" i="40"/>
  <c r="G115" i="40"/>
  <c r="D115" i="40"/>
  <c r="C115" i="40" s="1"/>
  <c r="F115" i="40" s="1"/>
  <c r="I115" i="40" s="1"/>
  <c r="H114" i="40"/>
  <c r="G114" i="40"/>
  <c r="D114" i="40"/>
  <c r="C114" i="40" s="1"/>
  <c r="F114" i="40" s="1"/>
  <c r="I114" i="40" s="1"/>
  <c r="H112" i="40"/>
  <c r="G112" i="40"/>
  <c r="D112" i="40"/>
  <c r="C112" i="40"/>
  <c r="F112" i="40" s="1"/>
  <c r="I112" i="40" s="1"/>
  <c r="H111" i="40"/>
  <c r="G111" i="40"/>
  <c r="D111" i="40"/>
  <c r="C111" i="40" s="1"/>
  <c r="F111" i="40" s="1"/>
  <c r="I111" i="40" s="1"/>
  <c r="H110" i="40"/>
  <c r="G110" i="40"/>
  <c r="D110" i="40"/>
  <c r="C110" i="40" s="1"/>
  <c r="F110" i="40" s="1"/>
  <c r="I110" i="40" s="1"/>
  <c r="H109" i="40"/>
  <c r="G109" i="40"/>
  <c r="D109" i="40"/>
  <c r="C109" i="40" s="1"/>
  <c r="F109" i="40" s="1"/>
  <c r="I109" i="40" s="1"/>
  <c r="H107" i="40"/>
  <c r="G107" i="40"/>
  <c r="D107" i="40"/>
  <c r="C107" i="40" s="1"/>
  <c r="F107" i="40" s="1"/>
  <c r="I107" i="40" s="1"/>
  <c r="H106" i="40"/>
  <c r="G106" i="40"/>
  <c r="D106" i="40"/>
  <c r="C106" i="40" s="1"/>
  <c r="F106" i="40" s="1"/>
  <c r="I106" i="40" s="1"/>
  <c r="H105" i="40"/>
  <c r="G105" i="40"/>
  <c r="D105" i="40"/>
  <c r="C105" i="40"/>
  <c r="F105" i="40" s="1"/>
  <c r="H99" i="40"/>
  <c r="G99" i="40"/>
  <c r="D99" i="40"/>
  <c r="C99" i="40" s="1"/>
  <c r="F99" i="40" s="1"/>
  <c r="I99" i="40" s="1"/>
  <c r="H98" i="40"/>
  <c r="G98" i="40"/>
  <c r="D98" i="40"/>
  <c r="C98" i="40" s="1"/>
  <c r="F98" i="40" s="1"/>
  <c r="I98" i="40" s="1"/>
  <c r="H97" i="40"/>
  <c r="G97" i="40"/>
  <c r="D97" i="40"/>
  <c r="C97" i="40" s="1"/>
  <c r="F97" i="40" s="1"/>
  <c r="I97" i="40" s="1"/>
  <c r="H95" i="40"/>
  <c r="G95" i="40"/>
  <c r="D95" i="40"/>
  <c r="C95" i="40"/>
  <c r="F95" i="40" s="1"/>
  <c r="I95" i="40" s="1"/>
  <c r="H94" i="40"/>
  <c r="G94" i="40"/>
  <c r="D94" i="40"/>
  <c r="C94" i="40" s="1"/>
  <c r="F94" i="40" s="1"/>
  <c r="I94" i="40" s="1"/>
  <c r="H93" i="40"/>
  <c r="G93" i="40"/>
  <c r="D93" i="40"/>
  <c r="C93" i="40" s="1"/>
  <c r="F93" i="40" s="1"/>
  <c r="I93" i="40" s="1"/>
  <c r="H92" i="40"/>
  <c r="G92" i="40"/>
  <c r="D92" i="40"/>
  <c r="C92" i="40" s="1"/>
  <c r="F92" i="40" s="1"/>
  <c r="I92" i="40" s="1"/>
  <c r="H91" i="40"/>
  <c r="G91" i="40"/>
  <c r="D91" i="40"/>
  <c r="C91" i="40"/>
  <c r="F91" i="40" s="1"/>
  <c r="H90" i="40"/>
  <c r="G90" i="40"/>
  <c r="D90" i="40"/>
  <c r="C90" i="40" s="1"/>
  <c r="F90" i="40" s="1"/>
  <c r="I90" i="40" s="1"/>
  <c r="H89" i="40"/>
  <c r="G89" i="40"/>
  <c r="D89" i="40"/>
  <c r="C89" i="40" s="1"/>
  <c r="F89" i="40" s="1"/>
  <c r="I89" i="40" s="1"/>
  <c r="H83" i="40"/>
  <c r="G83" i="40"/>
  <c r="D83" i="40"/>
  <c r="C83" i="40" s="1"/>
  <c r="F83" i="40" s="1"/>
  <c r="I83" i="40" s="1"/>
  <c r="H82" i="40"/>
  <c r="G82" i="40"/>
  <c r="D82" i="40"/>
  <c r="C82" i="40" s="1"/>
  <c r="F82" i="40" s="1"/>
  <c r="I82" i="40" s="1"/>
  <c r="H81" i="40"/>
  <c r="G81" i="40"/>
  <c r="F81" i="40"/>
  <c r="I81" i="40" s="1"/>
  <c r="D81" i="40"/>
  <c r="C81" i="40" s="1"/>
  <c r="H80" i="40"/>
  <c r="G80" i="40"/>
  <c r="D80" i="40"/>
  <c r="C80" i="40" s="1"/>
  <c r="F80" i="40" s="1"/>
  <c r="H78" i="40"/>
  <c r="G78" i="40"/>
  <c r="D78" i="40"/>
  <c r="C78" i="40" s="1"/>
  <c r="F78" i="40" s="1"/>
  <c r="I78" i="40" s="1"/>
  <c r="H77" i="40"/>
  <c r="G77" i="40"/>
  <c r="D77" i="40"/>
  <c r="C77" i="40" s="1"/>
  <c r="F77" i="40" s="1"/>
  <c r="H76" i="40"/>
  <c r="G76" i="40"/>
  <c r="D76" i="40"/>
  <c r="C76" i="40" s="1"/>
  <c r="F76" i="40" s="1"/>
  <c r="I76" i="40" s="1"/>
  <c r="H75" i="40"/>
  <c r="G75" i="40"/>
  <c r="D75" i="40"/>
  <c r="C75" i="40"/>
  <c r="F75" i="40" s="1"/>
  <c r="I75" i="40" s="1"/>
  <c r="H74" i="40"/>
  <c r="G74" i="40"/>
  <c r="D74" i="40"/>
  <c r="C74" i="40" s="1"/>
  <c r="F74" i="40" s="1"/>
  <c r="I74" i="40" s="1"/>
  <c r="H72" i="40"/>
  <c r="G72" i="40"/>
  <c r="D72" i="40"/>
  <c r="C72" i="40" s="1"/>
  <c r="F72" i="40" s="1"/>
  <c r="I72" i="40" s="1"/>
  <c r="H71" i="40"/>
  <c r="G71" i="40"/>
  <c r="D71" i="40"/>
  <c r="C71" i="40" s="1"/>
  <c r="F71" i="40" s="1"/>
  <c r="I71" i="40" s="1"/>
  <c r="H70" i="40"/>
  <c r="G70" i="40"/>
  <c r="D70" i="40"/>
  <c r="C70" i="40"/>
  <c r="F70" i="40" s="1"/>
  <c r="H69" i="40"/>
  <c r="G69" i="40"/>
  <c r="D69" i="40"/>
  <c r="C69" i="40" s="1"/>
  <c r="F69" i="40" s="1"/>
  <c r="I69" i="40" s="1"/>
  <c r="H63" i="40"/>
  <c r="G63" i="40"/>
  <c r="D63" i="40"/>
  <c r="C63" i="40" s="1"/>
  <c r="F63" i="40" s="1"/>
  <c r="H62" i="40"/>
  <c r="G62" i="40"/>
  <c r="D62" i="40"/>
  <c r="C62" i="40" s="1"/>
  <c r="F62" i="40" s="1"/>
  <c r="I62" i="40" s="1"/>
  <c r="H61" i="40"/>
  <c r="G61" i="40"/>
  <c r="D61" i="40"/>
  <c r="C61" i="40" s="1"/>
  <c r="F61" i="40" s="1"/>
  <c r="I61" i="40" s="1"/>
  <c r="H59" i="40"/>
  <c r="G59" i="40"/>
  <c r="F59" i="40"/>
  <c r="I59" i="40" s="1"/>
  <c r="D59" i="40"/>
  <c r="C59" i="40" s="1"/>
  <c r="H58" i="40"/>
  <c r="G58" i="40"/>
  <c r="D58" i="40"/>
  <c r="C58" i="40" s="1"/>
  <c r="F58" i="40" s="1"/>
  <c r="I58" i="40" s="1"/>
  <c r="H57" i="40"/>
  <c r="G57" i="40"/>
  <c r="D57" i="40"/>
  <c r="C57" i="40" s="1"/>
  <c r="F57" i="40" s="1"/>
  <c r="I57" i="40" s="1"/>
  <c r="H51" i="40"/>
  <c r="G51" i="40"/>
  <c r="D51" i="40"/>
  <c r="C51" i="40" s="1"/>
  <c r="F51" i="40" s="1"/>
  <c r="H50" i="40"/>
  <c r="G50" i="40"/>
  <c r="D50" i="40"/>
  <c r="C50" i="40" s="1"/>
  <c r="F50" i="40" s="1"/>
  <c r="I50" i="40" s="1"/>
  <c r="H49" i="40"/>
  <c r="G49" i="40"/>
  <c r="D49" i="40"/>
  <c r="C49" i="40" s="1"/>
  <c r="F49" i="40" s="1"/>
  <c r="I49" i="40" s="1"/>
  <c r="H48" i="40"/>
  <c r="G48" i="40"/>
  <c r="D48" i="40"/>
  <c r="C48" i="40" s="1"/>
  <c r="F48" i="40" s="1"/>
  <c r="I48" i="40" s="1"/>
  <c r="H46" i="40"/>
  <c r="G46" i="40"/>
  <c r="D46" i="40"/>
  <c r="C46" i="40" s="1"/>
  <c r="F46" i="40" s="1"/>
  <c r="I46" i="40" s="1"/>
  <c r="H45" i="40"/>
  <c r="G45" i="40"/>
  <c r="D45" i="40"/>
  <c r="C45" i="40" s="1"/>
  <c r="F45" i="40" s="1"/>
  <c r="I45" i="40" s="1"/>
  <c r="H44" i="40"/>
  <c r="G44" i="40"/>
  <c r="D44" i="40"/>
  <c r="C44" i="40" s="1"/>
  <c r="F44" i="40" s="1"/>
  <c r="I44" i="40" s="1"/>
  <c r="H43" i="40"/>
  <c r="G43" i="40"/>
  <c r="D43" i="40"/>
  <c r="C43" i="40" s="1"/>
  <c r="F43" i="40" s="1"/>
  <c r="I43" i="40" s="1"/>
  <c r="H42" i="40"/>
  <c r="G42" i="40"/>
  <c r="D42" i="40"/>
  <c r="C42" i="40" s="1"/>
  <c r="F42" i="40" s="1"/>
  <c r="I42" i="40" s="1"/>
  <c r="H36" i="40"/>
  <c r="G36" i="40"/>
  <c r="D36" i="40"/>
  <c r="C36" i="40" s="1"/>
  <c r="F36" i="40" s="1"/>
  <c r="I36" i="40" s="1"/>
  <c r="H35" i="40"/>
  <c r="G35" i="40"/>
  <c r="D35" i="40"/>
  <c r="C35" i="40" s="1"/>
  <c r="F35" i="40" s="1"/>
  <c r="I35" i="40" s="1"/>
  <c r="H34" i="40"/>
  <c r="G34" i="40"/>
  <c r="D34" i="40"/>
  <c r="C34" i="40" s="1"/>
  <c r="F34" i="40" s="1"/>
  <c r="I34" i="40" s="1"/>
  <c r="H33" i="40"/>
  <c r="G33" i="40"/>
  <c r="D33" i="40"/>
  <c r="C33" i="40" s="1"/>
  <c r="F33" i="40" s="1"/>
  <c r="I33" i="40" s="1"/>
  <c r="H32" i="40"/>
  <c r="G32" i="40"/>
  <c r="D32" i="40"/>
  <c r="C32" i="40" s="1"/>
  <c r="F32" i="40" s="1"/>
  <c r="I32" i="40" s="1"/>
  <c r="H31" i="40"/>
  <c r="G31" i="40"/>
  <c r="D31" i="40"/>
  <c r="C31" i="40"/>
  <c r="F31" i="40" s="1"/>
  <c r="I31" i="40" s="1"/>
  <c r="H30" i="40"/>
  <c r="G30" i="40"/>
  <c r="D30" i="40"/>
  <c r="C30" i="40" s="1"/>
  <c r="F30" i="40" s="1"/>
  <c r="I30" i="40" s="1"/>
  <c r="H29" i="40"/>
  <c r="G29" i="40"/>
  <c r="D29" i="40"/>
  <c r="C29" i="40" s="1"/>
  <c r="F29" i="40" s="1"/>
  <c r="I29" i="40" s="1"/>
  <c r="H23" i="40"/>
  <c r="G23" i="40"/>
  <c r="D23" i="40"/>
  <c r="C23" i="40" s="1"/>
  <c r="F23" i="40" s="1"/>
  <c r="I23" i="40" s="1"/>
  <c r="H22" i="40"/>
  <c r="G22" i="40"/>
  <c r="D22" i="40"/>
  <c r="C22" i="40" s="1"/>
  <c r="F22" i="40" s="1"/>
  <c r="I22" i="40" s="1"/>
  <c r="H21" i="40"/>
  <c r="G21" i="40"/>
  <c r="D21" i="40"/>
  <c r="C21" i="40" s="1"/>
  <c r="F21" i="40" s="1"/>
  <c r="I21" i="40" s="1"/>
  <c r="H20" i="40"/>
  <c r="G20" i="40"/>
  <c r="D20" i="40"/>
  <c r="C20" i="40" s="1"/>
  <c r="F20" i="40" s="1"/>
  <c r="I20" i="40" s="1"/>
  <c r="H19" i="40"/>
  <c r="G19" i="40"/>
  <c r="D19" i="40"/>
  <c r="C19" i="40" s="1"/>
  <c r="F19" i="40" s="1"/>
  <c r="I19" i="40" s="1"/>
  <c r="H18" i="40"/>
  <c r="G18" i="40"/>
  <c r="D18" i="40"/>
  <c r="C18" i="40"/>
  <c r="F18" i="40" s="1"/>
  <c r="I18" i="40" s="1"/>
  <c r="H17" i="40"/>
  <c r="G17" i="40"/>
  <c r="D17" i="40"/>
  <c r="C17" i="40" s="1"/>
  <c r="F17" i="40" s="1"/>
  <c r="I17" i="40" s="1"/>
  <c r="H344" i="39"/>
  <c r="G344" i="39"/>
  <c r="D344" i="39"/>
  <c r="C344" i="39" s="1"/>
  <c r="F344" i="39" s="1"/>
  <c r="I344" i="39" s="1"/>
  <c r="H343" i="39"/>
  <c r="G343" i="39"/>
  <c r="D343" i="39"/>
  <c r="C343" i="39" s="1"/>
  <c r="F343" i="39" s="1"/>
  <c r="I343" i="39" s="1"/>
  <c r="H342" i="39"/>
  <c r="G342" i="39"/>
  <c r="F342" i="39"/>
  <c r="I342" i="39" s="1"/>
  <c r="D342" i="39"/>
  <c r="C342" i="39"/>
  <c r="H336" i="39"/>
  <c r="G336" i="39"/>
  <c r="D336" i="39"/>
  <c r="C336" i="39"/>
  <c r="F336" i="39" s="1"/>
  <c r="I336" i="39" s="1"/>
  <c r="H335" i="39"/>
  <c r="G335" i="39"/>
  <c r="D335" i="39"/>
  <c r="C335" i="39" s="1"/>
  <c r="F335" i="39" s="1"/>
  <c r="I335" i="39" s="1"/>
  <c r="H334" i="39"/>
  <c r="G334" i="39"/>
  <c r="D334" i="39"/>
  <c r="C334" i="39" s="1"/>
  <c r="F334" i="39" s="1"/>
  <c r="I334" i="39" s="1"/>
  <c r="H333" i="39"/>
  <c r="G333" i="39"/>
  <c r="D333" i="39"/>
  <c r="C333" i="39"/>
  <c r="F333" i="39" s="1"/>
  <c r="I333" i="39" s="1"/>
  <c r="H332" i="39"/>
  <c r="G332" i="39"/>
  <c r="D332" i="39"/>
  <c r="C332" i="39"/>
  <c r="F332" i="39" s="1"/>
  <c r="I332" i="39" s="1"/>
  <c r="H331" i="39"/>
  <c r="G331" i="39"/>
  <c r="D331" i="39"/>
  <c r="C331" i="39" s="1"/>
  <c r="F331" i="39" s="1"/>
  <c r="I331" i="39" s="1"/>
  <c r="H325" i="39"/>
  <c r="G325" i="39"/>
  <c r="D325" i="39"/>
  <c r="C325" i="39" s="1"/>
  <c r="F325" i="39" s="1"/>
  <c r="I325" i="39" s="1"/>
  <c r="H324" i="39"/>
  <c r="G324" i="39"/>
  <c r="F324" i="39"/>
  <c r="I324" i="39" s="1"/>
  <c r="D324" i="39"/>
  <c r="C324" i="39"/>
  <c r="H323" i="39"/>
  <c r="G323" i="39"/>
  <c r="D323" i="39"/>
  <c r="C323" i="39"/>
  <c r="F323" i="39" s="1"/>
  <c r="I323" i="39" s="1"/>
  <c r="H322" i="39"/>
  <c r="G322" i="39"/>
  <c r="D322" i="39"/>
  <c r="C322" i="39" s="1"/>
  <c r="F322" i="39" s="1"/>
  <c r="I322" i="39" s="1"/>
  <c r="H321" i="39"/>
  <c r="G321" i="39"/>
  <c r="D321" i="39"/>
  <c r="C321" i="39" s="1"/>
  <c r="F321" i="39" s="1"/>
  <c r="I321" i="39" s="1"/>
  <c r="H315" i="39"/>
  <c r="G315" i="39"/>
  <c r="D315" i="39"/>
  <c r="C315" i="39"/>
  <c r="F315" i="39" s="1"/>
  <c r="I315" i="39" s="1"/>
  <c r="H314" i="39"/>
  <c r="G314" i="39"/>
  <c r="D314" i="39"/>
  <c r="C314" i="39"/>
  <c r="F314" i="39" s="1"/>
  <c r="I314" i="39" s="1"/>
  <c r="H313" i="39"/>
  <c r="G313" i="39"/>
  <c r="D313" i="39"/>
  <c r="C313" i="39" s="1"/>
  <c r="F313" i="39" s="1"/>
  <c r="I313" i="39" s="1"/>
  <c r="H311" i="39"/>
  <c r="G311" i="39"/>
  <c r="D311" i="39"/>
  <c r="C311" i="39" s="1"/>
  <c r="F311" i="39" s="1"/>
  <c r="I311" i="39" s="1"/>
  <c r="H310" i="39"/>
  <c r="G310" i="39"/>
  <c r="F310" i="39"/>
  <c r="I310" i="39" s="1"/>
  <c r="D310" i="39"/>
  <c r="C310" i="39"/>
  <c r="H309" i="39"/>
  <c r="G309" i="39"/>
  <c r="D309" i="39"/>
  <c r="C309" i="39"/>
  <c r="F309" i="39" s="1"/>
  <c r="I309" i="39" s="1"/>
  <c r="H308" i="39"/>
  <c r="G308" i="39"/>
  <c r="D308" i="39"/>
  <c r="C308" i="39" s="1"/>
  <c r="F308" i="39" s="1"/>
  <c r="I308" i="39" s="1"/>
  <c r="H307" i="39"/>
  <c r="G307" i="39"/>
  <c r="D307" i="39"/>
  <c r="C307" i="39" s="1"/>
  <c r="F307" i="39" s="1"/>
  <c r="I307" i="39" s="1"/>
  <c r="H301" i="39"/>
  <c r="G301" i="39"/>
  <c r="D301" i="39"/>
  <c r="C301" i="39"/>
  <c r="F301" i="39" s="1"/>
  <c r="I301" i="39" s="1"/>
  <c r="H300" i="39"/>
  <c r="G300" i="39"/>
  <c r="D300" i="39"/>
  <c r="C300" i="39"/>
  <c r="F300" i="39" s="1"/>
  <c r="I300" i="39" s="1"/>
  <c r="H299" i="39"/>
  <c r="G299" i="39"/>
  <c r="D299" i="39"/>
  <c r="C299" i="39" s="1"/>
  <c r="F299" i="39" s="1"/>
  <c r="I299" i="39" s="1"/>
  <c r="H298" i="39"/>
  <c r="G298" i="39"/>
  <c r="D298" i="39"/>
  <c r="C298" i="39" s="1"/>
  <c r="F298" i="39" s="1"/>
  <c r="I298" i="39" s="1"/>
  <c r="H297" i="39"/>
  <c r="G297" i="39"/>
  <c r="F297" i="39"/>
  <c r="I297" i="39" s="1"/>
  <c r="D297" i="39"/>
  <c r="C297" i="39"/>
  <c r="H296" i="39"/>
  <c r="G296" i="39"/>
  <c r="D296" i="39"/>
  <c r="C296" i="39"/>
  <c r="F296" i="39" s="1"/>
  <c r="I296" i="39" s="1"/>
  <c r="H290" i="39"/>
  <c r="G290" i="39"/>
  <c r="D290" i="39"/>
  <c r="C290" i="39" s="1"/>
  <c r="F290" i="39" s="1"/>
  <c r="I290" i="39" s="1"/>
  <c r="H289" i="39"/>
  <c r="G289" i="39"/>
  <c r="D289" i="39"/>
  <c r="C289" i="39" s="1"/>
  <c r="F289" i="39" s="1"/>
  <c r="I289" i="39" s="1"/>
  <c r="H288" i="39"/>
  <c r="G288" i="39"/>
  <c r="D288" i="39"/>
  <c r="C288" i="39"/>
  <c r="F288" i="39" s="1"/>
  <c r="I288" i="39" s="1"/>
  <c r="H287" i="39"/>
  <c r="G287" i="39"/>
  <c r="D287" i="39"/>
  <c r="C287" i="39"/>
  <c r="F287" i="39" s="1"/>
  <c r="I287" i="39" s="1"/>
  <c r="H286" i="39"/>
  <c r="G286" i="39"/>
  <c r="D286" i="39"/>
  <c r="C286" i="39" s="1"/>
  <c r="F286" i="39" s="1"/>
  <c r="I286" i="39" s="1"/>
  <c r="H285" i="39"/>
  <c r="G285" i="39"/>
  <c r="D285" i="39"/>
  <c r="C285" i="39" s="1"/>
  <c r="F285" i="39" s="1"/>
  <c r="I285" i="39" s="1"/>
  <c r="H284" i="39"/>
  <c r="G284" i="39"/>
  <c r="F284" i="39"/>
  <c r="I284" i="39" s="1"/>
  <c r="D284" i="39"/>
  <c r="C284" i="39"/>
  <c r="H278" i="39"/>
  <c r="G278" i="39"/>
  <c r="D278" i="39"/>
  <c r="C278" i="39"/>
  <c r="F278" i="39" s="1"/>
  <c r="I278" i="39" s="1"/>
  <c r="H277" i="39"/>
  <c r="G277" i="39"/>
  <c r="D277" i="39"/>
  <c r="C277" i="39" s="1"/>
  <c r="F277" i="39" s="1"/>
  <c r="I277" i="39" s="1"/>
  <c r="H276" i="39"/>
  <c r="G276" i="39"/>
  <c r="D276" i="39"/>
  <c r="C276" i="39" s="1"/>
  <c r="F276" i="39" s="1"/>
  <c r="I276" i="39" s="1"/>
  <c r="H275" i="39"/>
  <c r="G275" i="39"/>
  <c r="D275" i="39"/>
  <c r="C275" i="39"/>
  <c r="F275" i="39" s="1"/>
  <c r="I275" i="39" s="1"/>
  <c r="H274" i="39"/>
  <c r="G274" i="39"/>
  <c r="D274" i="39"/>
  <c r="C274" i="39"/>
  <c r="F274" i="39" s="1"/>
  <c r="I274" i="39" s="1"/>
  <c r="H273" i="39"/>
  <c r="G273" i="39"/>
  <c r="D273" i="39"/>
  <c r="C273" i="39" s="1"/>
  <c r="F273" i="39" s="1"/>
  <c r="I273" i="39" s="1"/>
  <c r="H267" i="39"/>
  <c r="G267" i="39"/>
  <c r="D267" i="39"/>
  <c r="C267" i="39" s="1"/>
  <c r="F267" i="39" s="1"/>
  <c r="I267" i="39" s="1"/>
  <c r="H266" i="39"/>
  <c r="G266" i="39"/>
  <c r="F266" i="39"/>
  <c r="I266" i="39" s="1"/>
  <c r="D266" i="39"/>
  <c r="C266" i="39"/>
  <c r="H265" i="39"/>
  <c r="G265" i="39"/>
  <c r="D265" i="39"/>
  <c r="C265" i="39"/>
  <c r="F265" i="39" s="1"/>
  <c r="I265" i="39" s="1"/>
  <c r="H264" i="39"/>
  <c r="G264" i="39"/>
  <c r="D264" i="39"/>
  <c r="C264" i="39" s="1"/>
  <c r="F264" i="39" s="1"/>
  <c r="I264" i="39" s="1"/>
  <c r="H263" i="39"/>
  <c r="G263" i="39"/>
  <c r="D263" i="39"/>
  <c r="C263" i="39" s="1"/>
  <c r="F263" i="39" s="1"/>
  <c r="I263" i="39" s="1"/>
  <c r="H262" i="39"/>
  <c r="G262" i="39"/>
  <c r="D262" i="39"/>
  <c r="C262" i="39"/>
  <c r="F262" i="39" s="1"/>
  <c r="I262" i="39" s="1"/>
  <c r="H261" i="39"/>
  <c r="G261" i="39"/>
  <c r="D261" i="39"/>
  <c r="C261" i="39"/>
  <c r="F261" i="39" s="1"/>
  <c r="I261" i="39" s="1"/>
  <c r="H255" i="39"/>
  <c r="G255" i="39"/>
  <c r="D255" i="39"/>
  <c r="C255" i="39" s="1"/>
  <c r="F255" i="39" s="1"/>
  <c r="I255" i="39" s="1"/>
  <c r="H254" i="39"/>
  <c r="G254" i="39"/>
  <c r="D254" i="39"/>
  <c r="C254" i="39" s="1"/>
  <c r="F254" i="39" s="1"/>
  <c r="I254" i="39" s="1"/>
  <c r="H253" i="39"/>
  <c r="G253" i="39"/>
  <c r="F253" i="39"/>
  <c r="I253" i="39" s="1"/>
  <c r="D253" i="39"/>
  <c r="C253" i="39"/>
  <c r="H252" i="39"/>
  <c r="G252" i="39"/>
  <c r="D252" i="39"/>
  <c r="C252" i="39"/>
  <c r="F252" i="39" s="1"/>
  <c r="I252" i="39" s="1"/>
  <c r="H251" i="39"/>
  <c r="G251" i="39"/>
  <c r="D251" i="39"/>
  <c r="C251" i="39" s="1"/>
  <c r="F251" i="39" s="1"/>
  <c r="I251" i="39" s="1"/>
  <c r="H250" i="39"/>
  <c r="G250" i="39"/>
  <c r="D250" i="39"/>
  <c r="C250" i="39" s="1"/>
  <c r="F250" i="39" s="1"/>
  <c r="I250" i="39" s="1"/>
  <c r="H249" i="39"/>
  <c r="G249" i="39"/>
  <c r="D249" i="39"/>
  <c r="C249" i="39"/>
  <c r="F249" i="39" s="1"/>
  <c r="I249" i="39" s="1"/>
  <c r="H243" i="39"/>
  <c r="G243" i="39"/>
  <c r="D243" i="39"/>
  <c r="C243" i="39"/>
  <c r="F243" i="39" s="1"/>
  <c r="I243" i="39" s="1"/>
  <c r="H242" i="39"/>
  <c r="G242" i="39"/>
  <c r="D242" i="39"/>
  <c r="C242" i="39" s="1"/>
  <c r="F242" i="39" s="1"/>
  <c r="I242" i="39" s="1"/>
  <c r="H241" i="39"/>
  <c r="G241" i="39"/>
  <c r="D241" i="39"/>
  <c r="C241" i="39" s="1"/>
  <c r="F241" i="39" s="1"/>
  <c r="I241" i="39" s="1"/>
  <c r="H240" i="39"/>
  <c r="G240" i="39"/>
  <c r="F240" i="39"/>
  <c r="I240" i="39" s="1"/>
  <c r="D240" i="39"/>
  <c r="C240" i="39"/>
  <c r="H239" i="39"/>
  <c r="G239" i="39"/>
  <c r="D239" i="39"/>
  <c r="C239" i="39"/>
  <c r="F239" i="39" s="1"/>
  <c r="I239" i="39" s="1"/>
  <c r="H238" i="39"/>
  <c r="G238" i="39"/>
  <c r="D238" i="39"/>
  <c r="C238" i="39" s="1"/>
  <c r="F238" i="39" s="1"/>
  <c r="I238" i="39" s="1"/>
  <c r="H237" i="39"/>
  <c r="G237" i="39"/>
  <c r="D237" i="39"/>
  <c r="C237" i="39" s="1"/>
  <c r="F237" i="39" s="1"/>
  <c r="I237" i="39" s="1"/>
  <c r="H236" i="39"/>
  <c r="G236" i="39"/>
  <c r="D236" i="39"/>
  <c r="C236" i="39"/>
  <c r="F236" i="39" s="1"/>
  <c r="I236" i="39" s="1"/>
  <c r="H230" i="39"/>
  <c r="G230" i="39"/>
  <c r="D230" i="39"/>
  <c r="C230" i="39"/>
  <c r="F230" i="39" s="1"/>
  <c r="I230" i="39" s="1"/>
  <c r="H229" i="39"/>
  <c r="G229" i="39"/>
  <c r="D229" i="39"/>
  <c r="C229" i="39" s="1"/>
  <c r="F229" i="39" s="1"/>
  <c r="I229" i="39" s="1"/>
  <c r="H228" i="39"/>
  <c r="G228" i="39"/>
  <c r="D228" i="39"/>
  <c r="C228" i="39" s="1"/>
  <c r="F228" i="39" s="1"/>
  <c r="I228" i="39" s="1"/>
  <c r="H227" i="39"/>
  <c r="G227" i="39"/>
  <c r="F227" i="39"/>
  <c r="I227" i="39" s="1"/>
  <c r="D227" i="39"/>
  <c r="C227" i="39"/>
  <c r="H221" i="39"/>
  <c r="G221" i="39"/>
  <c r="D221" i="39"/>
  <c r="C221" i="39"/>
  <c r="F221" i="39" s="1"/>
  <c r="I221" i="39" s="1"/>
  <c r="H220" i="39"/>
  <c r="G220" i="39"/>
  <c r="D220" i="39"/>
  <c r="C220" i="39" s="1"/>
  <c r="F220" i="39" s="1"/>
  <c r="I220" i="39" s="1"/>
  <c r="H219" i="39"/>
  <c r="G219" i="39"/>
  <c r="D219" i="39"/>
  <c r="C219" i="39" s="1"/>
  <c r="F219" i="39" s="1"/>
  <c r="I219" i="39" s="1"/>
  <c r="H218" i="39"/>
  <c r="G218" i="39"/>
  <c r="D218" i="39"/>
  <c r="C218" i="39"/>
  <c r="F218" i="39" s="1"/>
  <c r="I218" i="39" s="1"/>
  <c r="H216" i="39"/>
  <c r="G216" i="39"/>
  <c r="D216" i="39"/>
  <c r="C216" i="39"/>
  <c r="F216" i="39" s="1"/>
  <c r="I216" i="39" s="1"/>
  <c r="H215" i="39"/>
  <c r="G215" i="39"/>
  <c r="D215" i="39"/>
  <c r="C215" i="39" s="1"/>
  <c r="F215" i="39" s="1"/>
  <c r="I215" i="39" s="1"/>
  <c r="H214" i="39"/>
  <c r="G214" i="39"/>
  <c r="D214" i="39"/>
  <c r="C214" i="39" s="1"/>
  <c r="F214" i="39" s="1"/>
  <c r="I214" i="39" s="1"/>
  <c r="H213" i="39"/>
  <c r="G213" i="39"/>
  <c r="F213" i="39"/>
  <c r="I213" i="39" s="1"/>
  <c r="D213" i="39"/>
  <c r="C213" i="39"/>
  <c r="H211" i="39"/>
  <c r="G211" i="39"/>
  <c r="D211" i="39"/>
  <c r="C211" i="39"/>
  <c r="F211" i="39" s="1"/>
  <c r="I211" i="39" s="1"/>
  <c r="H210" i="39"/>
  <c r="G210" i="39"/>
  <c r="D210" i="39"/>
  <c r="C210" i="39" s="1"/>
  <c r="F210" i="39" s="1"/>
  <c r="I210" i="39" s="1"/>
  <c r="H209" i="39"/>
  <c r="G209" i="39"/>
  <c r="D209" i="39"/>
  <c r="C209" i="39" s="1"/>
  <c r="F209" i="39" s="1"/>
  <c r="I209" i="39" s="1"/>
  <c r="H208" i="39"/>
  <c r="G208" i="39"/>
  <c r="D208" i="39"/>
  <c r="C208" i="39"/>
  <c r="F208" i="39" s="1"/>
  <c r="I208" i="39" s="1"/>
  <c r="H207" i="39"/>
  <c r="G207" i="39"/>
  <c r="D207" i="39"/>
  <c r="C207" i="39"/>
  <c r="F207" i="39" s="1"/>
  <c r="I207" i="39" s="1"/>
  <c r="H201" i="39"/>
  <c r="G201" i="39"/>
  <c r="D201" i="39"/>
  <c r="C201" i="39" s="1"/>
  <c r="F201" i="39" s="1"/>
  <c r="I201" i="39" s="1"/>
  <c r="H200" i="39"/>
  <c r="G200" i="39"/>
  <c r="D200" i="39"/>
  <c r="C200" i="39" s="1"/>
  <c r="F200" i="39" s="1"/>
  <c r="I200" i="39" s="1"/>
  <c r="H199" i="39"/>
  <c r="G199" i="39"/>
  <c r="F199" i="39"/>
  <c r="I199" i="39" s="1"/>
  <c r="D199" i="39"/>
  <c r="C199" i="39"/>
  <c r="H198" i="39"/>
  <c r="G198" i="39"/>
  <c r="D198" i="39"/>
  <c r="C198" i="39"/>
  <c r="F198" i="39" s="1"/>
  <c r="I198" i="39" s="1"/>
  <c r="H197" i="39"/>
  <c r="G197" i="39"/>
  <c r="D197" i="39"/>
  <c r="C197" i="39" s="1"/>
  <c r="F197" i="39" s="1"/>
  <c r="I197" i="39" s="1"/>
  <c r="H191" i="39"/>
  <c r="G191" i="39"/>
  <c r="D191" i="39"/>
  <c r="C191" i="39" s="1"/>
  <c r="F191" i="39" s="1"/>
  <c r="I191" i="39" s="1"/>
  <c r="H190" i="39"/>
  <c r="G190" i="39"/>
  <c r="D190" i="39"/>
  <c r="C190" i="39"/>
  <c r="F190" i="39" s="1"/>
  <c r="I190" i="39" s="1"/>
  <c r="H189" i="39"/>
  <c r="G189" i="39"/>
  <c r="D189" i="39"/>
  <c r="C189" i="39"/>
  <c r="F189" i="39" s="1"/>
  <c r="I189" i="39" s="1"/>
  <c r="H188" i="39"/>
  <c r="G188" i="39"/>
  <c r="D188" i="39"/>
  <c r="C188" i="39" s="1"/>
  <c r="F188" i="39" s="1"/>
  <c r="I188" i="39" s="1"/>
  <c r="H182" i="39"/>
  <c r="G182" i="39"/>
  <c r="D182" i="39"/>
  <c r="C182" i="39" s="1"/>
  <c r="F182" i="39" s="1"/>
  <c r="I182" i="39" s="1"/>
  <c r="H181" i="39"/>
  <c r="G181" i="39"/>
  <c r="F181" i="39"/>
  <c r="I181" i="39" s="1"/>
  <c r="D181" i="39"/>
  <c r="C181" i="39"/>
  <c r="H180" i="39"/>
  <c r="G180" i="39"/>
  <c r="D180" i="39"/>
  <c r="C180" i="39"/>
  <c r="F180" i="39" s="1"/>
  <c r="I180" i="39" s="1"/>
  <c r="H174" i="39"/>
  <c r="G174" i="39"/>
  <c r="D174" i="39"/>
  <c r="C174" i="39" s="1"/>
  <c r="F174" i="39" s="1"/>
  <c r="I174" i="39" s="1"/>
  <c r="H173" i="39"/>
  <c r="G173" i="39"/>
  <c r="D173" i="39"/>
  <c r="C173" i="39" s="1"/>
  <c r="F173" i="39" s="1"/>
  <c r="I173" i="39" s="1"/>
  <c r="H172" i="39"/>
  <c r="G172" i="39"/>
  <c r="D172" i="39"/>
  <c r="C172" i="39"/>
  <c r="F172" i="39" s="1"/>
  <c r="I172" i="39" s="1"/>
  <c r="H171" i="39"/>
  <c r="G171" i="39"/>
  <c r="D171" i="39"/>
  <c r="C171" i="39"/>
  <c r="F171" i="39" s="1"/>
  <c r="I171" i="39" s="1"/>
  <c r="H170" i="39"/>
  <c r="G170" i="39"/>
  <c r="D170" i="39"/>
  <c r="C170" i="39" s="1"/>
  <c r="F170" i="39" s="1"/>
  <c r="I170" i="39" s="1"/>
  <c r="H169" i="39"/>
  <c r="G169" i="39"/>
  <c r="D169" i="39"/>
  <c r="C169" i="39" s="1"/>
  <c r="F169" i="39" s="1"/>
  <c r="I169" i="39" s="1"/>
  <c r="H163" i="39"/>
  <c r="G163" i="39"/>
  <c r="F163" i="39"/>
  <c r="I163" i="39" s="1"/>
  <c r="D163" i="39"/>
  <c r="C163" i="39"/>
  <c r="H162" i="39"/>
  <c r="G162" i="39"/>
  <c r="D162" i="39"/>
  <c r="C162" i="39"/>
  <c r="F162" i="39" s="1"/>
  <c r="I162" i="39" s="1"/>
  <c r="H161" i="39"/>
  <c r="G161" i="39"/>
  <c r="D161" i="39"/>
  <c r="C161" i="39" s="1"/>
  <c r="F161" i="39" s="1"/>
  <c r="I161" i="39" s="1"/>
  <c r="H160" i="39"/>
  <c r="G160" i="39"/>
  <c r="D160" i="39"/>
  <c r="C160" i="39" s="1"/>
  <c r="F160" i="39" s="1"/>
  <c r="I160" i="39" s="1"/>
  <c r="H159" i="39"/>
  <c r="G159" i="39"/>
  <c r="D159" i="39"/>
  <c r="C159" i="39"/>
  <c r="F159" i="39" s="1"/>
  <c r="I159" i="39" s="1"/>
  <c r="H158" i="39"/>
  <c r="G158" i="39"/>
  <c r="D158" i="39"/>
  <c r="C158" i="39"/>
  <c r="F158" i="39" s="1"/>
  <c r="I158" i="39" s="1"/>
  <c r="H152" i="39"/>
  <c r="G152" i="39"/>
  <c r="D152" i="39"/>
  <c r="C152" i="39" s="1"/>
  <c r="F152" i="39" s="1"/>
  <c r="I152" i="39" s="1"/>
  <c r="H151" i="39"/>
  <c r="G151" i="39"/>
  <c r="D151" i="39"/>
  <c r="C151" i="39" s="1"/>
  <c r="F151" i="39" s="1"/>
  <c r="I151" i="39" s="1"/>
  <c r="H150" i="39"/>
  <c r="G150" i="39"/>
  <c r="F150" i="39"/>
  <c r="I150" i="39" s="1"/>
  <c r="D150" i="39"/>
  <c r="C150" i="39"/>
  <c r="H149" i="39"/>
  <c r="G149" i="39"/>
  <c r="D149" i="39"/>
  <c r="C149" i="39"/>
  <c r="F149" i="39" s="1"/>
  <c r="I149" i="39" s="1"/>
  <c r="H148" i="39"/>
  <c r="G148" i="39"/>
  <c r="D148" i="39"/>
  <c r="C148" i="39" s="1"/>
  <c r="F148" i="39" s="1"/>
  <c r="I148" i="39" s="1"/>
  <c r="H142" i="39"/>
  <c r="G142" i="39"/>
  <c r="D142" i="39"/>
  <c r="C142" i="39" s="1"/>
  <c r="F142" i="39" s="1"/>
  <c r="I142" i="39" s="1"/>
  <c r="H141" i="39"/>
  <c r="G141" i="39"/>
  <c r="D141" i="39"/>
  <c r="C141" i="39"/>
  <c r="F141" i="39" s="1"/>
  <c r="I141" i="39" s="1"/>
  <c r="H140" i="39"/>
  <c r="G140" i="39"/>
  <c r="D140" i="39"/>
  <c r="C140" i="39"/>
  <c r="F140" i="39" s="1"/>
  <c r="I140" i="39" s="1"/>
  <c r="H139" i="39"/>
  <c r="G139" i="39"/>
  <c r="D139" i="39"/>
  <c r="C139" i="39" s="1"/>
  <c r="F139" i="39" s="1"/>
  <c r="I139" i="39" s="1"/>
  <c r="H138" i="39"/>
  <c r="G138" i="39"/>
  <c r="D138" i="39"/>
  <c r="C138" i="39" s="1"/>
  <c r="F138" i="39" s="1"/>
  <c r="I138" i="39" s="1"/>
  <c r="H136" i="39"/>
  <c r="G136" i="39"/>
  <c r="F136" i="39"/>
  <c r="I136" i="39" s="1"/>
  <c r="D136" i="39"/>
  <c r="C136" i="39"/>
  <c r="H135" i="39"/>
  <c r="G135" i="39"/>
  <c r="D135" i="39"/>
  <c r="C135" i="39"/>
  <c r="F135" i="39" s="1"/>
  <c r="I135" i="39" s="1"/>
  <c r="H134" i="39"/>
  <c r="G134" i="39"/>
  <c r="D134" i="39"/>
  <c r="C134" i="39" s="1"/>
  <c r="F134" i="39" s="1"/>
  <c r="I134" i="39" s="1"/>
  <c r="H133" i="39"/>
  <c r="G133" i="39"/>
  <c r="D133" i="39"/>
  <c r="C133" i="39" s="1"/>
  <c r="F133" i="39" s="1"/>
  <c r="I133" i="39" s="1"/>
  <c r="H132" i="39"/>
  <c r="G132" i="39"/>
  <c r="D132" i="39"/>
  <c r="C132" i="39"/>
  <c r="F132" i="39" s="1"/>
  <c r="I132" i="39" s="1"/>
  <c r="H131" i="39"/>
  <c r="G131" i="39"/>
  <c r="D131" i="39"/>
  <c r="C131" i="39"/>
  <c r="F131" i="39" s="1"/>
  <c r="I131" i="39" s="1"/>
  <c r="H125" i="39"/>
  <c r="G125" i="39"/>
  <c r="D125" i="39"/>
  <c r="C125" i="39" s="1"/>
  <c r="F125" i="39" s="1"/>
  <c r="I125" i="39" s="1"/>
  <c r="H124" i="39"/>
  <c r="G124" i="39"/>
  <c r="D124" i="39"/>
  <c r="C124" i="39" s="1"/>
  <c r="F124" i="39" s="1"/>
  <c r="I124" i="39" s="1"/>
  <c r="H123" i="39"/>
  <c r="G123" i="39"/>
  <c r="F123" i="39"/>
  <c r="I123" i="39" s="1"/>
  <c r="D123" i="39"/>
  <c r="C123" i="39"/>
  <c r="H122" i="39"/>
  <c r="G122" i="39"/>
  <c r="D122" i="39"/>
  <c r="C122" i="39"/>
  <c r="F122" i="39" s="1"/>
  <c r="I122" i="39" s="1"/>
  <c r="H121" i="39"/>
  <c r="G121" i="39"/>
  <c r="D121" i="39"/>
  <c r="C121" i="39" s="1"/>
  <c r="F121" i="39" s="1"/>
  <c r="I121" i="39" s="1"/>
  <c r="H115" i="39"/>
  <c r="G115" i="39"/>
  <c r="D115" i="39"/>
  <c r="C115" i="39" s="1"/>
  <c r="F115" i="39" s="1"/>
  <c r="I115" i="39" s="1"/>
  <c r="H114" i="39"/>
  <c r="G114" i="39"/>
  <c r="D114" i="39"/>
  <c r="C114" i="39"/>
  <c r="F114" i="39" s="1"/>
  <c r="I114" i="39" s="1"/>
  <c r="H112" i="39"/>
  <c r="G112" i="39"/>
  <c r="D112" i="39"/>
  <c r="C112" i="39"/>
  <c r="F112" i="39" s="1"/>
  <c r="I112" i="39" s="1"/>
  <c r="H111" i="39"/>
  <c r="G111" i="39"/>
  <c r="D111" i="39"/>
  <c r="C111" i="39" s="1"/>
  <c r="F111" i="39" s="1"/>
  <c r="I111" i="39" s="1"/>
  <c r="H110" i="39"/>
  <c r="G110" i="39"/>
  <c r="D110" i="39"/>
  <c r="C110" i="39" s="1"/>
  <c r="F110" i="39" s="1"/>
  <c r="I110" i="39" s="1"/>
  <c r="H109" i="39"/>
  <c r="G109" i="39"/>
  <c r="F109" i="39"/>
  <c r="I109" i="39" s="1"/>
  <c r="D109" i="39"/>
  <c r="C109" i="39"/>
  <c r="H107" i="39"/>
  <c r="G107" i="39"/>
  <c r="D107" i="39"/>
  <c r="C107" i="39"/>
  <c r="F107" i="39" s="1"/>
  <c r="I107" i="39" s="1"/>
  <c r="H106" i="39"/>
  <c r="G106" i="39"/>
  <c r="D106" i="39"/>
  <c r="C106" i="39" s="1"/>
  <c r="F106" i="39" s="1"/>
  <c r="I106" i="39" s="1"/>
  <c r="H105" i="39"/>
  <c r="G105" i="39"/>
  <c r="D105" i="39"/>
  <c r="C105" i="39" s="1"/>
  <c r="F105" i="39" s="1"/>
  <c r="I105" i="39" s="1"/>
  <c r="H99" i="39"/>
  <c r="G99" i="39"/>
  <c r="D99" i="39"/>
  <c r="C99" i="39"/>
  <c r="F99" i="39" s="1"/>
  <c r="I99" i="39" s="1"/>
  <c r="H98" i="39"/>
  <c r="G98" i="39"/>
  <c r="D98" i="39"/>
  <c r="C98" i="39"/>
  <c r="F98" i="39" s="1"/>
  <c r="I98" i="39" s="1"/>
  <c r="H97" i="39"/>
  <c r="G97" i="39"/>
  <c r="D97" i="39"/>
  <c r="C97" i="39" s="1"/>
  <c r="F97" i="39" s="1"/>
  <c r="I97" i="39" s="1"/>
  <c r="H95" i="39"/>
  <c r="G95" i="39"/>
  <c r="D95" i="39"/>
  <c r="C95" i="39" s="1"/>
  <c r="F95" i="39" s="1"/>
  <c r="I95" i="39" s="1"/>
  <c r="H94" i="39"/>
  <c r="G94" i="39"/>
  <c r="D94" i="39"/>
  <c r="C94" i="39" s="1"/>
  <c r="F94" i="39" s="1"/>
  <c r="I94" i="39" s="1"/>
  <c r="H93" i="39"/>
  <c r="G93" i="39"/>
  <c r="D93" i="39"/>
  <c r="C93" i="39" s="1"/>
  <c r="F93" i="39" s="1"/>
  <c r="I93" i="39" s="1"/>
  <c r="H92" i="39"/>
  <c r="G92" i="39"/>
  <c r="D92" i="39"/>
  <c r="C92" i="39" s="1"/>
  <c r="F92" i="39" s="1"/>
  <c r="I92" i="39" s="1"/>
  <c r="H91" i="39"/>
  <c r="G91" i="39"/>
  <c r="D91" i="39"/>
  <c r="C91" i="39" s="1"/>
  <c r="F91" i="39" s="1"/>
  <c r="H90" i="39"/>
  <c r="G90" i="39"/>
  <c r="F90" i="39"/>
  <c r="I90" i="39" s="1"/>
  <c r="D90" i="39"/>
  <c r="C90" i="39"/>
  <c r="H89" i="39"/>
  <c r="G89" i="39"/>
  <c r="D89" i="39"/>
  <c r="C89" i="39"/>
  <c r="F89" i="39" s="1"/>
  <c r="I89" i="39" s="1"/>
  <c r="H83" i="39"/>
  <c r="G83" i="39"/>
  <c r="D83" i="39"/>
  <c r="C83" i="39"/>
  <c r="F83" i="39" s="1"/>
  <c r="H82" i="39"/>
  <c r="G82" i="39"/>
  <c r="D82" i="39"/>
  <c r="C82" i="39" s="1"/>
  <c r="F82" i="39" s="1"/>
  <c r="I82" i="39" s="1"/>
  <c r="H81" i="39"/>
  <c r="G81" i="39"/>
  <c r="D81" i="39"/>
  <c r="C81" i="39" s="1"/>
  <c r="F81" i="39" s="1"/>
  <c r="I81" i="39" s="1"/>
  <c r="I80" i="39"/>
  <c r="H80" i="39"/>
  <c r="G80" i="39"/>
  <c r="D80" i="39"/>
  <c r="C80" i="39" s="1"/>
  <c r="F80" i="39" s="1"/>
  <c r="H78" i="39"/>
  <c r="G78" i="39"/>
  <c r="F78" i="39"/>
  <c r="I78" i="39" s="1"/>
  <c r="D78" i="39"/>
  <c r="C78" i="39"/>
  <c r="H77" i="39"/>
  <c r="G77" i="39"/>
  <c r="D77" i="39"/>
  <c r="C77" i="39"/>
  <c r="F77" i="39" s="1"/>
  <c r="H76" i="39"/>
  <c r="G76" i="39"/>
  <c r="D76" i="39"/>
  <c r="C76" i="39" s="1"/>
  <c r="F76" i="39" s="1"/>
  <c r="I76" i="39" s="1"/>
  <c r="H75" i="39"/>
  <c r="G75" i="39"/>
  <c r="D75" i="39"/>
  <c r="C75" i="39" s="1"/>
  <c r="F75" i="39" s="1"/>
  <c r="I75" i="39" s="1"/>
  <c r="H74" i="39"/>
  <c r="G74" i="39"/>
  <c r="D74" i="39"/>
  <c r="C74" i="39" s="1"/>
  <c r="F74" i="39" s="1"/>
  <c r="I74" i="39" s="1"/>
  <c r="H72" i="39"/>
  <c r="G72" i="39"/>
  <c r="D72" i="39"/>
  <c r="C72" i="39" s="1"/>
  <c r="F72" i="39" s="1"/>
  <c r="I72" i="39" s="1"/>
  <c r="H71" i="39"/>
  <c r="G71" i="39"/>
  <c r="D71" i="39"/>
  <c r="C71" i="39"/>
  <c r="F71" i="39" s="1"/>
  <c r="I71" i="39" s="1"/>
  <c r="H70" i="39"/>
  <c r="G70" i="39"/>
  <c r="D70" i="39"/>
  <c r="C70" i="39" s="1"/>
  <c r="F70" i="39" s="1"/>
  <c r="I70" i="39" s="1"/>
  <c r="H69" i="39"/>
  <c r="G69" i="39"/>
  <c r="F69" i="39"/>
  <c r="I69" i="39" s="1"/>
  <c r="D69" i="39"/>
  <c r="C69" i="39"/>
  <c r="H63" i="39"/>
  <c r="G63" i="39"/>
  <c r="D63" i="39"/>
  <c r="C63" i="39"/>
  <c r="F63" i="39" s="1"/>
  <c r="H62" i="39"/>
  <c r="G62" i="39"/>
  <c r="D62" i="39"/>
  <c r="C62" i="39" s="1"/>
  <c r="F62" i="39" s="1"/>
  <c r="I62" i="39" s="1"/>
  <c r="H61" i="39"/>
  <c r="G61" i="39"/>
  <c r="D61" i="39"/>
  <c r="C61" i="39" s="1"/>
  <c r="F61" i="39" s="1"/>
  <c r="I61" i="39" s="1"/>
  <c r="H59" i="39"/>
  <c r="G59" i="39"/>
  <c r="D59" i="39"/>
  <c r="C59" i="39" s="1"/>
  <c r="F59" i="39" s="1"/>
  <c r="H58" i="39"/>
  <c r="G58" i="39"/>
  <c r="D58" i="39"/>
  <c r="C58" i="39" s="1"/>
  <c r="F58" i="39" s="1"/>
  <c r="I58" i="39" s="1"/>
  <c r="H57" i="39"/>
  <c r="G57" i="39"/>
  <c r="D57" i="39"/>
  <c r="C57" i="39"/>
  <c r="F57" i="39" s="1"/>
  <c r="I57" i="39" s="1"/>
  <c r="H51" i="39"/>
  <c r="G51" i="39"/>
  <c r="D51" i="39"/>
  <c r="C51" i="39" s="1"/>
  <c r="F51" i="39" s="1"/>
  <c r="I51" i="39" s="1"/>
  <c r="H50" i="39"/>
  <c r="G50" i="39"/>
  <c r="D50" i="39"/>
  <c r="C50" i="39" s="1"/>
  <c r="F50" i="39" s="1"/>
  <c r="I50" i="39" s="1"/>
  <c r="H49" i="39"/>
  <c r="G49" i="39"/>
  <c r="D49" i="39"/>
  <c r="C49" i="39" s="1"/>
  <c r="F49" i="39" s="1"/>
  <c r="H48" i="39"/>
  <c r="G48" i="39"/>
  <c r="D48" i="39"/>
  <c r="C48" i="39"/>
  <c r="F48" i="39" s="1"/>
  <c r="I48" i="39" s="1"/>
  <c r="H46" i="39"/>
  <c r="G46" i="39"/>
  <c r="D46" i="39"/>
  <c r="C46" i="39"/>
  <c r="F46" i="39" s="1"/>
  <c r="I46" i="39" s="1"/>
  <c r="H45" i="39"/>
  <c r="G45" i="39"/>
  <c r="D45" i="39"/>
  <c r="C45" i="39"/>
  <c r="F45" i="39" s="1"/>
  <c r="I45" i="39" s="1"/>
  <c r="H44" i="39"/>
  <c r="G44" i="39"/>
  <c r="D44" i="39"/>
  <c r="C44" i="39" s="1"/>
  <c r="F44" i="39" s="1"/>
  <c r="I44" i="39" s="1"/>
  <c r="H43" i="39"/>
  <c r="G43" i="39"/>
  <c r="D43" i="39"/>
  <c r="C43" i="39" s="1"/>
  <c r="F43" i="39" s="1"/>
  <c r="I43" i="39" s="1"/>
  <c r="H42" i="39"/>
  <c r="G42" i="39"/>
  <c r="D42" i="39"/>
  <c r="C42" i="39" s="1"/>
  <c r="F42" i="39" s="1"/>
  <c r="I42" i="39" s="1"/>
  <c r="H36" i="39"/>
  <c r="G36" i="39"/>
  <c r="D36" i="39"/>
  <c r="C36" i="39"/>
  <c r="F36" i="39" s="1"/>
  <c r="I36" i="39" s="1"/>
  <c r="H35" i="39"/>
  <c r="G35" i="39"/>
  <c r="D35" i="39"/>
  <c r="C35" i="39" s="1"/>
  <c r="F35" i="39" s="1"/>
  <c r="I35" i="39" s="1"/>
  <c r="H34" i="39"/>
  <c r="G34" i="39"/>
  <c r="D34" i="39"/>
  <c r="C34" i="39" s="1"/>
  <c r="F34" i="39" s="1"/>
  <c r="I34" i="39" s="1"/>
  <c r="H33" i="39"/>
  <c r="G33" i="39"/>
  <c r="D33" i="39"/>
  <c r="C33" i="39" s="1"/>
  <c r="F33" i="39" s="1"/>
  <c r="I33" i="39" s="1"/>
  <c r="H32" i="39"/>
  <c r="G32" i="39"/>
  <c r="D32" i="39"/>
  <c r="C32" i="39"/>
  <c r="F32" i="39" s="1"/>
  <c r="I32" i="39" s="1"/>
  <c r="H31" i="39"/>
  <c r="G31" i="39"/>
  <c r="D31" i="39"/>
  <c r="C31" i="39" s="1"/>
  <c r="F31" i="39" s="1"/>
  <c r="I31" i="39" s="1"/>
  <c r="H30" i="39"/>
  <c r="G30" i="39"/>
  <c r="D30" i="39"/>
  <c r="C30" i="39" s="1"/>
  <c r="F30" i="39" s="1"/>
  <c r="I30" i="39" s="1"/>
  <c r="H29" i="39"/>
  <c r="G29" i="39"/>
  <c r="D29" i="39"/>
  <c r="C29" i="39" s="1"/>
  <c r="F29" i="39" s="1"/>
  <c r="I29" i="39" s="1"/>
  <c r="H23" i="39"/>
  <c r="G23" i="39"/>
  <c r="D23" i="39"/>
  <c r="C23" i="39"/>
  <c r="F23" i="39" s="1"/>
  <c r="I23" i="39" s="1"/>
  <c r="H22" i="39"/>
  <c r="G22" i="39"/>
  <c r="D22" i="39"/>
  <c r="C22" i="39" s="1"/>
  <c r="F22" i="39" s="1"/>
  <c r="I22" i="39" s="1"/>
  <c r="H21" i="39"/>
  <c r="G21" i="39"/>
  <c r="D21" i="39"/>
  <c r="C21" i="39" s="1"/>
  <c r="F21" i="39" s="1"/>
  <c r="I21" i="39" s="1"/>
  <c r="H20" i="39"/>
  <c r="G20" i="39"/>
  <c r="D20" i="39"/>
  <c r="C20" i="39" s="1"/>
  <c r="F20" i="39" s="1"/>
  <c r="I20" i="39" s="1"/>
  <c r="H19" i="39"/>
  <c r="G19" i="39"/>
  <c r="D19" i="39"/>
  <c r="C19" i="39"/>
  <c r="F19" i="39" s="1"/>
  <c r="I19" i="39" s="1"/>
  <c r="H18" i="39"/>
  <c r="G18" i="39"/>
  <c r="D18" i="39"/>
  <c r="C18" i="39" s="1"/>
  <c r="F18" i="39" s="1"/>
  <c r="I18" i="39" s="1"/>
  <c r="H17" i="39"/>
  <c r="G17" i="39"/>
  <c r="D17" i="39"/>
  <c r="C17" i="39" s="1"/>
  <c r="F17" i="39" s="1"/>
  <c r="I17" i="39" s="1"/>
  <c r="I63" i="40" l="1"/>
  <c r="I77" i="40"/>
  <c r="I91" i="40"/>
  <c r="I105" i="40"/>
  <c r="I51" i="40"/>
  <c r="I70" i="40"/>
  <c r="I80" i="40"/>
  <c r="I207" i="40"/>
  <c r="I216" i="40"/>
  <c r="I230" i="40"/>
  <c r="I209" i="40"/>
  <c r="I219" i="40"/>
  <c r="I237" i="40"/>
  <c r="I49" i="39"/>
  <c r="I59" i="39"/>
  <c r="I83" i="39"/>
  <c r="I77" i="39"/>
  <c r="I63" i="39"/>
  <c r="I91" i="39"/>
  <c r="H344" i="38" l="1"/>
  <c r="G344" i="38"/>
  <c r="D344" i="38"/>
  <c r="C344" i="38" s="1"/>
  <c r="F344" i="38" s="1"/>
  <c r="I344" i="38" s="1"/>
  <c r="H343" i="38"/>
  <c r="G343" i="38"/>
  <c r="D343" i="38"/>
  <c r="C343" i="38" s="1"/>
  <c r="F343" i="38" s="1"/>
  <c r="I343" i="38" s="1"/>
  <c r="H342" i="38"/>
  <c r="G342" i="38"/>
  <c r="D342" i="38"/>
  <c r="C342" i="38" s="1"/>
  <c r="F342" i="38" s="1"/>
  <c r="I342" i="38" s="1"/>
  <c r="H336" i="38"/>
  <c r="G336" i="38"/>
  <c r="D336" i="38"/>
  <c r="C336" i="38" s="1"/>
  <c r="F336" i="38" s="1"/>
  <c r="I336" i="38" s="1"/>
  <c r="H335" i="38"/>
  <c r="G335" i="38"/>
  <c r="D335" i="38"/>
  <c r="C335" i="38" s="1"/>
  <c r="F335" i="38" s="1"/>
  <c r="I335" i="38" s="1"/>
  <c r="H334" i="38"/>
  <c r="G334" i="38"/>
  <c r="D334" i="38"/>
  <c r="C334" i="38" s="1"/>
  <c r="F334" i="38" s="1"/>
  <c r="I334" i="38" s="1"/>
  <c r="H333" i="38"/>
  <c r="G333" i="38"/>
  <c r="D333" i="38"/>
  <c r="C333" i="38" s="1"/>
  <c r="F333" i="38" s="1"/>
  <c r="I333" i="38" s="1"/>
  <c r="H332" i="38"/>
  <c r="G332" i="38"/>
  <c r="D332" i="38"/>
  <c r="C332" i="38" s="1"/>
  <c r="F332" i="38" s="1"/>
  <c r="I332" i="38" s="1"/>
  <c r="H331" i="38"/>
  <c r="G331" i="38"/>
  <c r="D331" i="38"/>
  <c r="C331" i="38" s="1"/>
  <c r="F331" i="38" s="1"/>
  <c r="I331" i="38" s="1"/>
  <c r="H325" i="38"/>
  <c r="G325" i="38"/>
  <c r="D325" i="38"/>
  <c r="C325" i="38" s="1"/>
  <c r="F325" i="38" s="1"/>
  <c r="I325" i="38" s="1"/>
  <c r="H324" i="38"/>
  <c r="G324" i="38"/>
  <c r="D324" i="38"/>
  <c r="C324" i="38" s="1"/>
  <c r="F324" i="38" s="1"/>
  <c r="I324" i="38" s="1"/>
  <c r="H323" i="38"/>
  <c r="G323" i="38"/>
  <c r="D323" i="38"/>
  <c r="C323" i="38" s="1"/>
  <c r="F323" i="38" s="1"/>
  <c r="I323" i="38" s="1"/>
  <c r="H322" i="38"/>
  <c r="G322" i="38"/>
  <c r="D322" i="38"/>
  <c r="C322" i="38" s="1"/>
  <c r="F322" i="38" s="1"/>
  <c r="I322" i="38" s="1"/>
  <c r="H321" i="38"/>
  <c r="G321" i="38"/>
  <c r="D321" i="38"/>
  <c r="C321" i="38" s="1"/>
  <c r="F321" i="38" s="1"/>
  <c r="I321" i="38" s="1"/>
  <c r="H315" i="38"/>
  <c r="G315" i="38"/>
  <c r="D315" i="38"/>
  <c r="C315" i="38" s="1"/>
  <c r="F315" i="38" s="1"/>
  <c r="I315" i="38" s="1"/>
  <c r="H314" i="38"/>
  <c r="G314" i="38"/>
  <c r="D314" i="38"/>
  <c r="C314" i="38" s="1"/>
  <c r="F314" i="38" s="1"/>
  <c r="I314" i="38" s="1"/>
  <c r="H313" i="38"/>
  <c r="G313" i="38"/>
  <c r="D313" i="38"/>
  <c r="C313" i="38" s="1"/>
  <c r="F313" i="38" s="1"/>
  <c r="I313" i="38" s="1"/>
  <c r="H311" i="38"/>
  <c r="G311" i="38"/>
  <c r="D311" i="38"/>
  <c r="C311" i="38" s="1"/>
  <c r="F311" i="38" s="1"/>
  <c r="I311" i="38" s="1"/>
  <c r="H310" i="38"/>
  <c r="G310" i="38"/>
  <c r="D310" i="38"/>
  <c r="C310" i="38" s="1"/>
  <c r="F310" i="38" s="1"/>
  <c r="I310" i="38" s="1"/>
  <c r="H309" i="38"/>
  <c r="G309" i="38"/>
  <c r="D309" i="38"/>
  <c r="C309" i="38" s="1"/>
  <c r="F309" i="38" s="1"/>
  <c r="I309" i="38" s="1"/>
  <c r="H308" i="38"/>
  <c r="G308" i="38"/>
  <c r="D308" i="38"/>
  <c r="C308" i="38" s="1"/>
  <c r="F308" i="38" s="1"/>
  <c r="I308" i="38" s="1"/>
  <c r="H307" i="38"/>
  <c r="G307" i="38"/>
  <c r="D307" i="38"/>
  <c r="C307" i="38" s="1"/>
  <c r="F307" i="38" s="1"/>
  <c r="I307" i="38" s="1"/>
  <c r="H301" i="38"/>
  <c r="G301" i="38"/>
  <c r="D301" i="38"/>
  <c r="C301" i="38" s="1"/>
  <c r="F301" i="38" s="1"/>
  <c r="I301" i="38" s="1"/>
  <c r="H300" i="38"/>
  <c r="G300" i="38"/>
  <c r="D300" i="38"/>
  <c r="C300" i="38" s="1"/>
  <c r="F300" i="38" s="1"/>
  <c r="I300" i="38" s="1"/>
  <c r="H299" i="38"/>
  <c r="G299" i="38"/>
  <c r="D299" i="38"/>
  <c r="C299" i="38"/>
  <c r="F299" i="38" s="1"/>
  <c r="I299" i="38" s="1"/>
  <c r="H298" i="38"/>
  <c r="G298" i="38"/>
  <c r="D298" i="38"/>
  <c r="C298" i="38" s="1"/>
  <c r="F298" i="38" s="1"/>
  <c r="I298" i="38" s="1"/>
  <c r="H297" i="38"/>
  <c r="G297" i="38"/>
  <c r="D297" i="38"/>
  <c r="C297" i="38"/>
  <c r="F297" i="38" s="1"/>
  <c r="I297" i="38" s="1"/>
  <c r="H296" i="38"/>
  <c r="G296" i="38"/>
  <c r="D296" i="38"/>
  <c r="C296" i="38" s="1"/>
  <c r="F296" i="38" s="1"/>
  <c r="I296" i="38" s="1"/>
  <c r="H290" i="38"/>
  <c r="G290" i="38"/>
  <c r="D290" i="38"/>
  <c r="C290" i="38" s="1"/>
  <c r="F290" i="38" s="1"/>
  <c r="I290" i="38" s="1"/>
  <c r="H289" i="38"/>
  <c r="G289" i="38"/>
  <c r="D289" i="38"/>
  <c r="C289" i="38" s="1"/>
  <c r="F289" i="38" s="1"/>
  <c r="I289" i="38" s="1"/>
  <c r="H288" i="38"/>
  <c r="G288" i="38"/>
  <c r="D288" i="38"/>
  <c r="C288" i="38" s="1"/>
  <c r="F288" i="38" s="1"/>
  <c r="I288" i="38" s="1"/>
  <c r="H287" i="38"/>
  <c r="G287" i="38"/>
  <c r="D287" i="38"/>
  <c r="C287" i="38" s="1"/>
  <c r="F287" i="38" s="1"/>
  <c r="I287" i="38" s="1"/>
  <c r="H286" i="38"/>
  <c r="G286" i="38"/>
  <c r="D286" i="38"/>
  <c r="C286" i="38" s="1"/>
  <c r="F286" i="38" s="1"/>
  <c r="I286" i="38" s="1"/>
  <c r="H285" i="38"/>
  <c r="G285" i="38"/>
  <c r="D285" i="38"/>
  <c r="C285" i="38" s="1"/>
  <c r="F285" i="38" s="1"/>
  <c r="I285" i="38" s="1"/>
  <c r="H284" i="38"/>
  <c r="G284" i="38"/>
  <c r="D284" i="38"/>
  <c r="C284" i="38" s="1"/>
  <c r="F284" i="38" s="1"/>
  <c r="I284" i="38" s="1"/>
  <c r="H278" i="38"/>
  <c r="G278" i="38"/>
  <c r="D278" i="38"/>
  <c r="C278" i="38" s="1"/>
  <c r="F278" i="38" s="1"/>
  <c r="I278" i="38" s="1"/>
  <c r="H277" i="38"/>
  <c r="G277" i="38"/>
  <c r="D277" i="38"/>
  <c r="C277" i="38" s="1"/>
  <c r="F277" i="38" s="1"/>
  <c r="I277" i="38" s="1"/>
  <c r="H276" i="38"/>
  <c r="G276" i="38"/>
  <c r="D276" i="38"/>
  <c r="C276" i="38" s="1"/>
  <c r="F276" i="38" s="1"/>
  <c r="I276" i="38" s="1"/>
  <c r="H275" i="38"/>
  <c r="G275" i="38"/>
  <c r="D275" i="38"/>
  <c r="C275" i="38" s="1"/>
  <c r="F275" i="38" s="1"/>
  <c r="I275" i="38" s="1"/>
  <c r="H274" i="38"/>
  <c r="G274" i="38"/>
  <c r="D274" i="38"/>
  <c r="C274" i="38" s="1"/>
  <c r="F274" i="38" s="1"/>
  <c r="I274" i="38" s="1"/>
  <c r="H273" i="38"/>
  <c r="G273" i="38"/>
  <c r="D273" i="38"/>
  <c r="C273" i="38" s="1"/>
  <c r="F273" i="38" s="1"/>
  <c r="I273" i="38" s="1"/>
  <c r="H267" i="38"/>
  <c r="G267" i="38"/>
  <c r="D267" i="38"/>
  <c r="C267" i="38" s="1"/>
  <c r="F267" i="38" s="1"/>
  <c r="I267" i="38" s="1"/>
  <c r="H266" i="38"/>
  <c r="G266" i="38"/>
  <c r="D266" i="38"/>
  <c r="C266" i="38"/>
  <c r="F266" i="38" s="1"/>
  <c r="I266" i="38" s="1"/>
  <c r="H265" i="38"/>
  <c r="G265" i="38"/>
  <c r="D265" i="38"/>
  <c r="C265" i="38" s="1"/>
  <c r="F265" i="38" s="1"/>
  <c r="I265" i="38" s="1"/>
  <c r="H264" i="38"/>
  <c r="G264" i="38"/>
  <c r="D264" i="38"/>
  <c r="C264" i="38" s="1"/>
  <c r="F264" i="38" s="1"/>
  <c r="I264" i="38" s="1"/>
  <c r="H263" i="38"/>
  <c r="G263" i="38"/>
  <c r="D263" i="38"/>
  <c r="C263" i="38" s="1"/>
  <c r="F263" i="38" s="1"/>
  <c r="I263" i="38" s="1"/>
  <c r="H262" i="38"/>
  <c r="G262" i="38"/>
  <c r="D262" i="38"/>
  <c r="C262" i="38" s="1"/>
  <c r="F262" i="38" s="1"/>
  <c r="I262" i="38" s="1"/>
  <c r="H261" i="38"/>
  <c r="G261" i="38"/>
  <c r="D261" i="38"/>
  <c r="C261" i="38" s="1"/>
  <c r="F261" i="38" s="1"/>
  <c r="I261" i="38" s="1"/>
  <c r="H255" i="38"/>
  <c r="G255" i="38"/>
  <c r="D255" i="38"/>
  <c r="C255" i="38" s="1"/>
  <c r="F255" i="38" s="1"/>
  <c r="I255" i="38" s="1"/>
  <c r="H254" i="38"/>
  <c r="G254" i="38"/>
  <c r="D254" i="38"/>
  <c r="C254" i="38" s="1"/>
  <c r="F254" i="38" s="1"/>
  <c r="I254" i="38" s="1"/>
  <c r="H253" i="38"/>
  <c r="G253" i="38"/>
  <c r="D253" i="38"/>
  <c r="C253" i="38" s="1"/>
  <c r="F253" i="38" s="1"/>
  <c r="I253" i="38" s="1"/>
  <c r="H252" i="38"/>
  <c r="G252" i="38"/>
  <c r="D252" i="38"/>
  <c r="C252" i="38" s="1"/>
  <c r="F252" i="38" s="1"/>
  <c r="I252" i="38" s="1"/>
  <c r="H251" i="38"/>
  <c r="G251" i="38"/>
  <c r="D251" i="38"/>
  <c r="C251" i="38" s="1"/>
  <c r="F251" i="38" s="1"/>
  <c r="I251" i="38" s="1"/>
  <c r="H250" i="38"/>
  <c r="G250" i="38"/>
  <c r="D250" i="38"/>
  <c r="C250" i="38" s="1"/>
  <c r="F250" i="38" s="1"/>
  <c r="I250" i="38" s="1"/>
  <c r="H249" i="38"/>
  <c r="G249" i="38"/>
  <c r="D249" i="38"/>
  <c r="C249" i="38" s="1"/>
  <c r="F249" i="38" s="1"/>
  <c r="I249" i="38" s="1"/>
  <c r="H243" i="38"/>
  <c r="G243" i="38"/>
  <c r="D243" i="38"/>
  <c r="C243" i="38" s="1"/>
  <c r="F243" i="38" s="1"/>
  <c r="I243" i="38" s="1"/>
  <c r="H242" i="38"/>
  <c r="G242" i="38"/>
  <c r="D242" i="38"/>
  <c r="C242" i="38"/>
  <c r="F242" i="38" s="1"/>
  <c r="I242" i="38" s="1"/>
  <c r="H241" i="38"/>
  <c r="G241" i="38"/>
  <c r="D241" i="38"/>
  <c r="C241" i="38" s="1"/>
  <c r="F241" i="38" s="1"/>
  <c r="I241" i="38" s="1"/>
  <c r="H240" i="38"/>
  <c r="G240" i="38"/>
  <c r="D240" i="38"/>
  <c r="C240" i="38" s="1"/>
  <c r="F240" i="38" s="1"/>
  <c r="I240" i="38" s="1"/>
  <c r="H239" i="38"/>
  <c r="G239" i="38"/>
  <c r="D239" i="38"/>
  <c r="C239" i="38" s="1"/>
  <c r="F239" i="38" s="1"/>
  <c r="I239" i="38" s="1"/>
  <c r="H238" i="38"/>
  <c r="G238" i="38"/>
  <c r="D238" i="38"/>
  <c r="C238" i="38" s="1"/>
  <c r="F238" i="38" s="1"/>
  <c r="I238" i="38" s="1"/>
  <c r="H237" i="38"/>
  <c r="G237" i="38"/>
  <c r="D237" i="38"/>
  <c r="C237" i="38" s="1"/>
  <c r="F237" i="38" s="1"/>
  <c r="I237" i="38" s="1"/>
  <c r="H236" i="38"/>
  <c r="G236" i="38"/>
  <c r="D236" i="38"/>
  <c r="C236" i="38" s="1"/>
  <c r="F236" i="38" s="1"/>
  <c r="I236" i="38" s="1"/>
  <c r="H230" i="38"/>
  <c r="G230" i="38"/>
  <c r="D230" i="38"/>
  <c r="C230" i="38" s="1"/>
  <c r="F230" i="38" s="1"/>
  <c r="I230" i="38" s="1"/>
  <c r="H229" i="38"/>
  <c r="G229" i="38"/>
  <c r="D229" i="38"/>
  <c r="C229" i="38" s="1"/>
  <c r="F229" i="38" s="1"/>
  <c r="I229" i="38" s="1"/>
  <c r="H228" i="38"/>
  <c r="G228" i="38"/>
  <c r="D228" i="38"/>
  <c r="C228" i="38" s="1"/>
  <c r="F228" i="38" s="1"/>
  <c r="I228" i="38" s="1"/>
  <c r="H227" i="38"/>
  <c r="G227" i="38"/>
  <c r="D227" i="38"/>
  <c r="C227" i="38" s="1"/>
  <c r="F227" i="38" s="1"/>
  <c r="I227" i="38" s="1"/>
  <c r="H221" i="38"/>
  <c r="G221" i="38"/>
  <c r="D221" i="38"/>
  <c r="C221" i="38" s="1"/>
  <c r="F221" i="38" s="1"/>
  <c r="I221" i="38" s="1"/>
  <c r="H220" i="38"/>
  <c r="G220" i="38"/>
  <c r="D220" i="38"/>
  <c r="C220" i="38" s="1"/>
  <c r="F220" i="38" s="1"/>
  <c r="I220" i="38" s="1"/>
  <c r="H219" i="38"/>
  <c r="G219" i="38"/>
  <c r="D219" i="38"/>
  <c r="C219" i="38" s="1"/>
  <c r="F219" i="38" s="1"/>
  <c r="I219" i="38" s="1"/>
  <c r="H218" i="38"/>
  <c r="G218" i="38"/>
  <c r="D218" i="38"/>
  <c r="C218" i="38" s="1"/>
  <c r="F218" i="38" s="1"/>
  <c r="I218" i="38" s="1"/>
  <c r="H216" i="38"/>
  <c r="G216" i="38"/>
  <c r="D216" i="38"/>
  <c r="C216" i="38" s="1"/>
  <c r="F216" i="38" s="1"/>
  <c r="I216" i="38" s="1"/>
  <c r="H215" i="38"/>
  <c r="G215" i="38"/>
  <c r="D215" i="38"/>
  <c r="C215" i="38" s="1"/>
  <c r="F215" i="38" s="1"/>
  <c r="I215" i="38" s="1"/>
  <c r="H214" i="38"/>
  <c r="G214" i="38"/>
  <c r="D214" i="38"/>
  <c r="C214" i="38" s="1"/>
  <c r="F214" i="38" s="1"/>
  <c r="I214" i="38" s="1"/>
  <c r="H213" i="38"/>
  <c r="G213" i="38"/>
  <c r="D213" i="38"/>
  <c r="C213" i="38" s="1"/>
  <c r="F213" i="38" s="1"/>
  <c r="I213" i="38" s="1"/>
  <c r="H211" i="38"/>
  <c r="G211" i="38"/>
  <c r="D211" i="38"/>
  <c r="C211" i="38" s="1"/>
  <c r="F211" i="38" s="1"/>
  <c r="I211" i="38" s="1"/>
  <c r="H210" i="38"/>
  <c r="G210" i="38"/>
  <c r="D210" i="38"/>
  <c r="C210" i="38" s="1"/>
  <c r="F210" i="38" s="1"/>
  <c r="H209" i="38"/>
  <c r="G209" i="38"/>
  <c r="D209" i="38"/>
  <c r="C209" i="38" s="1"/>
  <c r="F209" i="38" s="1"/>
  <c r="I209" i="38" s="1"/>
  <c r="H208" i="38"/>
  <c r="G208" i="38"/>
  <c r="D208" i="38"/>
  <c r="C208" i="38" s="1"/>
  <c r="F208" i="38" s="1"/>
  <c r="H207" i="38"/>
  <c r="G207" i="38"/>
  <c r="D207" i="38"/>
  <c r="C207" i="38" s="1"/>
  <c r="F207" i="38" s="1"/>
  <c r="I207" i="38" s="1"/>
  <c r="H201" i="38"/>
  <c r="G201" i="38"/>
  <c r="D201" i="38"/>
  <c r="C201" i="38"/>
  <c r="F201" i="38" s="1"/>
  <c r="I201" i="38" s="1"/>
  <c r="H200" i="38"/>
  <c r="G200" i="38"/>
  <c r="D200" i="38"/>
  <c r="C200" i="38" s="1"/>
  <c r="F200" i="38" s="1"/>
  <c r="I200" i="38" s="1"/>
  <c r="H199" i="38"/>
  <c r="G199" i="38"/>
  <c r="D199" i="38"/>
  <c r="C199" i="38" s="1"/>
  <c r="F199" i="38" s="1"/>
  <c r="I199" i="38" s="1"/>
  <c r="H198" i="38"/>
  <c r="G198" i="38"/>
  <c r="D198" i="38"/>
  <c r="C198" i="38" s="1"/>
  <c r="F198" i="38" s="1"/>
  <c r="I198" i="38" s="1"/>
  <c r="H197" i="38"/>
  <c r="G197" i="38"/>
  <c r="D197" i="38"/>
  <c r="C197" i="38" s="1"/>
  <c r="F197" i="38" s="1"/>
  <c r="H191" i="38"/>
  <c r="G191" i="38"/>
  <c r="D191" i="38"/>
  <c r="C191" i="38" s="1"/>
  <c r="F191" i="38" s="1"/>
  <c r="H190" i="38"/>
  <c r="G190" i="38"/>
  <c r="D190" i="38"/>
  <c r="C190" i="38" s="1"/>
  <c r="F190" i="38" s="1"/>
  <c r="I190" i="38" s="1"/>
  <c r="H189" i="38"/>
  <c r="G189" i="38"/>
  <c r="D189" i="38"/>
  <c r="C189" i="38" s="1"/>
  <c r="F189" i="38" s="1"/>
  <c r="I189" i="38" s="1"/>
  <c r="H188" i="38"/>
  <c r="G188" i="38"/>
  <c r="D188" i="38"/>
  <c r="C188" i="38" s="1"/>
  <c r="F188" i="38" s="1"/>
  <c r="I188" i="38" s="1"/>
  <c r="H182" i="38"/>
  <c r="G182" i="38"/>
  <c r="D182" i="38"/>
  <c r="C182" i="38"/>
  <c r="F182" i="38" s="1"/>
  <c r="I182" i="38" s="1"/>
  <c r="H181" i="38"/>
  <c r="G181" i="38"/>
  <c r="D181" i="38"/>
  <c r="C181" i="38" s="1"/>
  <c r="F181" i="38" s="1"/>
  <c r="I181" i="38" s="1"/>
  <c r="H180" i="38"/>
  <c r="G180" i="38"/>
  <c r="D180" i="38"/>
  <c r="C180" i="38"/>
  <c r="F180" i="38" s="1"/>
  <c r="I180" i="38" s="1"/>
  <c r="H174" i="38"/>
  <c r="G174" i="38"/>
  <c r="D174" i="38"/>
  <c r="C174" i="38" s="1"/>
  <c r="F174" i="38" s="1"/>
  <c r="I174" i="38" s="1"/>
  <c r="H173" i="38"/>
  <c r="G173" i="38"/>
  <c r="D173" i="38"/>
  <c r="C173" i="38" s="1"/>
  <c r="F173" i="38" s="1"/>
  <c r="I173" i="38" s="1"/>
  <c r="H172" i="38"/>
  <c r="G172" i="38"/>
  <c r="D172" i="38"/>
  <c r="C172" i="38" s="1"/>
  <c r="F172" i="38" s="1"/>
  <c r="I172" i="38" s="1"/>
  <c r="H171" i="38"/>
  <c r="G171" i="38"/>
  <c r="D171" i="38"/>
  <c r="C171" i="38" s="1"/>
  <c r="F171" i="38" s="1"/>
  <c r="I171" i="38" s="1"/>
  <c r="H170" i="38"/>
  <c r="G170" i="38"/>
  <c r="D170" i="38"/>
  <c r="C170" i="38" s="1"/>
  <c r="F170" i="38" s="1"/>
  <c r="I170" i="38" s="1"/>
  <c r="H169" i="38"/>
  <c r="G169" i="38"/>
  <c r="D169" i="38"/>
  <c r="C169" i="38" s="1"/>
  <c r="F169" i="38" s="1"/>
  <c r="I169" i="38" s="1"/>
  <c r="H163" i="38"/>
  <c r="G163" i="38"/>
  <c r="D163" i="38"/>
  <c r="C163" i="38" s="1"/>
  <c r="F163" i="38" s="1"/>
  <c r="I163" i="38" s="1"/>
  <c r="H162" i="38"/>
  <c r="G162" i="38"/>
  <c r="D162" i="38"/>
  <c r="C162" i="38"/>
  <c r="F162" i="38" s="1"/>
  <c r="I162" i="38" s="1"/>
  <c r="H161" i="38"/>
  <c r="G161" i="38"/>
  <c r="D161" i="38"/>
  <c r="C161" i="38" s="1"/>
  <c r="F161" i="38" s="1"/>
  <c r="I161" i="38" s="1"/>
  <c r="H160" i="38"/>
  <c r="G160" i="38"/>
  <c r="D160" i="38"/>
  <c r="C160" i="38" s="1"/>
  <c r="F160" i="38" s="1"/>
  <c r="I160" i="38" s="1"/>
  <c r="H159" i="38"/>
  <c r="G159" i="38"/>
  <c r="D159" i="38"/>
  <c r="C159" i="38" s="1"/>
  <c r="F159" i="38" s="1"/>
  <c r="I159" i="38" s="1"/>
  <c r="H158" i="38"/>
  <c r="G158" i="38"/>
  <c r="D158" i="38"/>
  <c r="C158" i="38" s="1"/>
  <c r="F158" i="38" s="1"/>
  <c r="I158" i="38" s="1"/>
  <c r="H152" i="38"/>
  <c r="G152" i="38"/>
  <c r="D152" i="38"/>
  <c r="C152" i="38" s="1"/>
  <c r="F152" i="38" s="1"/>
  <c r="I152" i="38" s="1"/>
  <c r="H151" i="38"/>
  <c r="G151" i="38"/>
  <c r="D151" i="38"/>
  <c r="C151" i="38"/>
  <c r="F151" i="38" s="1"/>
  <c r="I151" i="38" s="1"/>
  <c r="H150" i="38"/>
  <c r="G150" i="38"/>
  <c r="D150" i="38"/>
  <c r="C150" i="38" s="1"/>
  <c r="F150" i="38" s="1"/>
  <c r="I150" i="38" s="1"/>
  <c r="H149" i="38"/>
  <c r="G149" i="38"/>
  <c r="D149" i="38"/>
  <c r="C149" i="38" s="1"/>
  <c r="F149" i="38" s="1"/>
  <c r="H148" i="38"/>
  <c r="G148" i="38"/>
  <c r="D148" i="38"/>
  <c r="C148" i="38" s="1"/>
  <c r="F148" i="38" s="1"/>
  <c r="I148" i="38" s="1"/>
  <c r="H142" i="38"/>
  <c r="G142" i="38"/>
  <c r="D142" i="38"/>
  <c r="C142" i="38" s="1"/>
  <c r="F142" i="38" s="1"/>
  <c r="I142" i="38" s="1"/>
  <c r="H141" i="38"/>
  <c r="G141" i="38"/>
  <c r="D141" i="38"/>
  <c r="C141" i="38" s="1"/>
  <c r="F141" i="38" s="1"/>
  <c r="I141" i="38" s="1"/>
  <c r="H140" i="38"/>
  <c r="G140" i="38"/>
  <c r="D140" i="38"/>
  <c r="C140" i="38" s="1"/>
  <c r="F140" i="38" s="1"/>
  <c r="I140" i="38" s="1"/>
  <c r="H139" i="38"/>
  <c r="G139" i="38"/>
  <c r="D139" i="38"/>
  <c r="C139" i="38" s="1"/>
  <c r="F139" i="38" s="1"/>
  <c r="I139" i="38" s="1"/>
  <c r="H138" i="38"/>
  <c r="G138" i="38"/>
  <c r="D138" i="38"/>
  <c r="C138" i="38" s="1"/>
  <c r="F138" i="38" s="1"/>
  <c r="H136" i="38"/>
  <c r="G136" i="38"/>
  <c r="D136" i="38"/>
  <c r="C136" i="38" s="1"/>
  <c r="F136" i="38" s="1"/>
  <c r="I136" i="38" s="1"/>
  <c r="H135" i="38"/>
  <c r="G135" i="38"/>
  <c r="D135" i="38"/>
  <c r="C135" i="38" s="1"/>
  <c r="F135" i="38" s="1"/>
  <c r="H134" i="38"/>
  <c r="G134" i="38"/>
  <c r="D134" i="38"/>
  <c r="C134" i="38" s="1"/>
  <c r="F134" i="38" s="1"/>
  <c r="I134" i="38" s="1"/>
  <c r="H133" i="38"/>
  <c r="G133" i="38"/>
  <c r="D133" i="38"/>
  <c r="C133" i="38" s="1"/>
  <c r="F133" i="38" s="1"/>
  <c r="I133" i="38" s="1"/>
  <c r="H132" i="38"/>
  <c r="G132" i="38"/>
  <c r="D132" i="38"/>
  <c r="C132" i="38" s="1"/>
  <c r="F132" i="38" s="1"/>
  <c r="I132" i="38" s="1"/>
  <c r="H131" i="38"/>
  <c r="G131" i="38"/>
  <c r="D131" i="38"/>
  <c r="C131" i="38"/>
  <c r="F131" i="38" s="1"/>
  <c r="I131" i="38" s="1"/>
  <c r="H125" i="38"/>
  <c r="G125" i="38"/>
  <c r="D125" i="38"/>
  <c r="C125" i="38" s="1"/>
  <c r="F125" i="38" s="1"/>
  <c r="I125" i="38" s="1"/>
  <c r="H124" i="38"/>
  <c r="G124" i="38"/>
  <c r="D124" i="38"/>
  <c r="C124" i="38" s="1"/>
  <c r="F124" i="38" s="1"/>
  <c r="H123" i="38"/>
  <c r="G123" i="38"/>
  <c r="D123" i="38"/>
  <c r="C123" i="38" s="1"/>
  <c r="F123" i="38" s="1"/>
  <c r="I123" i="38" s="1"/>
  <c r="H122" i="38"/>
  <c r="G122" i="38"/>
  <c r="D122" i="38"/>
  <c r="C122" i="38" s="1"/>
  <c r="F122" i="38" s="1"/>
  <c r="H121" i="38"/>
  <c r="G121" i="38"/>
  <c r="D121" i="38"/>
  <c r="C121" i="38" s="1"/>
  <c r="F121" i="38" s="1"/>
  <c r="I121" i="38" s="1"/>
  <c r="H115" i="38"/>
  <c r="G115" i="38"/>
  <c r="D115" i="38"/>
  <c r="C115" i="38" s="1"/>
  <c r="F115" i="38" s="1"/>
  <c r="I115" i="38" s="1"/>
  <c r="H114" i="38"/>
  <c r="G114" i="38"/>
  <c r="D114" i="38"/>
  <c r="C114" i="38" s="1"/>
  <c r="F114" i="38" s="1"/>
  <c r="I114" i="38" s="1"/>
  <c r="H112" i="38"/>
  <c r="G112" i="38"/>
  <c r="D112" i="38"/>
  <c r="C112" i="38" s="1"/>
  <c r="F112" i="38" s="1"/>
  <c r="I112" i="38" s="1"/>
  <c r="H111" i="38"/>
  <c r="G111" i="38"/>
  <c r="D111" i="38"/>
  <c r="C111" i="38" s="1"/>
  <c r="F111" i="38" s="1"/>
  <c r="I111" i="38" s="1"/>
  <c r="H110" i="38"/>
  <c r="G110" i="38"/>
  <c r="D110" i="38"/>
  <c r="C110" i="38" s="1"/>
  <c r="F110" i="38" s="1"/>
  <c r="H109" i="38"/>
  <c r="G109" i="38"/>
  <c r="D109" i="38"/>
  <c r="C109" i="38" s="1"/>
  <c r="F109" i="38" s="1"/>
  <c r="I109" i="38" s="1"/>
  <c r="H107" i="38"/>
  <c r="G107" i="38"/>
  <c r="D107" i="38"/>
  <c r="C107" i="38" s="1"/>
  <c r="F107" i="38" s="1"/>
  <c r="H106" i="38"/>
  <c r="G106" i="38"/>
  <c r="D106" i="38"/>
  <c r="C106" i="38" s="1"/>
  <c r="F106" i="38" s="1"/>
  <c r="I106" i="38" s="1"/>
  <c r="H105" i="38"/>
  <c r="G105" i="38"/>
  <c r="D105" i="38"/>
  <c r="C105" i="38"/>
  <c r="F105" i="38" s="1"/>
  <c r="I105" i="38" s="1"/>
  <c r="H99" i="38"/>
  <c r="G99" i="38"/>
  <c r="D99" i="38"/>
  <c r="C99" i="38" s="1"/>
  <c r="F99" i="38" s="1"/>
  <c r="I99" i="38" s="1"/>
  <c r="H98" i="38"/>
  <c r="G98" i="38"/>
  <c r="D98" i="38"/>
  <c r="C98" i="38" s="1"/>
  <c r="F98" i="38" s="1"/>
  <c r="I98" i="38" s="1"/>
  <c r="H97" i="38"/>
  <c r="G97" i="38"/>
  <c r="D97" i="38"/>
  <c r="C97" i="38" s="1"/>
  <c r="F97" i="38" s="1"/>
  <c r="I97" i="38" s="1"/>
  <c r="H95" i="38"/>
  <c r="G95" i="38"/>
  <c r="D95" i="38"/>
  <c r="C95" i="38" s="1"/>
  <c r="F95" i="38" s="1"/>
  <c r="H94" i="38"/>
  <c r="G94" i="38"/>
  <c r="D94" i="38"/>
  <c r="C94" i="38" s="1"/>
  <c r="F94" i="38" s="1"/>
  <c r="I94" i="38" s="1"/>
  <c r="H93" i="38"/>
  <c r="G93" i="38"/>
  <c r="D93" i="38"/>
  <c r="C93" i="38" s="1"/>
  <c r="F93" i="38" s="1"/>
  <c r="H92" i="38"/>
  <c r="G92" i="38"/>
  <c r="D92" i="38"/>
  <c r="C92" i="38" s="1"/>
  <c r="F92" i="38" s="1"/>
  <c r="I92" i="38" s="1"/>
  <c r="H91" i="38"/>
  <c r="G91" i="38"/>
  <c r="D91" i="38"/>
  <c r="C91" i="38" s="1"/>
  <c r="F91" i="38" s="1"/>
  <c r="I91" i="38" s="1"/>
  <c r="H90" i="38"/>
  <c r="G90" i="38"/>
  <c r="D90" i="38"/>
  <c r="C90" i="38" s="1"/>
  <c r="F90" i="38" s="1"/>
  <c r="I90" i="38" s="1"/>
  <c r="H89" i="38"/>
  <c r="G89" i="38"/>
  <c r="D89" i="38"/>
  <c r="C89" i="38" s="1"/>
  <c r="F89" i="38" s="1"/>
  <c r="I89" i="38" s="1"/>
  <c r="H83" i="38"/>
  <c r="G83" i="38"/>
  <c r="D83" i="38"/>
  <c r="C83" i="38" s="1"/>
  <c r="F83" i="38" s="1"/>
  <c r="I83" i="38" s="1"/>
  <c r="H82" i="38"/>
  <c r="G82" i="38"/>
  <c r="D82" i="38"/>
  <c r="C82" i="38" s="1"/>
  <c r="F82" i="38" s="1"/>
  <c r="H81" i="38"/>
  <c r="G81" i="38"/>
  <c r="D81" i="38"/>
  <c r="C81" i="38" s="1"/>
  <c r="F81" i="38" s="1"/>
  <c r="I81" i="38" s="1"/>
  <c r="H80" i="38"/>
  <c r="G80" i="38"/>
  <c r="D80" i="38"/>
  <c r="C80" i="38" s="1"/>
  <c r="F80" i="38" s="1"/>
  <c r="H78" i="38"/>
  <c r="G78" i="38"/>
  <c r="D78" i="38"/>
  <c r="C78" i="38" s="1"/>
  <c r="F78" i="38" s="1"/>
  <c r="I78" i="38" s="1"/>
  <c r="H77" i="38"/>
  <c r="G77" i="38"/>
  <c r="D77" i="38"/>
  <c r="C77" i="38"/>
  <c r="F77" i="38" s="1"/>
  <c r="I77" i="38" s="1"/>
  <c r="H76" i="38"/>
  <c r="G76" i="38"/>
  <c r="D76" i="38"/>
  <c r="C76" i="38" s="1"/>
  <c r="F76" i="38" s="1"/>
  <c r="I76" i="38" s="1"/>
  <c r="H75" i="38"/>
  <c r="G75" i="38"/>
  <c r="D75" i="38"/>
  <c r="C75" i="38" s="1"/>
  <c r="F75" i="38" s="1"/>
  <c r="I75" i="38" s="1"/>
  <c r="H74" i="38"/>
  <c r="G74" i="38"/>
  <c r="D74" i="38"/>
  <c r="C74" i="38" s="1"/>
  <c r="F74" i="38" s="1"/>
  <c r="I74" i="38" s="1"/>
  <c r="H72" i="38"/>
  <c r="G72" i="38"/>
  <c r="D72" i="38"/>
  <c r="C72" i="38" s="1"/>
  <c r="F72" i="38" s="1"/>
  <c r="H71" i="38"/>
  <c r="G71" i="38"/>
  <c r="D71" i="38"/>
  <c r="C71" i="38" s="1"/>
  <c r="F71" i="38" s="1"/>
  <c r="I71" i="38" s="1"/>
  <c r="H70" i="38"/>
  <c r="G70" i="38"/>
  <c r="D70" i="38"/>
  <c r="C70" i="38"/>
  <c r="F70" i="38" s="1"/>
  <c r="H69" i="38"/>
  <c r="G69" i="38"/>
  <c r="D69" i="38"/>
  <c r="C69" i="38" s="1"/>
  <c r="F69" i="38" s="1"/>
  <c r="I69" i="38" s="1"/>
  <c r="H63" i="38"/>
  <c r="G63" i="38"/>
  <c r="D63" i="38"/>
  <c r="C63" i="38" s="1"/>
  <c r="F63" i="38" s="1"/>
  <c r="I63" i="38" s="1"/>
  <c r="H62" i="38"/>
  <c r="G62" i="38"/>
  <c r="D62" i="38"/>
  <c r="C62" i="38" s="1"/>
  <c r="F62" i="38" s="1"/>
  <c r="I62" i="38" s="1"/>
  <c r="H61" i="38"/>
  <c r="G61" i="38"/>
  <c r="D61" i="38"/>
  <c r="C61" i="38" s="1"/>
  <c r="F61" i="38" s="1"/>
  <c r="I61" i="38" s="1"/>
  <c r="H59" i="38"/>
  <c r="G59" i="38"/>
  <c r="D59" i="38"/>
  <c r="C59" i="38" s="1"/>
  <c r="F59" i="38" s="1"/>
  <c r="I59" i="38" s="1"/>
  <c r="H58" i="38"/>
  <c r="G58" i="38"/>
  <c r="D58" i="38"/>
  <c r="C58" i="38" s="1"/>
  <c r="F58" i="38" s="1"/>
  <c r="H57" i="38"/>
  <c r="G57" i="38"/>
  <c r="D57" i="38"/>
  <c r="C57" i="38" s="1"/>
  <c r="F57" i="38" s="1"/>
  <c r="I57" i="38" s="1"/>
  <c r="H51" i="38"/>
  <c r="G51" i="38"/>
  <c r="D51" i="38"/>
  <c r="C51" i="38"/>
  <c r="F51" i="38" s="1"/>
  <c r="H50" i="38"/>
  <c r="G50" i="38"/>
  <c r="D50" i="38"/>
  <c r="C50" i="38" s="1"/>
  <c r="F50" i="38" s="1"/>
  <c r="I50" i="38" s="1"/>
  <c r="H49" i="38"/>
  <c r="G49" i="38"/>
  <c r="D49" i="38"/>
  <c r="C49" i="38" s="1"/>
  <c r="F49" i="38" s="1"/>
  <c r="I49" i="38" s="1"/>
  <c r="H48" i="38"/>
  <c r="G48" i="38"/>
  <c r="D48" i="38"/>
  <c r="C48" i="38" s="1"/>
  <c r="F48" i="38" s="1"/>
  <c r="I48" i="38" s="1"/>
  <c r="H46" i="38"/>
  <c r="G46" i="38"/>
  <c r="D46" i="38"/>
  <c r="C46" i="38" s="1"/>
  <c r="F46" i="38" s="1"/>
  <c r="I46" i="38" s="1"/>
  <c r="H45" i="38"/>
  <c r="G45" i="38"/>
  <c r="D45" i="38"/>
  <c r="C45" i="38" s="1"/>
  <c r="F45" i="38" s="1"/>
  <c r="I45" i="38" s="1"/>
  <c r="H44" i="38"/>
  <c r="G44" i="38"/>
  <c r="D44" i="38"/>
  <c r="C44" i="38" s="1"/>
  <c r="F44" i="38" s="1"/>
  <c r="I44" i="38" s="1"/>
  <c r="H43" i="38"/>
  <c r="G43" i="38"/>
  <c r="D43" i="38"/>
  <c r="C43" i="38" s="1"/>
  <c r="F43" i="38" s="1"/>
  <c r="I43" i="38" s="1"/>
  <c r="H42" i="38"/>
  <c r="G42" i="38"/>
  <c r="D42" i="38"/>
  <c r="C42" i="38" s="1"/>
  <c r="F42" i="38" s="1"/>
  <c r="I42" i="38" s="1"/>
  <c r="H36" i="38"/>
  <c r="G36" i="38"/>
  <c r="D36" i="38"/>
  <c r="C36" i="38" s="1"/>
  <c r="F36" i="38" s="1"/>
  <c r="I36" i="38" s="1"/>
  <c r="H35" i="38"/>
  <c r="G35" i="38"/>
  <c r="D35" i="38"/>
  <c r="C35" i="38" s="1"/>
  <c r="F35" i="38" s="1"/>
  <c r="I35" i="38" s="1"/>
  <c r="H34" i="38"/>
  <c r="G34" i="38"/>
  <c r="D34" i="38"/>
  <c r="C34" i="38" s="1"/>
  <c r="F34" i="38" s="1"/>
  <c r="I34" i="38" s="1"/>
  <c r="H33" i="38"/>
  <c r="G33" i="38"/>
  <c r="D33" i="38"/>
  <c r="C33" i="38" s="1"/>
  <c r="F33" i="38" s="1"/>
  <c r="I33" i="38" s="1"/>
  <c r="H32" i="38"/>
  <c r="G32" i="38"/>
  <c r="D32" i="38"/>
  <c r="C32" i="38" s="1"/>
  <c r="F32" i="38" s="1"/>
  <c r="I32" i="38" s="1"/>
  <c r="H31" i="38"/>
  <c r="G31" i="38"/>
  <c r="D31" i="38"/>
  <c r="C31" i="38" s="1"/>
  <c r="F31" i="38" s="1"/>
  <c r="I31" i="38" s="1"/>
  <c r="H30" i="38"/>
  <c r="G30" i="38"/>
  <c r="D30" i="38"/>
  <c r="C30" i="38" s="1"/>
  <c r="F30" i="38" s="1"/>
  <c r="I30" i="38" s="1"/>
  <c r="H29" i="38"/>
  <c r="G29" i="38"/>
  <c r="D29" i="38"/>
  <c r="C29" i="38" s="1"/>
  <c r="F29" i="38" s="1"/>
  <c r="I29" i="38" s="1"/>
  <c r="H23" i="38"/>
  <c r="G23" i="38"/>
  <c r="D23" i="38"/>
  <c r="C23" i="38" s="1"/>
  <c r="F23" i="38" s="1"/>
  <c r="I23" i="38" s="1"/>
  <c r="H22" i="38"/>
  <c r="G22" i="38"/>
  <c r="D22" i="38"/>
  <c r="C22" i="38" s="1"/>
  <c r="F22" i="38" s="1"/>
  <c r="I22" i="38" s="1"/>
  <c r="H21" i="38"/>
  <c r="G21" i="38"/>
  <c r="D21" i="38"/>
  <c r="C21" i="38" s="1"/>
  <c r="F21" i="38" s="1"/>
  <c r="I21" i="38" s="1"/>
  <c r="H20" i="38"/>
  <c r="G20" i="38"/>
  <c r="D20" i="38"/>
  <c r="C20" i="38" s="1"/>
  <c r="F20" i="38" s="1"/>
  <c r="I20" i="38" s="1"/>
  <c r="H19" i="38"/>
  <c r="G19" i="38"/>
  <c r="D19" i="38"/>
  <c r="C19" i="38" s="1"/>
  <c r="F19" i="38" s="1"/>
  <c r="I19" i="38" s="1"/>
  <c r="H18" i="38"/>
  <c r="G18" i="38"/>
  <c r="D18" i="38"/>
  <c r="C18" i="38" s="1"/>
  <c r="F18" i="38" s="1"/>
  <c r="I18" i="38" s="1"/>
  <c r="H17" i="38"/>
  <c r="G17" i="38"/>
  <c r="D17" i="38"/>
  <c r="C17" i="38" s="1"/>
  <c r="I309" i="37"/>
  <c r="I300" i="37"/>
  <c r="I243" i="37"/>
  <c r="I216" i="37"/>
  <c r="H17" i="37"/>
  <c r="H18" i="37"/>
  <c r="H19" i="37"/>
  <c r="H20" i="37"/>
  <c r="H21" i="37"/>
  <c r="H22" i="37"/>
  <c r="H23" i="37"/>
  <c r="H29" i="37"/>
  <c r="H30" i="37"/>
  <c r="H31" i="37"/>
  <c r="H32" i="37"/>
  <c r="H33" i="37"/>
  <c r="H34" i="37"/>
  <c r="H35" i="37"/>
  <c r="H36" i="37"/>
  <c r="H42" i="37"/>
  <c r="H43" i="37"/>
  <c r="H44" i="37"/>
  <c r="H45" i="37"/>
  <c r="H46" i="37"/>
  <c r="H48" i="37"/>
  <c r="H49" i="37"/>
  <c r="H50" i="37"/>
  <c r="H51" i="37"/>
  <c r="H57" i="37"/>
  <c r="H58" i="37"/>
  <c r="H59" i="37"/>
  <c r="H61" i="37"/>
  <c r="H62" i="37"/>
  <c r="H63" i="37"/>
  <c r="H69" i="37"/>
  <c r="H70" i="37"/>
  <c r="H71" i="37"/>
  <c r="H72" i="37"/>
  <c r="H74" i="37"/>
  <c r="H75" i="37"/>
  <c r="H76" i="37"/>
  <c r="H77" i="37"/>
  <c r="H78" i="37"/>
  <c r="H80" i="37"/>
  <c r="H81" i="37"/>
  <c r="H82" i="37"/>
  <c r="H83" i="37"/>
  <c r="H89" i="37"/>
  <c r="H90" i="37"/>
  <c r="H91" i="37"/>
  <c r="H92" i="37"/>
  <c r="H93" i="37"/>
  <c r="H94" i="37"/>
  <c r="H95" i="37"/>
  <c r="H97" i="37"/>
  <c r="H98" i="37"/>
  <c r="H99" i="37"/>
  <c r="H105" i="37"/>
  <c r="H106" i="37"/>
  <c r="H107" i="37"/>
  <c r="H109" i="37"/>
  <c r="H110" i="37"/>
  <c r="H111" i="37"/>
  <c r="H112" i="37"/>
  <c r="H114" i="37"/>
  <c r="H115" i="37"/>
  <c r="H121" i="37"/>
  <c r="H122" i="37"/>
  <c r="H123" i="37"/>
  <c r="H124" i="37"/>
  <c r="H125" i="37"/>
  <c r="H131" i="37"/>
  <c r="H132" i="37"/>
  <c r="H133" i="37"/>
  <c r="H134" i="37"/>
  <c r="H135" i="37"/>
  <c r="H136" i="37"/>
  <c r="H138" i="37"/>
  <c r="H139" i="37"/>
  <c r="H140" i="37"/>
  <c r="H141" i="37"/>
  <c r="H142" i="37"/>
  <c r="H148" i="37"/>
  <c r="H149" i="37"/>
  <c r="H150" i="37"/>
  <c r="H151" i="37"/>
  <c r="H152" i="37"/>
  <c r="H158" i="37"/>
  <c r="H159" i="37"/>
  <c r="H160" i="37"/>
  <c r="H161" i="37"/>
  <c r="H162" i="37"/>
  <c r="H163" i="37"/>
  <c r="H169" i="37"/>
  <c r="H170" i="37"/>
  <c r="H171" i="37"/>
  <c r="H172" i="37"/>
  <c r="H173" i="37"/>
  <c r="H174" i="37"/>
  <c r="H180" i="37"/>
  <c r="H181" i="37"/>
  <c r="H182" i="37"/>
  <c r="H188" i="37"/>
  <c r="H189" i="37"/>
  <c r="H190" i="37"/>
  <c r="H191" i="37"/>
  <c r="H197" i="37"/>
  <c r="H198" i="37"/>
  <c r="H199" i="37"/>
  <c r="H200" i="37"/>
  <c r="H201" i="37"/>
  <c r="H207" i="37"/>
  <c r="H208" i="37"/>
  <c r="H209" i="37"/>
  <c r="H210" i="37"/>
  <c r="H211" i="37"/>
  <c r="H213" i="37"/>
  <c r="H214" i="37"/>
  <c r="H215" i="37"/>
  <c r="H216" i="37"/>
  <c r="H218" i="37"/>
  <c r="H219" i="37"/>
  <c r="H220" i="37"/>
  <c r="H221" i="37"/>
  <c r="H227" i="37"/>
  <c r="H228" i="37"/>
  <c r="H229" i="37"/>
  <c r="H230" i="37"/>
  <c r="H236" i="37"/>
  <c r="H237" i="37"/>
  <c r="H238" i="37"/>
  <c r="H239" i="37"/>
  <c r="H240" i="37"/>
  <c r="H241" i="37"/>
  <c r="H242" i="37"/>
  <c r="H243" i="37"/>
  <c r="H249" i="37"/>
  <c r="H250" i="37"/>
  <c r="H251" i="37"/>
  <c r="H252" i="37"/>
  <c r="H253" i="37"/>
  <c r="H254" i="37"/>
  <c r="H255" i="37"/>
  <c r="H261" i="37"/>
  <c r="H262" i="37"/>
  <c r="H263" i="37"/>
  <c r="H264" i="37"/>
  <c r="H265" i="37"/>
  <c r="H266" i="37"/>
  <c r="H267" i="37"/>
  <c r="H273" i="37"/>
  <c r="H274" i="37"/>
  <c r="H275" i="37"/>
  <c r="H276" i="37"/>
  <c r="H277" i="37"/>
  <c r="H278" i="37"/>
  <c r="H284" i="37"/>
  <c r="H285" i="37"/>
  <c r="H286" i="37"/>
  <c r="H287" i="37"/>
  <c r="H288" i="37"/>
  <c r="H289" i="37"/>
  <c r="H290" i="37"/>
  <c r="H296" i="37"/>
  <c r="H297" i="37"/>
  <c r="H298" i="37"/>
  <c r="H299" i="37"/>
  <c r="H300" i="37"/>
  <c r="H301" i="37"/>
  <c r="H307" i="37"/>
  <c r="H308" i="37"/>
  <c r="H309" i="37"/>
  <c r="H310" i="37"/>
  <c r="H311" i="37"/>
  <c r="H313" i="37"/>
  <c r="H314" i="37"/>
  <c r="H315" i="37"/>
  <c r="H321" i="37"/>
  <c r="H322" i="37"/>
  <c r="H323" i="37"/>
  <c r="H324" i="37"/>
  <c r="H325" i="37"/>
  <c r="H331" i="37"/>
  <c r="H332" i="37"/>
  <c r="H333" i="37"/>
  <c r="H334" i="37"/>
  <c r="H335" i="37"/>
  <c r="H336" i="37"/>
  <c r="H342" i="37"/>
  <c r="H343" i="37"/>
  <c r="H344" i="37"/>
  <c r="G344" i="37"/>
  <c r="D344" i="37"/>
  <c r="C344" i="37" s="1"/>
  <c r="F344" i="37" s="1"/>
  <c r="I344" i="37" s="1"/>
  <c r="G343" i="37"/>
  <c r="D343" i="37"/>
  <c r="C343" i="37" s="1"/>
  <c r="F343" i="37" s="1"/>
  <c r="I343" i="37" s="1"/>
  <c r="G342" i="37"/>
  <c r="D342" i="37"/>
  <c r="C342" i="37" s="1"/>
  <c r="F342" i="37" s="1"/>
  <c r="I342" i="37" s="1"/>
  <c r="G336" i="37"/>
  <c r="D336" i="37"/>
  <c r="C336" i="37" s="1"/>
  <c r="F336" i="37" s="1"/>
  <c r="I336" i="37" s="1"/>
  <c r="G335" i="37"/>
  <c r="D335" i="37"/>
  <c r="C335" i="37" s="1"/>
  <c r="F335" i="37" s="1"/>
  <c r="I335" i="37" s="1"/>
  <c r="G334" i="37"/>
  <c r="D334" i="37"/>
  <c r="C334" i="37" s="1"/>
  <c r="F334" i="37" s="1"/>
  <c r="I334" i="37" s="1"/>
  <c r="G333" i="37"/>
  <c r="D333" i="37"/>
  <c r="C333" i="37" s="1"/>
  <c r="F333" i="37" s="1"/>
  <c r="I333" i="37" s="1"/>
  <c r="G332" i="37"/>
  <c r="D332" i="37"/>
  <c r="C332" i="37" s="1"/>
  <c r="F332" i="37" s="1"/>
  <c r="I332" i="37" s="1"/>
  <c r="G331" i="37"/>
  <c r="D331" i="37"/>
  <c r="C331" i="37" s="1"/>
  <c r="F331" i="37" s="1"/>
  <c r="I331" i="37" s="1"/>
  <c r="G325" i="37"/>
  <c r="D325" i="37"/>
  <c r="C325" i="37" s="1"/>
  <c r="F325" i="37" s="1"/>
  <c r="I325" i="37" s="1"/>
  <c r="G324" i="37"/>
  <c r="D324" i="37"/>
  <c r="C324" i="37" s="1"/>
  <c r="F324" i="37" s="1"/>
  <c r="I324" i="37" s="1"/>
  <c r="G323" i="37"/>
  <c r="D323" i="37"/>
  <c r="C323" i="37" s="1"/>
  <c r="F323" i="37" s="1"/>
  <c r="I323" i="37" s="1"/>
  <c r="G322" i="37"/>
  <c r="D322" i="37"/>
  <c r="C322" i="37" s="1"/>
  <c r="F322" i="37" s="1"/>
  <c r="I322" i="37" s="1"/>
  <c r="G321" i="37"/>
  <c r="D321" i="37"/>
  <c r="C321" i="37" s="1"/>
  <c r="F321" i="37" s="1"/>
  <c r="I321" i="37" s="1"/>
  <c r="G315" i="37"/>
  <c r="D315" i="37"/>
  <c r="C315" i="37" s="1"/>
  <c r="F315" i="37" s="1"/>
  <c r="I315" i="37" s="1"/>
  <c r="G314" i="37"/>
  <c r="D314" i="37"/>
  <c r="C314" i="37" s="1"/>
  <c r="F314" i="37" s="1"/>
  <c r="I314" i="37" s="1"/>
  <c r="G313" i="37"/>
  <c r="D313" i="37"/>
  <c r="C313" i="37" s="1"/>
  <c r="F313" i="37" s="1"/>
  <c r="I313" i="37" s="1"/>
  <c r="G311" i="37"/>
  <c r="D311" i="37"/>
  <c r="C311" i="37" s="1"/>
  <c r="F311" i="37" s="1"/>
  <c r="I311" i="37" s="1"/>
  <c r="G310" i="37"/>
  <c r="D310" i="37"/>
  <c r="C310" i="37" s="1"/>
  <c r="F310" i="37" s="1"/>
  <c r="I310" i="37" s="1"/>
  <c r="G309" i="37"/>
  <c r="D309" i="37"/>
  <c r="C309" i="37" s="1"/>
  <c r="F309" i="37" s="1"/>
  <c r="G308" i="37"/>
  <c r="D308" i="37"/>
  <c r="C308" i="37" s="1"/>
  <c r="F308" i="37" s="1"/>
  <c r="I308" i="37" s="1"/>
  <c r="G307" i="37"/>
  <c r="D307" i="37"/>
  <c r="C307" i="37" s="1"/>
  <c r="F307" i="37" s="1"/>
  <c r="I307" i="37" s="1"/>
  <c r="G301" i="37"/>
  <c r="D301" i="37"/>
  <c r="C301" i="37" s="1"/>
  <c r="F301" i="37" s="1"/>
  <c r="I301" i="37" s="1"/>
  <c r="G300" i="37"/>
  <c r="D300" i="37"/>
  <c r="C300" i="37" s="1"/>
  <c r="F300" i="37" s="1"/>
  <c r="G299" i="37"/>
  <c r="D299" i="37"/>
  <c r="C299" i="37" s="1"/>
  <c r="F299" i="37" s="1"/>
  <c r="I299" i="37" s="1"/>
  <c r="G298" i="37"/>
  <c r="D298" i="37"/>
  <c r="C298" i="37" s="1"/>
  <c r="F298" i="37" s="1"/>
  <c r="I298" i="37" s="1"/>
  <c r="G297" i="37"/>
  <c r="D297" i="37"/>
  <c r="C297" i="37" s="1"/>
  <c r="F297" i="37" s="1"/>
  <c r="I297" i="37" s="1"/>
  <c r="G296" i="37"/>
  <c r="D296" i="37"/>
  <c r="C296" i="37" s="1"/>
  <c r="F296" i="37" s="1"/>
  <c r="I296" i="37" s="1"/>
  <c r="G290" i="37"/>
  <c r="D290" i="37"/>
  <c r="C290" i="37" s="1"/>
  <c r="F290" i="37" s="1"/>
  <c r="I290" i="37" s="1"/>
  <c r="G289" i="37"/>
  <c r="D289" i="37"/>
  <c r="C289" i="37" s="1"/>
  <c r="F289" i="37" s="1"/>
  <c r="I289" i="37" s="1"/>
  <c r="G288" i="37"/>
  <c r="D288" i="37"/>
  <c r="C288" i="37" s="1"/>
  <c r="F288" i="37" s="1"/>
  <c r="I288" i="37" s="1"/>
  <c r="G287" i="37"/>
  <c r="D287" i="37"/>
  <c r="C287" i="37" s="1"/>
  <c r="F287" i="37" s="1"/>
  <c r="I287" i="37" s="1"/>
  <c r="G286" i="37"/>
  <c r="D286" i="37"/>
  <c r="C286" i="37" s="1"/>
  <c r="F286" i="37" s="1"/>
  <c r="I286" i="37" s="1"/>
  <c r="G285" i="37"/>
  <c r="D285" i="37"/>
  <c r="C285" i="37" s="1"/>
  <c r="F285" i="37" s="1"/>
  <c r="I285" i="37" s="1"/>
  <c r="G284" i="37"/>
  <c r="D284" i="37"/>
  <c r="C284" i="37" s="1"/>
  <c r="F284" i="37" s="1"/>
  <c r="I284" i="37" s="1"/>
  <c r="G278" i="37"/>
  <c r="D278" i="37"/>
  <c r="C278" i="37" s="1"/>
  <c r="F278" i="37" s="1"/>
  <c r="I278" i="37" s="1"/>
  <c r="G277" i="37"/>
  <c r="D277" i="37"/>
  <c r="C277" i="37" s="1"/>
  <c r="F277" i="37" s="1"/>
  <c r="I277" i="37" s="1"/>
  <c r="G276" i="37"/>
  <c r="D276" i="37"/>
  <c r="C276" i="37" s="1"/>
  <c r="F276" i="37" s="1"/>
  <c r="I276" i="37" s="1"/>
  <c r="G275" i="37"/>
  <c r="D275" i="37"/>
  <c r="C275" i="37" s="1"/>
  <c r="F275" i="37" s="1"/>
  <c r="I275" i="37" s="1"/>
  <c r="G274" i="37"/>
  <c r="D274" i="37"/>
  <c r="C274" i="37" s="1"/>
  <c r="F274" i="37" s="1"/>
  <c r="I274" i="37" s="1"/>
  <c r="G273" i="37"/>
  <c r="D273" i="37"/>
  <c r="C273" i="37" s="1"/>
  <c r="F273" i="37" s="1"/>
  <c r="I273" i="37" s="1"/>
  <c r="G267" i="37"/>
  <c r="D267" i="37"/>
  <c r="C267" i="37" s="1"/>
  <c r="F267" i="37" s="1"/>
  <c r="I267" i="37" s="1"/>
  <c r="G266" i="37"/>
  <c r="D266" i="37"/>
  <c r="C266" i="37" s="1"/>
  <c r="F266" i="37" s="1"/>
  <c r="I266" i="37" s="1"/>
  <c r="G265" i="37"/>
  <c r="D265" i="37"/>
  <c r="C265" i="37" s="1"/>
  <c r="F265" i="37" s="1"/>
  <c r="I265" i="37" s="1"/>
  <c r="G264" i="37"/>
  <c r="D264" i="37"/>
  <c r="C264" i="37" s="1"/>
  <c r="F264" i="37" s="1"/>
  <c r="I264" i="37" s="1"/>
  <c r="G263" i="37"/>
  <c r="D263" i="37"/>
  <c r="C263" i="37" s="1"/>
  <c r="F263" i="37" s="1"/>
  <c r="I263" i="37" s="1"/>
  <c r="G262" i="37"/>
  <c r="D262" i="37"/>
  <c r="C262" i="37" s="1"/>
  <c r="F262" i="37" s="1"/>
  <c r="I262" i="37" s="1"/>
  <c r="G261" i="37"/>
  <c r="D261" i="37"/>
  <c r="C261" i="37" s="1"/>
  <c r="F261" i="37" s="1"/>
  <c r="I261" i="37" s="1"/>
  <c r="G255" i="37"/>
  <c r="D255" i="37"/>
  <c r="C255" i="37" s="1"/>
  <c r="F255" i="37" s="1"/>
  <c r="I255" i="37" s="1"/>
  <c r="G254" i="37"/>
  <c r="D254" i="37"/>
  <c r="C254" i="37" s="1"/>
  <c r="F254" i="37" s="1"/>
  <c r="I254" i="37" s="1"/>
  <c r="G253" i="37"/>
  <c r="D253" i="37"/>
  <c r="C253" i="37" s="1"/>
  <c r="F253" i="37" s="1"/>
  <c r="I253" i="37" s="1"/>
  <c r="G252" i="37"/>
  <c r="D252" i="37"/>
  <c r="C252" i="37" s="1"/>
  <c r="F252" i="37" s="1"/>
  <c r="I252" i="37" s="1"/>
  <c r="G251" i="37"/>
  <c r="D251" i="37"/>
  <c r="C251" i="37" s="1"/>
  <c r="F251" i="37" s="1"/>
  <c r="I251" i="37" s="1"/>
  <c r="G250" i="37"/>
  <c r="D250" i="37"/>
  <c r="C250" i="37" s="1"/>
  <c r="F250" i="37" s="1"/>
  <c r="I250" i="37" s="1"/>
  <c r="G249" i="37"/>
  <c r="D249" i="37"/>
  <c r="C249" i="37" s="1"/>
  <c r="F249" i="37" s="1"/>
  <c r="I249" i="37" s="1"/>
  <c r="G243" i="37"/>
  <c r="D243" i="37"/>
  <c r="C243" i="37" s="1"/>
  <c r="F243" i="37" s="1"/>
  <c r="G242" i="37"/>
  <c r="D242" i="37"/>
  <c r="C242" i="37" s="1"/>
  <c r="F242" i="37" s="1"/>
  <c r="I242" i="37" s="1"/>
  <c r="G241" i="37"/>
  <c r="D241" i="37"/>
  <c r="C241" i="37" s="1"/>
  <c r="F241" i="37" s="1"/>
  <c r="I241" i="37" s="1"/>
  <c r="G240" i="37"/>
  <c r="D240" i="37"/>
  <c r="C240" i="37" s="1"/>
  <c r="F240" i="37" s="1"/>
  <c r="I240" i="37" s="1"/>
  <c r="G239" i="37"/>
  <c r="D239" i="37"/>
  <c r="C239" i="37" s="1"/>
  <c r="F239" i="37" s="1"/>
  <c r="I239" i="37" s="1"/>
  <c r="G238" i="37"/>
  <c r="D238" i="37"/>
  <c r="C238" i="37" s="1"/>
  <c r="F238" i="37" s="1"/>
  <c r="I238" i="37" s="1"/>
  <c r="G237" i="37"/>
  <c r="D237" i="37"/>
  <c r="C237" i="37" s="1"/>
  <c r="F237" i="37" s="1"/>
  <c r="I237" i="37" s="1"/>
  <c r="G236" i="37"/>
  <c r="D236" i="37"/>
  <c r="C236" i="37" s="1"/>
  <c r="F236" i="37" s="1"/>
  <c r="I236" i="37" s="1"/>
  <c r="G230" i="37"/>
  <c r="D230" i="37"/>
  <c r="C230" i="37" s="1"/>
  <c r="F230" i="37" s="1"/>
  <c r="I230" i="37" s="1"/>
  <c r="G229" i="37"/>
  <c r="D229" i="37"/>
  <c r="C229" i="37" s="1"/>
  <c r="F229" i="37" s="1"/>
  <c r="I229" i="37" s="1"/>
  <c r="G228" i="37"/>
  <c r="D228" i="37"/>
  <c r="C228" i="37" s="1"/>
  <c r="F228" i="37" s="1"/>
  <c r="I228" i="37" s="1"/>
  <c r="G227" i="37"/>
  <c r="D227" i="37"/>
  <c r="C227" i="37" s="1"/>
  <c r="F227" i="37" s="1"/>
  <c r="I227" i="37" s="1"/>
  <c r="G221" i="37"/>
  <c r="D221" i="37"/>
  <c r="C221" i="37" s="1"/>
  <c r="F221" i="37" s="1"/>
  <c r="I221" i="37" s="1"/>
  <c r="G220" i="37"/>
  <c r="D220" i="37"/>
  <c r="C220" i="37" s="1"/>
  <c r="F220" i="37" s="1"/>
  <c r="I220" i="37" s="1"/>
  <c r="G219" i="37"/>
  <c r="D219" i="37"/>
  <c r="C219" i="37" s="1"/>
  <c r="F219" i="37" s="1"/>
  <c r="I219" i="37" s="1"/>
  <c r="G218" i="37"/>
  <c r="D218" i="37"/>
  <c r="C218" i="37" s="1"/>
  <c r="F218" i="37" s="1"/>
  <c r="I218" i="37" s="1"/>
  <c r="G216" i="37"/>
  <c r="D216" i="37"/>
  <c r="C216" i="37" s="1"/>
  <c r="F216" i="37" s="1"/>
  <c r="G215" i="37"/>
  <c r="D215" i="37"/>
  <c r="C215" i="37" s="1"/>
  <c r="F215" i="37" s="1"/>
  <c r="I215" i="37" s="1"/>
  <c r="G214" i="37"/>
  <c r="D214" i="37"/>
  <c r="C214" i="37" s="1"/>
  <c r="F214" i="37" s="1"/>
  <c r="I214" i="37" s="1"/>
  <c r="G213" i="37"/>
  <c r="D213" i="37"/>
  <c r="C213" i="37" s="1"/>
  <c r="F213" i="37" s="1"/>
  <c r="I213" i="37" s="1"/>
  <c r="G211" i="37"/>
  <c r="D211" i="37"/>
  <c r="C211" i="37" s="1"/>
  <c r="F211" i="37" s="1"/>
  <c r="I211" i="37" s="1"/>
  <c r="G210" i="37"/>
  <c r="D210" i="37"/>
  <c r="C210" i="37" s="1"/>
  <c r="F210" i="37" s="1"/>
  <c r="I210" i="37" s="1"/>
  <c r="G209" i="37"/>
  <c r="D209" i="37"/>
  <c r="C209" i="37" s="1"/>
  <c r="F209" i="37" s="1"/>
  <c r="I209" i="37" s="1"/>
  <c r="G208" i="37"/>
  <c r="D208" i="37"/>
  <c r="C208" i="37" s="1"/>
  <c r="F208" i="37" s="1"/>
  <c r="I208" i="37" s="1"/>
  <c r="G207" i="37"/>
  <c r="D207" i="37"/>
  <c r="C207" i="37" s="1"/>
  <c r="F207" i="37" s="1"/>
  <c r="I207" i="37" s="1"/>
  <c r="G201" i="37"/>
  <c r="D201" i="37"/>
  <c r="C201" i="37" s="1"/>
  <c r="F201" i="37" s="1"/>
  <c r="I201" i="37" s="1"/>
  <c r="G200" i="37"/>
  <c r="D200" i="37"/>
  <c r="C200" i="37" s="1"/>
  <c r="F200" i="37" s="1"/>
  <c r="I200" i="37" s="1"/>
  <c r="G199" i="37"/>
  <c r="D199" i="37"/>
  <c r="C199" i="37" s="1"/>
  <c r="F199" i="37" s="1"/>
  <c r="I199" i="37" s="1"/>
  <c r="G198" i="37"/>
  <c r="D198" i="37"/>
  <c r="C198" i="37" s="1"/>
  <c r="F198" i="37" s="1"/>
  <c r="I198" i="37" s="1"/>
  <c r="G197" i="37"/>
  <c r="D197" i="37"/>
  <c r="C197" i="37" s="1"/>
  <c r="F197" i="37" s="1"/>
  <c r="I197" i="37" s="1"/>
  <c r="G191" i="37"/>
  <c r="D191" i="37"/>
  <c r="C191" i="37" s="1"/>
  <c r="F191" i="37" s="1"/>
  <c r="I191" i="37" s="1"/>
  <c r="G190" i="37"/>
  <c r="D190" i="37"/>
  <c r="C190" i="37" s="1"/>
  <c r="F190" i="37" s="1"/>
  <c r="I190" i="37" s="1"/>
  <c r="G189" i="37"/>
  <c r="D189" i="37"/>
  <c r="C189" i="37" s="1"/>
  <c r="F189" i="37" s="1"/>
  <c r="I189" i="37" s="1"/>
  <c r="G188" i="37"/>
  <c r="D188" i="37"/>
  <c r="C188" i="37" s="1"/>
  <c r="F188" i="37" s="1"/>
  <c r="I188" i="37" s="1"/>
  <c r="G182" i="37"/>
  <c r="D182" i="37"/>
  <c r="C182" i="37" s="1"/>
  <c r="F182" i="37" s="1"/>
  <c r="I182" i="37" s="1"/>
  <c r="G181" i="37"/>
  <c r="D181" i="37"/>
  <c r="C181" i="37" s="1"/>
  <c r="F181" i="37" s="1"/>
  <c r="I181" i="37" s="1"/>
  <c r="G180" i="37"/>
  <c r="D180" i="37"/>
  <c r="C180" i="37" s="1"/>
  <c r="F180" i="37" s="1"/>
  <c r="I180" i="37" s="1"/>
  <c r="G174" i="37"/>
  <c r="D174" i="37"/>
  <c r="C174" i="37" s="1"/>
  <c r="F174" i="37" s="1"/>
  <c r="I174" i="37" s="1"/>
  <c r="G173" i="37"/>
  <c r="D173" i="37"/>
  <c r="C173" i="37" s="1"/>
  <c r="F173" i="37" s="1"/>
  <c r="I173" i="37" s="1"/>
  <c r="G172" i="37"/>
  <c r="D172" i="37"/>
  <c r="C172" i="37" s="1"/>
  <c r="F172" i="37" s="1"/>
  <c r="G171" i="37"/>
  <c r="D171" i="37"/>
  <c r="C171" i="37" s="1"/>
  <c r="F171" i="37" s="1"/>
  <c r="I171" i="37" s="1"/>
  <c r="G170" i="37"/>
  <c r="D170" i="37"/>
  <c r="C170" i="37" s="1"/>
  <c r="F170" i="37" s="1"/>
  <c r="I170" i="37" s="1"/>
  <c r="G169" i="37"/>
  <c r="D169" i="37"/>
  <c r="C169" i="37" s="1"/>
  <c r="F169" i="37" s="1"/>
  <c r="I169" i="37" s="1"/>
  <c r="G163" i="37"/>
  <c r="D163" i="37"/>
  <c r="C163" i="37" s="1"/>
  <c r="F163" i="37" s="1"/>
  <c r="G162" i="37"/>
  <c r="D162" i="37"/>
  <c r="C162" i="37" s="1"/>
  <c r="F162" i="37" s="1"/>
  <c r="I162" i="37" s="1"/>
  <c r="G161" i="37"/>
  <c r="D161" i="37"/>
  <c r="C161" i="37" s="1"/>
  <c r="F161" i="37" s="1"/>
  <c r="I161" i="37" s="1"/>
  <c r="G160" i="37"/>
  <c r="D160" i="37"/>
  <c r="C160" i="37" s="1"/>
  <c r="F160" i="37" s="1"/>
  <c r="I160" i="37" s="1"/>
  <c r="G159" i="37"/>
  <c r="D159" i="37"/>
  <c r="C159" i="37" s="1"/>
  <c r="F159" i="37" s="1"/>
  <c r="G158" i="37"/>
  <c r="D158" i="37"/>
  <c r="C158" i="37" s="1"/>
  <c r="F158" i="37" s="1"/>
  <c r="I158" i="37" s="1"/>
  <c r="G152" i="37"/>
  <c r="D152" i="37"/>
  <c r="C152" i="37" s="1"/>
  <c r="F152" i="37" s="1"/>
  <c r="I152" i="37" s="1"/>
  <c r="G151" i="37"/>
  <c r="D151" i="37"/>
  <c r="C151" i="37" s="1"/>
  <c r="F151" i="37" s="1"/>
  <c r="I151" i="37" s="1"/>
  <c r="G150" i="37"/>
  <c r="D150" i="37"/>
  <c r="C150" i="37" s="1"/>
  <c r="F150" i="37" s="1"/>
  <c r="G149" i="37"/>
  <c r="D149" i="37"/>
  <c r="C149" i="37" s="1"/>
  <c r="F149" i="37" s="1"/>
  <c r="I149" i="37" s="1"/>
  <c r="G148" i="37"/>
  <c r="D148" i="37"/>
  <c r="C148" i="37" s="1"/>
  <c r="F148" i="37" s="1"/>
  <c r="I148" i="37" s="1"/>
  <c r="G142" i="37"/>
  <c r="D142" i="37"/>
  <c r="C142" i="37" s="1"/>
  <c r="F142" i="37" s="1"/>
  <c r="I142" i="37" s="1"/>
  <c r="G141" i="37"/>
  <c r="D141" i="37"/>
  <c r="C141" i="37" s="1"/>
  <c r="F141" i="37" s="1"/>
  <c r="G140" i="37"/>
  <c r="D140" i="37"/>
  <c r="C140" i="37" s="1"/>
  <c r="F140" i="37" s="1"/>
  <c r="I140" i="37" s="1"/>
  <c r="G139" i="37"/>
  <c r="D139" i="37"/>
  <c r="C139" i="37" s="1"/>
  <c r="F139" i="37" s="1"/>
  <c r="I139" i="37" s="1"/>
  <c r="G138" i="37"/>
  <c r="D138" i="37"/>
  <c r="C138" i="37" s="1"/>
  <c r="F138" i="37" s="1"/>
  <c r="I138" i="37" s="1"/>
  <c r="G136" i="37"/>
  <c r="D136" i="37"/>
  <c r="C136" i="37" s="1"/>
  <c r="F136" i="37" s="1"/>
  <c r="I136" i="37" s="1"/>
  <c r="G135" i="37"/>
  <c r="D135" i="37"/>
  <c r="C135" i="37" s="1"/>
  <c r="F135" i="37" s="1"/>
  <c r="I135" i="37" s="1"/>
  <c r="G134" i="37"/>
  <c r="D134" i="37"/>
  <c r="C134" i="37" s="1"/>
  <c r="F134" i="37" s="1"/>
  <c r="I134" i="37" s="1"/>
  <c r="G133" i="37"/>
  <c r="D133" i="37"/>
  <c r="C133" i="37" s="1"/>
  <c r="F133" i="37" s="1"/>
  <c r="I133" i="37" s="1"/>
  <c r="G132" i="37"/>
  <c r="D132" i="37"/>
  <c r="C132" i="37" s="1"/>
  <c r="F132" i="37" s="1"/>
  <c r="I132" i="37" s="1"/>
  <c r="G131" i="37"/>
  <c r="D131" i="37"/>
  <c r="C131" i="37" s="1"/>
  <c r="F131" i="37" s="1"/>
  <c r="I131" i="37" s="1"/>
  <c r="G125" i="37"/>
  <c r="D125" i="37"/>
  <c r="C125" i="37" s="1"/>
  <c r="F125" i="37" s="1"/>
  <c r="I125" i="37" s="1"/>
  <c r="G124" i="37"/>
  <c r="D124" i="37"/>
  <c r="C124" i="37" s="1"/>
  <c r="F124" i="37" s="1"/>
  <c r="I124" i="37" s="1"/>
  <c r="G123" i="37"/>
  <c r="D123" i="37"/>
  <c r="C123" i="37" s="1"/>
  <c r="F123" i="37" s="1"/>
  <c r="I123" i="37" s="1"/>
  <c r="G122" i="37"/>
  <c r="D122" i="37"/>
  <c r="C122" i="37" s="1"/>
  <c r="F122" i="37" s="1"/>
  <c r="I122" i="37" s="1"/>
  <c r="G121" i="37"/>
  <c r="D121" i="37"/>
  <c r="C121" i="37" s="1"/>
  <c r="F121" i="37" s="1"/>
  <c r="I121" i="37" s="1"/>
  <c r="G115" i="37"/>
  <c r="D115" i="37"/>
  <c r="C115" i="37" s="1"/>
  <c r="F115" i="37" s="1"/>
  <c r="I115" i="37" s="1"/>
  <c r="G114" i="37"/>
  <c r="D114" i="37"/>
  <c r="C114" i="37" s="1"/>
  <c r="F114" i="37" s="1"/>
  <c r="I114" i="37" s="1"/>
  <c r="G112" i="37"/>
  <c r="D112" i="37"/>
  <c r="C112" i="37" s="1"/>
  <c r="F112" i="37" s="1"/>
  <c r="I112" i="37" s="1"/>
  <c r="G111" i="37"/>
  <c r="D111" i="37"/>
  <c r="C111" i="37" s="1"/>
  <c r="F111" i="37" s="1"/>
  <c r="I111" i="37" s="1"/>
  <c r="G110" i="37"/>
  <c r="D110" i="37"/>
  <c r="C110" i="37" s="1"/>
  <c r="F110" i="37" s="1"/>
  <c r="I110" i="37" s="1"/>
  <c r="G109" i="37"/>
  <c r="D109" i="37"/>
  <c r="C109" i="37" s="1"/>
  <c r="F109" i="37" s="1"/>
  <c r="I109" i="37" s="1"/>
  <c r="G107" i="37"/>
  <c r="D107" i="37"/>
  <c r="C107" i="37" s="1"/>
  <c r="F107" i="37" s="1"/>
  <c r="I107" i="37" s="1"/>
  <c r="G106" i="37"/>
  <c r="D106" i="37"/>
  <c r="C106" i="37" s="1"/>
  <c r="F106" i="37" s="1"/>
  <c r="I106" i="37" s="1"/>
  <c r="G105" i="37"/>
  <c r="D105" i="37"/>
  <c r="C105" i="37" s="1"/>
  <c r="F105" i="37" s="1"/>
  <c r="I105" i="37" s="1"/>
  <c r="G99" i="37"/>
  <c r="D99" i="37"/>
  <c r="C99" i="37"/>
  <c r="F99" i="37" s="1"/>
  <c r="I99" i="37" s="1"/>
  <c r="G98" i="37"/>
  <c r="D98" i="37"/>
  <c r="C98" i="37" s="1"/>
  <c r="F98" i="37" s="1"/>
  <c r="I98" i="37" s="1"/>
  <c r="G97" i="37"/>
  <c r="D97" i="37"/>
  <c r="C97" i="37" s="1"/>
  <c r="F97" i="37" s="1"/>
  <c r="I97" i="37" s="1"/>
  <c r="G95" i="37"/>
  <c r="D95" i="37"/>
  <c r="C95" i="37" s="1"/>
  <c r="F95" i="37" s="1"/>
  <c r="I95" i="37" s="1"/>
  <c r="G94" i="37"/>
  <c r="D94" i="37"/>
  <c r="C94" i="37" s="1"/>
  <c r="F94" i="37" s="1"/>
  <c r="I94" i="37" s="1"/>
  <c r="G93" i="37"/>
  <c r="D93" i="37"/>
  <c r="C93" i="37" s="1"/>
  <c r="F93" i="37" s="1"/>
  <c r="I93" i="37" s="1"/>
  <c r="G92" i="37"/>
  <c r="D92" i="37"/>
  <c r="C92" i="37" s="1"/>
  <c r="F92" i="37" s="1"/>
  <c r="I92" i="37" s="1"/>
  <c r="G91" i="37"/>
  <c r="D91" i="37"/>
  <c r="C91" i="37" s="1"/>
  <c r="F91" i="37" s="1"/>
  <c r="I91" i="37" s="1"/>
  <c r="G90" i="37"/>
  <c r="D90" i="37"/>
  <c r="C90" i="37" s="1"/>
  <c r="F90" i="37" s="1"/>
  <c r="I90" i="37" s="1"/>
  <c r="G89" i="37"/>
  <c r="D89" i="37"/>
  <c r="C89" i="37" s="1"/>
  <c r="F89" i="37" s="1"/>
  <c r="I89" i="37" s="1"/>
  <c r="G83" i="37"/>
  <c r="D83" i="37"/>
  <c r="C83" i="37" s="1"/>
  <c r="F83" i="37" s="1"/>
  <c r="I83" i="37" s="1"/>
  <c r="G82" i="37"/>
  <c r="D82" i="37"/>
  <c r="C82" i="37" s="1"/>
  <c r="F82" i="37" s="1"/>
  <c r="I82" i="37" s="1"/>
  <c r="G81" i="37"/>
  <c r="D81" i="37"/>
  <c r="C81" i="37" s="1"/>
  <c r="F81" i="37" s="1"/>
  <c r="I81" i="37" s="1"/>
  <c r="G80" i="37"/>
  <c r="D80" i="37"/>
  <c r="C80" i="37" s="1"/>
  <c r="F80" i="37" s="1"/>
  <c r="I80" i="37" s="1"/>
  <c r="G78" i="37"/>
  <c r="D78" i="37"/>
  <c r="C78" i="37" s="1"/>
  <c r="F78" i="37" s="1"/>
  <c r="I78" i="37" s="1"/>
  <c r="G77" i="37"/>
  <c r="D77" i="37"/>
  <c r="C77" i="37" s="1"/>
  <c r="F77" i="37" s="1"/>
  <c r="I77" i="37" s="1"/>
  <c r="G76" i="37"/>
  <c r="D76" i="37"/>
  <c r="C76" i="37" s="1"/>
  <c r="F76" i="37" s="1"/>
  <c r="I76" i="37" s="1"/>
  <c r="G75" i="37"/>
  <c r="D75" i="37"/>
  <c r="C75" i="37" s="1"/>
  <c r="F75" i="37" s="1"/>
  <c r="I75" i="37" s="1"/>
  <c r="G74" i="37"/>
  <c r="D74" i="37"/>
  <c r="C74" i="37" s="1"/>
  <c r="F74" i="37" s="1"/>
  <c r="I74" i="37" s="1"/>
  <c r="G72" i="37"/>
  <c r="D72" i="37"/>
  <c r="C72" i="37" s="1"/>
  <c r="F72" i="37" s="1"/>
  <c r="I72" i="37" s="1"/>
  <c r="G71" i="37"/>
  <c r="D71" i="37"/>
  <c r="C71" i="37" s="1"/>
  <c r="F71" i="37" s="1"/>
  <c r="I71" i="37" s="1"/>
  <c r="G70" i="37"/>
  <c r="D70" i="37"/>
  <c r="C70" i="37" s="1"/>
  <c r="F70" i="37" s="1"/>
  <c r="I70" i="37" s="1"/>
  <c r="G69" i="37"/>
  <c r="D69" i="37"/>
  <c r="C69" i="37" s="1"/>
  <c r="F69" i="37" s="1"/>
  <c r="I69" i="37" s="1"/>
  <c r="G63" i="37"/>
  <c r="D63" i="37"/>
  <c r="C63" i="37" s="1"/>
  <c r="F63" i="37" s="1"/>
  <c r="I63" i="37" s="1"/>
  <c r="G62" i="37"/>
  <c r="D62" i="37"/>
  <c r="C62" i="37" s="1"/>
  <c r="F62" i="37" s="1"/>
  <c r="I62" i="37" s="1"/>
  <c r="G61" i="37"/>
  <c r="D61" i="37"/>
  <c r="C61" i="37" s="1"/>
  <c r="F61" i="37" s="1"/>
  <c r="I61" i="37" s="1"/>
  <c r="G59" i="37"/>
  <c r="D59" i="37"/>
  <c r="C59" i="37" s="1"/>
  <c r="F59" i="37" s="1"/>
  <c r="I59" i="37" s="1"/>
  <c r="G58" i="37"/>
  <c r="D58" i="37"/>
  <c r="C58" i="37" s="1"/>
  <c r="F58" i="37" s="1"/>
  <c r="I58" i="37" s="1"/>
  <c r="G57" i="37"/>
  <c r="D57" i="37"/>
  <c r="C57" i="37" s="1"/>
  <c r="F57" i="37" s="1"/>
  <c r="I57" i="37" s="1"/>
  <c r="G51" i="37"/>
  <c r="D51" i="37"/>
  <c r="C51" i="37" s="1"/>
  <c r="F51" i="37" s="1"/>
  <c r="I51" i="37" s="1"/>
  <c r="G50" i="37"/>
  <c r="D50" i="37"/>
  <c r="C50" i="37" s="1"/>
  <c r="F50" i="37" s="1"/>
  <c r="I50" i="37" s="1"/>
  <c r="G49" i="37"/>
  <c r="D49" i="37"/>
  <c r="C49" i="37" s="1"/>
  <c r="F49" i="37" s="1"/>
  <c r="I49" i="37" s="1"/>
  <c r="G48" i="37"/>
  <c r="D48" i="37"/>
  <c r="C48" i="37" s="1"/>
  <c r="F48" i="37" s="1"/>
  <c r="I48" i="37" s="1"/>
  <c r="G46" i="37"/>
  <c r="D46" i="37"/>
  <c r="C46" i="37" s="1"/>
  <c r="F46" i="37" s="1"/>
  <c r="I46" i="37" s="1"/>
  <c r="G45" i="37"/>
  <c r="D45" i="37"/>
  <c r="C45" i="37" s="1"/>
  <c r="F45" i="37" s="1"/>
  <c r="I45" i="37" s="1"/>
  <c r="G44" i="37"/>
  <c r="D44" i="37"/>
  <c r="C44" i="37" s="1"/>
  <c r="F44" i="37" s="1"/>
  <c r="I44" i="37" s="1"/>
  <c r="G43" i="37"/>
  <c r="D43" i="37"/>
  <c r="C43" i="37" s="1"/>
  <c r="F43" i="37" s="1"/>
  <c r="I43" i="37" s="1"/>
  <c r="G42" i="37"/>
  <c r="D42" i="37"/>
  <c r="C42" i="37" s="1"/>
  <c r="F42" i="37" s="1"/>
  <c r="I42" i="37" s="1"/>
  <c r="G36" i="37"/>
  <c r="D36" i="37"/>
  <c r="C36" i="37" s="1"/>
  <c r="F36" i="37" s="1"/>
  <c r="I36" i="37" s="1"/>
  <c r="G35" i="37"/>
  <c r="D35" i="37"/>
  <c r="C35" i="37" s="1"/>
  <c r="F35" i="37" s="1"/>
  <c r="I35" i="37" s="1"/>
  <c r="G34" i="37"/>
  <c r="D34" i="37"/>
  <c r="C34" i="37" s="1"/>
  <c r="F34" i="37" s="1"/>
  <c r="I34" i="37" s="1"/>
  <c r="G33" i="37"/>
  <c r="D33" i="37"/>
  <c r="C33" i="37" s="1"/>
  <c r="F33" i="37" s="1"/>
  <c r="I33" i="37" s="1"/>
  <c r="G32" i="37"/>
  <c r="D32" i="37"/>
  <c r="C32" i="37" s="1"/>
  <c r="F32" i="37" s="1"/>
  <c r="I32" i="37" s="1"/>
  <c r="G31" i="37"/>
  <c r="D31" i="37"/>
  <c r="C31" i="37" s="1"/>
  <c r="F31" i="37" s="1"/>
  <c r="I31" i="37" s="1"/>
  <c r="G30" i="37"/>
  <c r="D30" i="37"/>
  <c r="C30" i="37" s="1"/>
  <c r="F30" i="37" s="1"/>
  <c r="I30" i="37" s="1"/>
  <c r="G29" i="37"/>
  <c r="D29" i="37"/>
  <c r="C29" i="37" s="1"/>
  <c r="F29" i="37" s="1"/>
  <c r="I29" i="37" s="1"/>
  <c r="G23" i="37"/>
  <c r="D23" i="37"/>
  <c r="C23" i="37" s="1"/>
  <c r="F23" i="37" s="1"/>
  <c r="I23" i="37" s="1"/>
  <c r="G22" i="37"/>
  <c r="D22" i="37"/>
  <c r="C22" i="37" s="1"/>
  <c r="F22" i="37" s="1"/>
  <c r="I22" i="37" s="1"/>
  <c r="G21" i="37"/>
  <c r="D21" i="37"/>
  <c r="C21" i="37" s="1"/>
  <c r="F21" i="37" s="1"/>
  <c r="G20" i="37"/>
  <c r="D20" i="37"/>
  <c r="C20" i="37" s="1"/>
  <c r="F20" i="37" s="1"/>
  <c r="I20" i="37" s="1"/>
  <c r="G19" i="37"/>
  <c r="D19" i="37"/>
  <c r="C19" i="37" s="1"/>
  <c r="F19" i="37" s="1"/>
  <c r="I19" i="37" s="1"/>
  <c r="G18" i="37"/>
  <c r="D18" i="37"/>
  <c r="C18" i="37" s="1"/>
  <c r="F18" i="37" s="1"/>
  <c r="I18" i="37" s="1"/>
  <c r="G17" i="37"/>
  <c r="D17" i="37"/>
  <c r="C17" i="37" s="1"/>
  <c r="F17" i="37" s="1"/>
  <c r="I17" i="37" s="1"/>
  <c r="H344" i="36"/>
  <c r="G344" i="36"/>
  <c r="D344" i="36"/>
  <c r="C344" i="36" s="1"/>
  <c r="F344" i="36" s="1"/>
  <c r="I344" i="36" s="1"/>
  <c r="H343" i="36"/>
  <c r="G343" i="36"/>
  <c r="D343" i="36"/>
  <c r="C343" i="36" s="1"/>
  <c r="F343" i="36" s="1"/>
  <c r="H342" i="36"/>
  <c r="G342" i="36"/>
  <c r="D342" i="36"/>
  <c r="C342" i="36" s="1"/>
  <c r="F342" i="36" s="1"/>
  <c r="H336" i="36"/>
  <c r="G336" i="36"/>
  <c r="D336" i="36"/>
  <c r="C336" i="36" s="1"/>
  <c r="F336" i="36" s="1"/>
  <c r="I336" i="36" s="1"/>
  <c r="H335" i="36"/>
  <c r="G335" i="36"/>
  <c r="D335" i="36"/>
  <c r="C335" i="36"/>
  <c r="F335" i="36" s="1"/>
  <c r="H334" i="36"/>
  <c r="G334" i="36"/>
  <c r="D334" i="36"/>
  <c r="C334" i="36" s="1"/>
  <c r="F334" i="36" s="1"/>
  <c r="I334" i="36" s="1"/>
  <c r="H333" i="36"/>
  <c r="G333" i="36"/>
  <c r="D333" i="36"/>
  <c r="C333" i="36"/>
  <c r="F333" i="36" s="1"/>
  <c r="H332" i="36"/>
  <c r="G332" i="36"/>
  <c r="D332" i="36"/>
  <c r="C332" i="36" s="1"/>
  <c r="F332" i="36" s="1"/>
  <c r="H331" i="36"/>
  <c r="G331" i="36"/>
  <c r="D331" i="36"/>
  <c r="C331" i="36"/>
  <c r="F331" i="36" s="1"/>
  <c r="I331" i="36" s="1"/>
  <c r="H325" i="36"/>
  <c r="G325" i="36"/>
  <c r="D325" i="36"/>
  <c r="C325" i="36"/>
  <c r="F325" i="36" s="1"/>
  <c r="H324" i="36"/>
  <c r="G324" i="36"/>
  <c r="D324" i="36"/>
  <c r="C324" i="36"/>
  <c r="F324" i="36" s="1"/>
  <c r="H323" i="36"/>
  <c r="G323" i="36"/>
  <c r="D323" i="36"/>
  <c r="C323" i="36" s="1"/>
  <c r="F323" i="36" s="1"/>
  <c r="I323" i="36" s="1"/>
  <c r="H322" i="36"/>
  <c r="G322" i="36"/>
  <c r="D322" i="36"/>
  <c r="C322" i="36" s="1"/>
  <c r="F322" i="36" s="1"/>
  <c r="H321" i="36"/>
  <c r="G321" i="36"/>
  <c r="D321" i="36"/>
  <c r="C321" i="36" s="1"/>
  <c r="F321" i="36" s="1"/>
  <c r="H315" i="36"/>
  <c r="G315" i="36"/>
  <c r="D315" i="36"/>
  <c r="C315" i="36" s="1"/>
  <c r="F315" i="36" s="1"/>
  <c r="H314" i="36"/>
  <c r="G314" i="36"/>
  <c r="D314" i="36"/>
  <c r="C314" i="36" s="1"/>
  <c r="F314" i="36" s="1"/>
  <c r="I314" i="36" s="1"/>
  <c r="H313" i="36"/>
  <c r="G313" i="36"/>
  <c r="D313" i="36"/>
  <c r="C313" i="36"/>
  <c r="F313" i="36" s="1"/>
  <c r="I313" i="36" s="1"/>
  <c r="H311" i="36"/>
  <c r="G311" i="36"/>
  <c r="D311" i="36"/>
  <c r="C311" i="36"/>
  <c r="F311" i="36" s="1"/>
  <c r="H310" i="36"/>
  <c r="G310" i="36"/>
  <c r="D310" i="36"/>
  <c r="C310" i="36"/>
  <c r="F310" i="36" s="1"/>
  <c r="H309" i="36"/>
  <c r="G309" i="36"/>
  <c r="D309" i="36"/>
  <c r="C309" i="36" s="1"/>
  <c r="F309" i="36" s="1"/>
  <c r="I309" i="36" s="1"/>
  <c r="H308" i="36"/>
  <c r="G308" i="36"/>
  <c r="D308" i="36"/>
  <c r="C308" i="36" s="1"/>
  <c r="F308" i="36" s="1"/>
  <c r="H307" i="36"/>
  <c r="G307" i="36"/>
  <c r="D307" i="36"/>
  <c r="C307" i="36" s="1"/>
  <c r="F307" i="36" s="1"/>
  <c r="H301" i="36"/>
  <c r="G301" i="36"/>
  <c r="D301" i="36"/>
  <c r="C301" i="36"/>
  <c r="F301" i="36" s="1"/>
  <c r="I301" i="36" s="1"/>
  <c r="H300" i="36"/>
  <c r="G300" i="36"/>
  <c r="D300" i="36"/>
  <c r="C300" i="36"/>
  <c r="F300" i="36" s="1"/>
  <c r="I300" i="36" s="1"/>
  <c r="H299" i="36"/>
  <c r="G299" i="36"/>
  <c r="D299" i="36"/>
  <c r="C299" i="36" s="1"/>
  <c r="F299" i="36" s="1"/>
  <c r="I299" i="36" s="1"/>
  <c r="H298" i="36"/>
  <c r="G298" i="36"/>
  <c r="D298" i="36"/>
  <c r="C298" i="36" s="1"/>
  <c r="F298" i="36" s="1"/>
  <c r="I298" i="36" s="1"/>
  <c r="H297" i="36"/>
  <c r="G297" i="36"/>
  <c r="D297" i="36"/>
  <c r="C297" i="36" s="1"/>
  <c r="F297" i="36" s="1"/>
  <c r="H296" i="36"/>
  <c r="G296" i="36"/>
  <c r="D296" i="36"/>
  <c r="C296" i="36"/>
  <c r="F296" i="36" s="1"/>
  <c r="H290" i="36"/>
  <c r="G290" i="36"/>
  <c r="D290" i="36"/>
  <c r="C290" i="36"/>
  <c r="F290" i="36" s="1"/>
  <c r="H289" i="36"/>
  <c r="G289" i="36"/>
  <c r="D289" i="36"/>
  <c r="C289" i="36" s="1"/>
  <c r="F289" i="36" s="1"/>
  <c r="H288" i="36"/>
  <c r="G288" i="36"/>
  <c r="D288" i="36"/>
  <c r="C288" i="36"/>
  <c r="F288" i="36" s="1"/>
  <c r="I288" i="36" s="1"/>
  <c r="H287" i="36"/>
  <c r="G287" i="36"/>
  <c r="D287" i="36"/>
  <c r="C287" i="36"/>
  <c r="F287" i="36" s="1"/>
  <c r="I287" i="36" s="1"/>
  <c r="H286" i="36"/>
  <c r="G286" i="36"/>
  <c r="D286" i="36"/>
  <c r="C286" i="36" s="1"/>
  <c r="F286" i="36" s="1"/>
  <c r="I286" i="36" s="1"/>
  <c r="H285" i="36"/>
  <c r="G285" i="36"/>
  <c r="D285" i="36"/>
  <c r="C285" i="36" s="1"/>
  <c r="F285" i="36" s="1"/>
  <c r="H284" i="36"/>
  <c r="G284" i="36"/>
  <c r="D284" i="36"/>
  <c r="C284" i="36" s="1"/>
  <c r="F284" i="36" s="1"/>
  <c r="H278" i="36"/>
  <c r="G278" i="36"/>
  <c r="D278" i="36"/>
  <c r="C278" i="36" s="1"/>
  <c r="F278" i="36" s="1"/>
  <c r="H277" i="36"/>
  <c r="G277" i="36"/>
  <c r="D277" i="36"/>
  <c r="C277" i="36" s="1"/>
  <c r="F277" i="36" s="1"/>
  <c r="H276" i="36"/>
  <c r="G276" i="36"/>
  <c r="D276" i="36"/>
  <c r="C276" i="36" s="1"/>
  <c r="F276" i="36" s="1"/>
  <c r="I276" i="36" s="1"/>
  <c r="H275" i="36"/>
  <c r="G275" i="36"/>
  <c r="D275" i="36"/>
  <c r="C275" i="36"/>
  <c r="F275" i="36" s="1"/>
  <c r="H274" i="36"/>
  <c r="G274" i="36"/>
  <c r="D274" i="36"/>
  <c r="C274" i="36" s="1"/>
  <c r="F274" i="36" s="1"/>
  <c r="H273" i="36"/>
  <c r="G273" i="36"/>
  <c r="D273" i="36"/>
  <c r="C273" i="36"/>
  <c r="F273" i="36" s="1"/>
  <c r="H267" i="36"/>
  <c r="G267" i="36"/>
  <c r="D267" i="36"/>
  <c r="C267" i="36"/>
  <c r="F267" i="36" s="1"/>
  <c r="H266" i="36"/>
  <c r="G266" i="36"/>
  <c r="D266" i="36"/>
  <c r="C266" i="36"/>
  <c r="F266" i="36" s="1"/>
  <c r="H265" i="36"/>
  <c r="G265" i="36"/>
  <c r="D265" i="36"/>
  <c r="C265" i="36" s="1"/>
  <c r="F265" i="36" s="1"/>
  <c r="H264" i="36"/>
  <c r="G264" i="36"/>
  <c r="D264" i="36"/>
  <c r="C264" i="36" s="1"/>
  <c r="F264" i="36" s="1"/>
  <c r="H263" i="36"/>
  <c r="G263" i="36"/>
  <c r="D263" i="36"/>
  <c r="C263" i="36" s="1"/>
  <c r="F263" i="36" s="1"/>
  <c r="I263" i="36" s="1"/>
  <c r="H262" i="36"/>
  <c r="G262" i="36"/>
  <c r="D262" i="36"/>
  <c r="C262" i="36" s="1"/>
  <c r="F262" i="36" s="1"/>
  <c r="H261" i="36"/>
  <c r="G261" i="36"/>
  <c r="D261" i="36"/>
  <c r="C261" i="36" s="1"/>
  <c r="F261" i="36" s="1"/>
  <c r="H255" i="36"/>
  <c r="G255" i="36"/>
  <c r="D255" i="36"/>
  <c r="C255" i="36"/>
  <c r="F255" i="36" s="1"/>
  <c r="I255" i="36" s="1"/>
  <c r="H254" i="36"/>
  <c r="G254" i="36"/>
  <c r="D254" i="36"/>
  <c r="C254" i="36"/>
  <c r="F254" i="36" s="1"/>
  <c r="H253" i="36"/>
  <c r="G253" i="36"/>
  <c r="D253" i="36"/>
  <c r="C253" i="36"/>
  <c r="F253" i="36" s="1"/>
  <c r="H252" i="36"/>
  <c r="G252" i="36"/>
  <c r="D252" i="36"/>
  <c r="C252" i="36" s="1"/>
  <c r="F252" i="36" s="1"/>
  <c r="I252" i="36" s="1"/>
  <c r="H251" i="36"/>
  <c r="G251" i="36"/>
  <c r="D251" i="36"/>
  <c r="C251" i="36" s="1"/>
  <c r="F251" i="36" s="1"/>
  <c r="I251" i="36" s="1"/>
  <c r="H250" i="36"/>
  <c r="G250" i="36"/>
  <c r="F250" i="36"/>
  <c r="D250" i="36"/>
  <c r="C250" i="36" s="1"/>
  <c r="H249" i="36"/>
  <c r="G249" i="36"/>
  <c r="D249" i="36"/>
  <c r="C249" i="36" s="1"/>
  <c r="F249" i="36" s="1"/>
  <c r="H243" i="36"/>
  <c r="G243" i="36"/>
  <c r="D243" i="36"/>
  <c r="C243" i="36" s="1"/>
  <c r="F243" i="36" s="1"/>
  <c r="H242" i="36"/>
  <c r="G242" i="36"/>
  <c r="D242" i="36"/>
  <c r="C242" i="36" s="1"/>
  <c r="F242" i="36" s="1"/>
  <c r="I242" i="36" s="1"/>
  <c r="H241" i="36"/>
  <c r="G241" i="36"/>
  <c r="D241" i="36"/>
  <c r="C241" i="36" s="1"/>
  <c r="F241" i="36" s="1"/>
  <c r="I241" i="36" s="1"/>
  <c r="H240" i="36"/>
  <c r="G240" i="36"/>
  <c r="D240" i="36"/>
  <c r="C240" i="36" s="1"/>
  <c r="F240" i="36" s="1"/>
  <c r="H239" i="36"/>
  <c r="G239" i="36"/>
  <c r="D239" i="36"/>
  <c r="C239" i="36"/>
  <c r="F239" i="36" s="1"/>
  <c r="H238" i="36"/>
  <c r="G238" i="36"/>
  <c r="D238" i="36"/>
  <c r="C238" i="36"/>
  <c r="F238" i="36" s="1"/>
  <c r="H237" i="36"/>
  <c r="G237" i="36"/>
  <c r="D237" i="36"/>
  <c r="C237" i="36" s="1"/>
  <c r="F237" i="36" s="1"/>
  <c r="H236" i="36"/>
  <c r="G236" i="36"/>
  <c r="D236" i="36"/>
  <c r="C236" i="36"/>
  <c r="F236" i="36" s="1"/>
  <c r="I236" i="36" s="1"/>
  <c r="H230" i="36"/>
  <c r="G230" i="36"/>
  <c r="D230" i="36"/>
  <c r="C230" i="36"/>
  <c r="F230" i="36" s="1"/>
  <c r="I230" i="36" s="1"/>
  <c r="H229" i="36"/>
  <c r="G229" i="36"/>
  <c r="D229" i="36"/>
  <c r="C229" i="36" s="1"/>
  <c r="F229" i="36" s="1"/>
  <c r="I229" i="36" s="1"/>
  <c r="H228" i="36"/>
  <c r="G228" i="36"/>
  <c r="D228" i="36"/>
  <c r="C228" i="36" s="1"/>
  <c r="F228" i="36" s="1"/>
  <c r="H227" i="36"/>
  <c r="G227" i="36"/>
  <c r="D227" i="36"/>
  <c r="C227" i="36" s="1"/>
  <c r="F227" i="36" s="1"/>
  <c r="H221" i="36"/>
  <c r="G221" i="36"/>
  <c r="D221" i="36"/>
  <c r="C221" i="36"/>
  <c r="F221" i="36" s="1"/>
  <c r="H220" i="36"/>
  <c r="G220" i="36"/>
  <c r="D220" i="36"/>
  <c r="C220" i="36"/>
  <c r="F220" i="36" s="1"/>
  <c r="H219" i="36"/>
  <c r="G219" i="36"/>
  <c r="D219" i="36"/>
  <c r="C219" i="36" s="1"/>
  <c r="F219" i="36" s="1"/>
  <c r="H218" i="36"/>
  <c r="G218" i="36"/>
  <c r="D218" i="36"/>
  <c r="C218" i="36"/>
  <c r="F218" i="36" s="1"/>
  <c r="I218" i="36" s="1"/>
  <c r="H216" i="36"/>
  <c r="G216" i="36"/>
  <c r="D216" i="36"/>
  <c r="C216" i="36" s="1"/>
  <c r="F216" i="36" s="1"/>
  <c r="I216" i="36" s="1"/>
  <c r="H215" i="36"/>
  <c r="G215" i="36"/>
  <c r="D215" i="36"/>
  <c r="C215" i="36"/>
  <c r="F215" i="36" s="1"/>
  <c r="I215" i="36" s="1"/>
  <c r="H214" i="36"/>
  <c r="G214" i="36"/>
  <c r="D214" i="36"/>
  <c r="C214" i="36"/>
  <c r="F214" i="36" s="1"/>
  <c r="H213" i="36"/>
  <c r="G213" i="36"/>
  <c r="D213" i="36"/>
  <c r="C213" i="36"/>
  <c r="F213" i="36" s="1"/>
  <c r="H211" i="36"/>
  <c r="G211" i="36"/>
  <c r="D211" i="36"/>
  <c r="C211" i="36" s="1"/>
  <c r="F211" i="36" s="1"/>
  <c r="I211" i="36" s="1"/>
  <c r="H210" i="36"/>
  <c r="G210" i="36"/>
  <c r="D210" i="36"/>
  <c r="C210" i="36" s="1"/>
  <c r="F210" i="36" s="1"/>
  <c r="H209" i="36"/>
  <c r="G209" i="36"/>
  <c r="D209" i="36"/>
  <c r="C209" i="36" s="1"/>
  <c r="F209" i="36" s="1"/>
  <c r="H208" i="36"/>
  <c r="G208" i="36"/>
  <c r="D208" i="36"/>
  <c r="C208" i="36" s="1"/>
  <c r="F208" i="36" s="1"/>
  <c r="I208" i="36" s="1"/>
  <c r="H207" i="36"/>
  <c r="G207" i="36"/>
  <c r="D207" i="36"/>
  <c r="C207" i="36" s="1"/>
  <c r="F207" i="36" s="1"/>
  <c r="I207" i="36" s="1"/>
  <c r="H201" i="36"/>
  <c r="G201" i="36"/>
  <c r="F201" i="36"/>
  <c r="D201" i="36"/>
  <c r="C201" i="36"/>
  <c r="H200" i="36"/>
  <c r="G200" i="36"/>
  <c r="D200" i="36"/>
  <c r="C200" i="36"/>
  <c r="F200" i="36" s="1"/>
  <c r="H199" i="36"/>
  <c r="G199" i="36"/>
  <c r="D199" i="36"/>
  <c r="C199" i="36"/>
  <c r="F199" i="36" s="1"/>
  <c r="H198" i="36"/>
  <c r="G198" i="36"/>
  <c r="D198" i="36"/>
  <c r="C198" i="36" s="1"/>
  <c r="F198" i="36" s="1"/>
  <c r="I198" i="36" s="1"/>
  <c r="H197" i="36"/>
  <c r="G197" i="36"/>
  <c r="D197" i="36"/>
  <c r="C197" i="36" s="1"/>
  <c r="F197" i="36" s="1"/>
  <c r="H191" i="36"/>
  <c r="G191" i="36"/>
  <c r="D191" i="36"/>
  <c r="C191" i="36" s="1"/>
  <c r="F191" i="36" s="1"/>
  <c r="H190" i="36"/>
  <c r="G190" i="36"/>
  <c r="D190" i="36"/>
  <c r="C190" i="36"/>
  <c r="F190" i="36" s="1"/>
  <c r="I190" i="36" s="1"/>
  <c r="H189" i="36"/>
  <c r="G189" i="36"/>
  <c r="D189" i="36"/>
  <c r="C189" i="36"/>
  <c r="F189" i="36" s="1"/>
  <c r="I189" i="36" s="1"/>
  <c r="H188" i="36"/>
  <c r="G188" i="36"/>
  <c r="D188" i="36"/>
  <c r="C188" i="36" s="1"/>
  <c r="F188" i="36" s="1"/>
  <c r="I188" i="36" s="1"/>
  <c r="H182" i="36"/>
  <c r="G182" i="36"/>
  <c r="D182" i="36"/>
  <c r="C182" i="36" s="1"/>
  <c r="F182" i="36" s="1"/>
  <c r="I182" i="36" s="1"/>
  <c r="H181" i="36"/>
  <c r="G181" i="36"/>
  <c r="D181" i="36"/>
  <c r="C181" i="36" s="1"/>
  <c r="F181" i="36" s="1"/>
  <c r="H180" i="36"/>
  <c r="G180" i="36"/>
  <c r="F180" i="36"/>
  <c r="D180" i="36"/>
  <c r="C180" i="36"/>
  <c r="H174" i="36"/>
  <c r="G174" i="36"/>
  <c r="D174" i="36"/>
  <c r="C174" i="36"/>
  <c r="F174" i="36" s="1"/>
  <c r="H173" i="36"/>
  <c r="G173" i="36"/>
  <c r="D173" i="36"/>
  <c r="C173" i="36" s="1"/>
  <c r="F173" i="36" s="1"/>
  <c r="H172" i="36"/>
  <c r="G172" i="36"/>
  <c r="F172" i="36"/>
  <c r="D172" i="36"/>
  <c r="C172" i="36"/>
  <c r="H171" i="36"/>
  <c r="G171" i="36"/>
  <c r="D171" i="36"/>
  <c r="C171" i="36"/>
  <c r="F171" i="36" s="1"/>
  <c r="H170" i="36"/>
  <c r="G170" i="36"/>
  <c r="D170" i="36"/>
  <c r="C170" i="36" s="1"/>
  <c r="F170" i="36" s="1"/>
  <c r="H169" i="36"/>
  <c r="G169" i="36"/>
  <c r="D169" i="36"/>
  <c r="C169" i="36" s="1"/>
  <c r="F169" i="36" s="1"/>
  <c r="H163" i="36"/>
  <c r="G163" i="36"/>
  <c r="D163" i="36"/>
  <c r="C163" i="36" s="1"/>
  <c r="F163" i="36" s="1"/>
  <c r="H162" i="36"/>
  <c r="G162" i="36"/>
  <c r="D162" i="36"/>
  <c r="C162" i="36"/>
  <c r="F162" i="36" s="1"/>
  <c r="I162" i="36" s="1"/>
  <c r="H161" i="36"/>
  <c r="G161" i="36"/>
  <c r="D161" i="36"/>
  <c r="C161" i="36"/>
  <c r="F161" i="36" s="1"/>
  <c r="H160" i="36"/>
  <c r="G160" i="36"/>
  <c r="D160" i="36"/>
  <c r="C160" i="36" s="1"/>
  <c r="F160" i="36" s="1"/>
  <c r="I160" i="36" s="1"/>
  <c r="H159" i="36"/>
  <c r="G159" i="36"/>
  <c r="D159" i="36"/>
  <c r="C159" i="36"/>
  <c r="F159" i="36" s="1"/>
  <c r="H158" i="36"/>
  <c r="G158" i="36"/>
  <c r="D158" i="36"/>
  <c r="C158" i="36" s="1"/>
  <c r="F158" i="36" s="1"/>
  <c r="H152" i="36"/>
  <c r="G152" i="36"/>
  <c r="D152" i="36"/>
  <c r="C152" i="36" s="1"/>
  <c r="F152" i="36" s="1"/>
  <c r="H151" i="36"/>
  <c r="G151" i="36"/>
  <c r="D151" i="36"/>
  <c r="C151" i="36" s="1"/>
  <c r="F151" i="36" s="1"/>
  <c r="H150" i="36"/>
  <c r="G150" i="36"/>
  <c r="D150" i="36"/>
  <c r="C150" i="36" s="1"/>
  <c r="F150" i="36" s="1"/>
  <c r="H149" i="36"/>
  <c r="G149" i="36"/>
  <c r="D149" i="36"/>
  <c r="C149" i="36" s="1"/>
  <c r="F149" i="36" s="1"/>
  <c r="H148" i="36"/>
  <c r="G148" i="36"/>
  <c r="D148" i="36"/>
  <c r="C148" i="36" s="1"/>
  <c r="F148" i="36" s="1"/>
  <c r="H142" i="36"/>
  <c r="G142" i="36"/>
  <c r="D142" i="36"/>
  <c r="C142" i="36" s="1"/>
  <c r="F142" i="36" s="1"/>
  <c r="I142" i="36" s="1"/>
  <c r="H141" i="36"/>
  <c r="G141" i="36"/>
  <c r="D141" i="36"/>
  <c r="C141" i="36" s="1"/>
  <c r="F141" i="36" s="1"/>
  <c r="I141" i="36" s="1"/>
  <c r="H140" i="36"/>
  <c r="G140" i="36"/>
  <c r="D140" i="36"/>
  <c r="C140" i="36" s="1"/>
  <c r="F140" i="36" s="1"/>
  <c r="H139" i="36"/>
  <c r="G139" i="36"/>
  <c r="D139" i="36"/>
  <c r="C139" i="36" s="1"/>
  <c r="F139" i="36" s="1"/>
  <c r="H138" i="36"/>
  <c r="G138" i="36"/>
  <c r="D138" i="36"/>
  <c r="C138" i="36" s="1"/>
  <c r="F138" i="36" s="1"/>
  <c r="H136" i="36"/>
  <c r="G136" i="36"/>
  <c r="D136" i="36"/>
  <c r="C136" i="36" s="1"/>
  <c r="F136" i="36" s="1"/>
  <c r="H135" i="36"/>
  <c r="G135" i="36"/>
  <c r="D135" i="36"/>
  <c r="C135" i="36" s="1"/>
  <c r="F135" i="36" s="1"/>
  <c r="H134" i="36"/>
  <c r="G134" i="36"/>
  <c r="D134" i="36"/>
  <c r="C134" i="36" s="1"/>
  <c r="F134" i="36" s="1"/>
  <c r="H133" i="36"/>
  <c r="G133" i="36"/>
  <c r="D133" i="36"/>
  <c r="C133" i="36" s="1"/>
  <c r="F133" i="36" s="1"/>
  <c r="I133" i="36" s="1"/>
  <c r="H132" i="36"/>
  <c r="G132" i="36"/>
  <c r="D132" i="36"/>
  <c r="C132" i="36"/>
  <c r="F132" i="36" s="1"/>
  <c r="I132" i="36" s="1"/>
  <c r="H131" i="36"/>
  <c r="G131" i="36"/>
  <c r="D131" i="36"/>
  <c r="C131" i="36"/>
  <c r="F131" i="36" s="1"/>
  <c r="I131" i="36" s="1"/>
  <c r="H125" i="36"/>
  <c r="G125" i="36"/>
  <c r="D125" i="36"/>
  <c r="C125" i="36" s="1"/>
  <c r="F125" i="36" s="1"/>
  <c r="I125" i="36" s="1"/>
  <c r="H124" i="36"/>
  <c r="G124" i="36"/>
  <c r="D124" i="36"/>
  <c r="C124" i="36" s="1"/>
  <c r="F124" i="36" s="1"/>
  <c r="H123" i="36"/>
  <c r="G123" i="36"/>
  <c r="D123" i="36"/>
  <c r="C123" i="36" s="1"/>
  <c r="F123" i="36" s="1"/>
  <c r="H122" i="36"/>
  <c r="G122" i="36"/>
  <c r="D122" i="36"/>
  <c r="C122" i="36" s="1"/>
  <c r="F122" i="36" s="1"/>
  <c r="I122" i="36" s="1"/>
  <c r="H121" i="36"/>
  <c r="G121" i="36"/>
  <c r="D121" i="36"/>
  <c r="C121" i="36" s="1"/>
  <c r="F121" i="36" s="1"/>
  <c r="H115" i="36"/>
  <c r="G115" i="36"/>
  <c r="D115" i="36"/>
  <c r="C115" i="36" s="1"/>
  <c r="F115" i="36" s="1"/>
  <c r="H114" i="36"/>
  <c r="G114" i="36"/>
  <c r="D114" i="36"/>
  <c r="C114" i="36" s="1"/>
  <c r="F114" i="36" s="1"/>
  <c r="H112" i="36"/>
  <c r="G112" i="36"/>
  <c r="D112" i="36"/>
  <c r="C112" i="36" s="1"/>
  <c r="F112" i="36" s="1"/>
  <c r="I112" i="36" s="1"/>
  <c r="H111" i="36"/>
  <c r="G111" i="36"/>
  <c r="D111" i="36"/>
  <c r="C111" i="36"/>
  <c r="F111" i="36" s="1"/>
  <c r="I111" i="36" s="1"/>
  <c r="H110" i="36"/>
  <c r="G110" i="36"/>
  <c r="D110" i="36"/>
  <c r="C110" i="36"/>
  <c r="F110" i="36" s="1"/>
  <c r="H109" i="36"/>
  <c r="G109" i="36"/>
  <c r="D109" i="36"/>
  <c r="C109" i="36"/>
  <c r="F109" i="36" s="1"/>
  <c r="H107" i="36"/>
  <c r="G107" i="36"/>
  <c r="D107" i="36"/>
  <c r="C107" i="36" s="1"/>
  <c r="F107" i="36" s="1"/>
  <c r="I107" i="36" s="1"/>
  <c r="H106" i="36"/>
  <c r="G106" i="36"/>
  <c r="D106" i="36"/>
  <c r="C106" i="36" s="1"/>
  <c r="F106" i="36" s="1"/>
  <c r="H105" i="36"/>
  <c r="G105" i="36"/>
  <c r="D105" i="36"/>
  <c r="C105" i="36" s="1"/>
  <c r="F105" i="36" s="1"/>
  <c r="H99" i="36"/>
  <c r="G99" i="36"/>
  <c r="D99" i="36"/>
  <c r="C99" i="36" s="1"/>
  <c r="F99" i="36" s="1"/>
  <c r="I99" i="36" s="1"/>
  <c r="H98" i="36"/>
  <c r="G98" i="36"/>
  <c r="D98" i="36"/>
  <c r="C98" i="36" s="1"/>
  <c r="F98" i="36" s="1"/>
  <c r="I98" i="36" s="1"/>
  <c r="H97" i="36"/>
  <c r="G97" i="36"/>
  <c r="D97" i="36"/>
  <c r="C97" i="36" s="1"/>
  <c r="F97" i="36" s="1"/>
  <c r="H95" i="36"/>
  <c r="G95" i="36"/>
  <c r="D95" i="36"/>
  <c r="C95" i="36" s="1"/>
  <c r="F95" i="36" s="1"/>
  <c r="H94" i="36"/>
  <c r="G94" i="36"/>
  <c r="D94" i="36"/>
  <c r="C94" i="36" s="1"/>
  <c r="F94" i="36" s="1"/>
  <c r="H93" i="36"/>
  <c r="G93" i="36"/>
  <c r="D93" i="36"/>
  <c r="C93" i="36" s="1"/>
  <c r="F93" i="36" s="1"/>
  <c r="I93" i="36" s="1"/>
  <c r="H92" i="36"/>
  <c r="G92" i="36"/>
  <c r="D92" i="36"/>
  <c r="C92" i="36" s="1"/>
  <c r="F92" i="36" s="1"/>
  <c r="H91" i="36"/>
  <c r="G91" i="36"/>
  <c r="D91" i="36"/>
  <c r="C91" i="36" s="1"/>
  <c r="F91" i="36" s="1"/>
  <c r="H90" i="36"/>
  <c r="G90" i="36"/>
  <c r="D90" i="36"/>
  <c r="C90" i="36" s="1"/>
  <c r="F90" i="36" s="1"/>
  <c r="I90" i="36" s="1"/>
  <c r="H89" i="36"/>
  <c r="G89" i="36"/>
  <c r="D89" i="36"/>
  <c r="C89" i="36" s="1"/>
  <c r="F89" i="36" s="1"/>
  <c r="I89" i="36" s="1"/>
  <c r="H83" i="36"/>
  <c r="G83" i="36"/>
  <c r="D83" i="36"/>
  <c r="C83" i="36" s="1"/>
  <c r="F83" i="36" s="1"/>
  <c r="H82" i="36"/>
  <c r="G82" i="36"/>
  <c r="D82" i="36"/>
  <c r="C82" i="36" s="1"/>
  <c r="F82" i="36" s="1"/>
  <c r="H81" i="36"/>
  <c r="G81" i="36"/>
  <c r="D81" i="36"/>
  <c r="C81" i="36" s="1"/>
  <c r="F81" i="36" s="1"/>
  <c r="H80" i="36"/>
  <c r="G80" i="36"/>
  <c r="D80" i="36"/>
  <c r="C80" i="36"/>
  <c r="F80" i="36" s="1"/>
  <c r="I80" i="36" s="1"/>
  <c r="H78" i="36"/>
  <c r="G78" i="36"/>
  <c r="D78" i="36"/>
  <c r="C78" i="36"/>
  <c r="F78" i="36" s="1"/>
  <c r="I78" i="36" s="1"/>
  <c r="H77" i="36"/>
  <c r="G77" i="36"/>
  <c r="D77" i="36"/>
  <c r="C77" i="36" s="1"/>
  <c r="F77" i="36" s="1"/>
  <c r="I77" i="36" s="1"/>
  <c r="H76" i="36"/>
  <c r="G76" i="36"/>
  <c r="D76" i="36"/>
  <c r="C76" i="36" s="1"/>
  <c r="F76" i="36" s="1"/>
  <c r="H75" i="36"/>
  <c r="G75" i="36"/>
  <c r="D75" i="36"/>
  <c r="C75" i="36" s="1"/>
  <c r="F75" i="36" s="1"/>
  <c r="H74" i="36"/>
  <c r="G74" i="36"/>
  <c r="D74" i="36"/>
  <c r="C74" i="36"/>
  <c r="F74" i="36" s="1"/>
  <c r="I74" i="36" s="1"/>
  <c r="H72" i="36"/>
  <c r="G72" i="36"/>
  <c r="D72" i="36"/>
  <c r="C72" i="36"/>
  <c r="F72" i="36" s="1"/>
  <c r="I72" i="36" s="1"/>
  <c r="H71" i="36"/>
  <c r="G71" i="36"/>
  <c r="D71" i="36"/>
  <c r="C71" i="36"/>
  <c r="F71" i="36" s="1"/>
  <c r="I71" i="36" s="1"/>
  <c r="H70" i="36"/>
  <c r="G70" i="36"/>
  <c r="D70" i="36"/>
  <c r="C70" i="36" s="1"/>
  <c r="F70" i="36" s="1"/>
  <c r="I70" i="36" s="1"/>
  <c r="H69" i="36"/>
  <c r="G69" i="36"/>
  <c r="D69" i="36"/>
  <c r="C69" i="36" s="1"/>
  <c r="F69" i="36" s="1"/>
  <c r="I69" i="36" s="1"/>
  <c r="H63" i="36"/>
  <c r="G63" i="36"/>
  <c r="D63" i="36"/>
  <c r="C63" i="36" s="1"/>
  <c r="F63" i="36" s="1"/>
  <c r="H62" i="36"/>
  <c r="G62" i="36"/>
  <c r="D62" i="36"/>
  <c r="C62" i="36" s="1"/>
  <c r="F62" i="36" s="1"/>
  <c r="H61" i="36"/>
  <c r="G61" i="36"/>
  <c r="D61" i="36"/>
  <c r="C61" i="36" s="1"/>
  <c r="F61" i="36" s="1"/>
  <c r="I61" i="36" s="1"/>
  <c r="H59" i="36"/>
  <c r="G59" i="36"/>
  <c r="D59" i="36"/>
  <c r="C59" i="36"/>
  <c r="F59" i="36" s="1"/>
  <c r="I59" i="36" s="1"/>
  <c r="H58" i="36"/>
  <c r="G58" i="36"/>
  <c r="D58" i="36"/>
  <c r="C58" i="36"/>
  <c r="F58" i="36" s="1"/>
  <c r="I58" i="36" s="1"/>
  <c r="H57" i="36"/>
  <c r="G57" i="36"/>
  <c r="D57" i="36"/>
  <c r="C57" i="36"/>
  <c r="F57" i="36" s="1"/>
  <c r="I57" i="36" s="1"/>
  <c r="H51" i="36"/>
  <c r="G51" i="36"/>
  <c r="D51" i="36"/>
  <c r="C51" i="36" s="1"/>
  <c r="F51" i="36" s="1"/>
  <c r="I51" i="36" s="1"/>
  <c r="H50" i="36"/>
  <c r="G50" i="36"/>
  <c r="D50" i="36"/>
  <c r="C50" i="36" s="1"/>
  <c r="F50" i="36" s="1"/>
  <c r="H49" i="36"/>
  <c r="G49" i="36"/>
  <c r="D49" i="36"/>
  <c r="C49" i="36" s="1"/>
  <c r="F49" i="36" s="1"/>
  <c r="H48" i="36"/>
  <c r="G48" i="36"/>
  <c r="D48" i="36"/>
  <c r="C48" i="36" s="1"/>
  <c r="F48" i="36" s="1"/>
  <c r="I48" i="36" s="1"/>
  <c r="H46" i="36"/>
  <c r="G46" i="36"/>
  <c r="D46" i="36"/>
  <c r="C46" i="36" s="1"/>
  <c r="F46" i="36" s="1"/>
  <c r="I46" i="36" s="1"/>
  <c r="H45" i="36"/>
  <c r="G45" i="36"/>
  <c r="D45" i="36"/>
  <c r="C45" i="36" s="1"/>
  <c r="F45" i="36" s="1"/>
  <c r="H44" i="36"/>
  <c r="G44" i="36"/>
  <c r="D44" i="36"/>
  <c r="C44" i="36" s="1"/>
  <c r="F44" i="36" s="1"/>
  <c r="H43" i="36"/>
  <c r="G43" i="36"/>
  <c r="D43" i="36"/>
  <c r="C43" i="36" s="1"/>
  <c r="F43" i="36" s="1"/>
  <c r="I43" i="36" s="1"/>
  <c r="H42" i="36"/>
  <c r="G42" i="36"/>
  <c r="D42" i="36"/>
  <c r="C42" i="36"/>
  <c r="F42" i="36" s="1"/>
  <c r="H36" i="36"/>
  <c r="G36" i="36"/>
  <c r="D36" i="36"/>
  <c r="C36" i="36" s="1"/>
  <c r="F36" i="36" s="1"/>
  <c r="I36" i="36" s="1"/>
  <c r="H35" i="36"/>
  <c r="G35" i="36"/>
  <c r="D35" i="36"/>
  <c r="C35" i="36" s="1"/>
  <c r="F35" i="36" s="1"/>
  <c r="H34" i="36"/>
  <c r="G34" i="36"/>
  <c r="D34" i="36"/>
  <c r="C34" i="36" s="1"/>
  <c r="F34" i="36" s="1"/>
  <c r="H33" i="36"/>
  <c r="G33" i="36"/>
  <c r="D33" i="36"/>
  <c r="C33" i="36" s="1"/>
  <c r="F33" i="36" s="1"/>
  <c r="I33" i="36" s="1"/>
  <c r="H32" i="36"/>
  <c r="G32" i="36"/>
  <c r="D32" i="36"/>
  <c r="C32" i="36" s="1"/>
  <c r="F32" i="36" s="1"/>
  <c r="I32" i="36" s="1"/>
  <c r="H31" i="36"/>
  <c r="G31" i="36"/>
  <c r="D31" i="36"/>
  <c r="C31" i="36" s="1"/>
  <c r="F31" i="36" s="1"/>
  <c r="H30" i="36"/>
  <c r="G30" i="36"/>
  <c r="D30" i="36"/>
  <c r="C30" i="36" s="1"/>
  <c r="F30" i="36" s="1"/>
  <c r="H29" i="36"/>
  <c r="G29" i="36"/>
  <c r="D29" i="36"/>
  <c r="C29" i="36"/>
  <c r="F29" i="36" s="1"/>
  <c r="I29" i="36" s="1"/>
  <c r="H23" i="36"/>
  <c r="G23" i="36"/>
  <c r="D23" i="36"/>
  <c r="C23" i="36" s="1"/>
  <c r="F23" i="36" s="1"/>
  <c r="I23" i="36" s="1"/>
  <c r="H22" i="36"/>
  <c r="G22" i="36"/>
  <c r="D22" i="36"/>
  <c r="C22" i="36" s="1"/>
  <c r="F22" i="36" s="1"/>
  <c r="I22" i="36" s="1"/>
  <c r="H21" i="36"/>
  <c r="G21" i="36"/>
  <c r="D21" i="36"/>
  <c r="C21" i="36" s="1"/>
  <c r="F21" i="36" s="1"/>
  <c r="H20" i="36"/>
  <c r="G20" i="36"/>
  <c r="D20" i="36"/>
  <c r="C20" i="36"/>
  <c r="F20" i="36" s="1"/>
  <c r="H19" i="36"/>
  <c r="G19" i="36"/>
  <c r="D19" i="36"/>
  <c r="C19" i="36" s="1"/>
  <c r="F19" i="36" s="1"/>
  <c r="H18" i="36"/>
  <c r="G18" i="36"/>
  <c r="D18" i="36"/>
  <c r="C18" i="36" s="1"/>
  <c r="F18" i="36" s="1"/>
  <c r="I18" i="36" s="1"/>
  <c r="H17" i="36"/>
  <c r="G17" i="36"/>
  <c r="D17" i="36"/>
  <c r="C17" i="36" s="1"/>
  <c r="F17" i="36" s="1"/>
  <c r="I17" i="36" s="1"/>
  <c r="C18" i="35"/>
  <c r="C19" i="35"/>
  <c r="C20" i="35"/>
  <c r="C21" i="35"/>
  <c r="C22" i="35"/>
  <c r="C23" i="35"/>
  <c r="C17" i="35"/>
  <c r="C29" i="35"/>
  <c r="F18" i="35"/>
  <c r="F17" i="38" l="1"/>
  <c r="I17" i="38" s="1"/>
  <c r="I159" i="36"/>
  <c r="I171" i="36"/>
  <c r="I275" i="36"/>
  <c r="I20" i="36"/>
  <c r="I21" i="36"/>
  <c r="I31" i="36"/>
  <c r="I45" i="36"/>
  <c r="I63" i="36"/>
  <c r="I76" i="36"/>
  <c r="I83" i="36"/>
  <c r="I97" i="36"/>
  <c r="I115" i="36"/>
  <c r="I124" i="36"/>
  <c r="I135" i="36"/>
  <c r="I140" i="36"/>
  <c r="I149" i="36"/>
  <c r="I158" i="36"/>
  <c r="I170" i="36"/>
  <c r="I173" i="36"/>
  <c r="I181" i="36"/>
  <c r="I197" i="36"/>
  <c r="I201" i="36"/>
  <c r="I221" i="36"/>
  <c r="I239" i="36"/>
  <c r="I240" i="36"/>
  <c r="I249" i="36"/>
  <c r="I250" i="36"/>
  <c r="I262" i="36"/>
  <c r="I273" i="36"/>
  <c r="I274" i="36"/>
  <c r="I296" i="36"/>
  <c r="I297" i="36"/>
  <c r="I308" i="36"/>
  <c r="I321" i="36"/>
  <c r="I333" i="36"/>
  <c r="I18" i="35"/>
  <c r="I19" i="36"/>
  <c r="I30" i="36"/>
  <c r="I34" i="36"/>
  <c r="I44" i="36"/>
  <c r="I49" i="36"/>
  <c r="I62" i="36"/>
  <c r="I75" i="36"/>
  <c r="I91" i="36"/>
  <c r="I105" i="36"/>
  <c r="I114" i="36"/>
  <c r="I123" i="36"/>
  <c r="I134" i="36"/>
  <c r="I139" i="36"/>
  <c r="I152" i="36"/>
  <c r="I172" i="36"/>
  <c r="I180" i="36"/>
  <c r="I191" i="36"/>
  <c r="I209" i="36"/>
  <c r="I219" i="36"/>
  <c r="I237" i="36"/>
  <c r="I243" i="36"/>
  <c r="I261" i="36"/>
  <c r="I265" i="36"/>
  <c r="I278" i="36"/>
  <c r="I289" i="36"/>
  <c r="I307" i="36"/>
  <c r="I315" i="36"/>
  <c r="I332" i="36"/>
  <c r="I51" i="38"/>
  <c r="I70" i="38"/>
  <c r="I80" i="38"/>
  <c r="I93" i="38"/>
  <c r="I107" i="38"/>
  <c r="I122" i="38"/>
  <c r="I135" i="38"/>
  <c r="I149" i="38"/>
  <c r="I58" i="38"/>
  <c r="I72" i="38"/>
  <c r="I82" i="38"/>
  <c r="I95" i="38"/>
  <c r="I110" i="38"/>
  <c r="I124" i="38"/>
  <c r="I138" i="38"/>
  <c r="I191" i="38"/>
  <c r="I208" i="38"/>
  <c r="I197" i="38"/>
  <c r="I210" i="38"/>
  <c r="I172" i="37"/>
  <c r="I163" i="37"/>
  <c r="I159" i="37"/>
  <c r="I150" i="37"/>
  <c r="I141" i="37"/>
  <c r="I21" i="37"/>
  <c r="I82" i="36"/>
  <c r="I92" i="36"/>
  <c r="I138" i="36"/>
  <c r="I199" i="36"/>
  <c r="I253" i="36"/>
  <c r="I311" i="36"/>
  <c r="I322" i="36"/>
  <c r="I42" i="36"/>
  <c r="I50" i="36"/>
  <c r="I94" i="36"/>
  <c r="I95" i="36"/>
  <c r="I106" i="36"/>
  <c r="I150" i="36"/>
  <c r="I151" i="36"/>
  <c r="I161" i="36"/>
  <c r="I213" i="36"/>
  <c r="I214" i="36"/>
  <c r="I220" i="36"/>
  <c r="I266" i="36"/>
  <c r="I267" i="36"/>
  <c r="I277" i="36"/>
  <c r="I324" i="36"/>
  <c r="I325" i="36"/>
  <c r="I335" i="36"/>
  <c r="I35" i="36"/>
  <c r="I81" i="36"/>
  <c r="I136" i="36"/>
  <c r="I148" i="36"/>
  <c r="I200" i="36"/>
  <c r="I210" i="36"/>
  <c r="I254" i="36"/>
  <c r="I264" i="36"/>
  <c r="I310" i="36"/>
  <c r="I109" i="36"/>
  <c r="I110" i="36"/>
  <c r="I121" i="36"/>
  <c r="I163" i="36"/>
  <c r="I169" i="36"/>
  <c r="I174" i="36"/>
  <c r="I227" i="36"/>
  <c r="I228" i="36"/>
  <c r="I238" i="36"/>
  <c r="I284" i="36"/>
  <c r="I285" i="36"/>
  <c r="I290" i="36"/>
  <c r="I342" i="36"/>
  <c r="I343" i="36"/>
  <c r="H344" i="35"/>
  <c r="G344" i="35"/>
  <c r="D344" i="35"/>
  <c r="C344" i="35" s="1"/>
  <c r="F344" i="35" s="1"/>
  <c r="I344" i="35" s="1"/>
  <c r="H343" i="35"/>
  <c r="G343" i="35"/>
  <c r="D343" i="35"/>
  <c r="C343" i="35" s="1"/>
  <c r="F343" i="35" s="1"/>
  <c r="H342" i="35"/>
  <c r="G342" i="35"/>
  <c r="D342" i="35"/>
  <c r="C342" i="35" s="1"/>
  <c r="F342" i="35" s="1"/>
  <c r="H336" i="35"/>
  <c r="G336" i="35"/>
  <c r="D336" i="35"/>
  <c r="C336" i="35" s="1"/>
  <c r="F336" i="35" s="1"/>
  <c r="I336" i="35" s="1"/>
  <c r="H335" i="35"/>
  <c r="G335" i="35"/>
  <c r="D335" i="35"/>
  <c r="C335" i="35" s="1"/>
  <c r="F335" i="35" s="1"/>
  <c r="I335" i="35" s="1"/>
  <c r="H334" i="35"/>
  <c r="G334" i="35"/>
  <c r="D334" i="35"/>
  <c r="C334" i="35" s="1"/>
  <c r="F334" i="35" s="1"/>
  <c r="H333" i="35"/>
  <c r="G333" i="35"/>
  <c r="D333" i="35"/>
  <c r="C333" i="35"/>
  <c r="F333" i="35" s="1"/>
  <c r="H332" i="35"/>
  <c r="G332" i="35"/>
  <c r="D332" i="35"/>
  <c r="C332" i="35"/>
  <c r="F332" i="35" s="1"/>
  <c r="H331" i="35"/>
  <c r="G331" i="35"/>
  <c r="D331" i="35"/>
  <c r="C331" i="35" s="1"/>
  <c r="F331" i="35" s="1"/>
  <c r="H325" i="35"/>
  <c r="G325" i="35"/>
  <c r="D325" i="35"/>
  <c r="C325" i="35" s="1"/>
  <c r="F325" i="35" s="1"/>
  <c r="I325" i="35" s="1"/>
  <c r="H324" i="35"/>
  <c r="G324" i="35"/>
  <c r="D324" i="35"/>
  <c r="C324" i="35" s="1"/>
  <c r="F324" i="35" s="1"/>
  <c r="I324" i="35" s="1"/>
  <c r="H323" i="35"/>
  <c r="G323" i="35"/>
  <c r="D323" i="35"/>
  <c r="C323" i="35" s="1"/>
  <c r="F323" i="35" s="1"/>
  <c r="H322" i="35"/>
  <c r="G322" i="35"/>
  <c r="D322" i="35"/>
  <c r="C322" i="35"/>
  <c r="F322" i="35" s="1"/>
  <c r="H321" i="35"/>
  <c r="G321" i="35"/>
  <c r="D321" i="35"/>
  <c r="C321" i="35" s="1"/>
  <c r="F321" i="35" s="1"/>
  <c r="H315" i="35"/>
  <c r="G315" i="35"/>
  <c r="D315" i="35"/>
  <c r="C315" i="35"/>
  <c r="F315" i="35" s="1"/>
  <c r="I315" i="35" s="1"/>
  <c r="H314" i="35"/>
  <c r="G314" i="35"/>
  <c r="D314" i="35"/>
  <c r="C314" i="35"/>
  <c r="F314" i="35" s="1"/>
  <c r="I314" i="35" s="1"/>
  <c r="H313" i="35"/>
  <c r="G313" i="35"/>
  <c r="D313" i="35"/>
  <c r="C313" i="35" s="1"/>
  <c r="F313" i="35" s="1"/>
  <c r="I313" i="35" s="1"/>
  <c r="H311" i="35"/>
  <c r="G311" i="35"/>
  <c r="D311" i="35"/>
  <c r="C311" i="35" s="1"/>
  <c r="F311" i="35" s="1"/>
  <c r="I311" i="35" s="1"/>
  <c r="H310" i="35"/>
  <c r="G310" i="35"/>
  <c r="D310" i="35"/>
  <c r="C310" i="35" s="1"/>
  <c r="F310" i="35" s="1"/>
  <c r="H309" i="35"/>
  <c r="G309" i="35"/>
  <c r="D309" i="35"/>
  <c r="C309" i="35" s="1"/>
  <c r="F309" i="35" s="1"/>
  <c r="H308" i="35"/>
  <c r="G308" i="35"/>
  <c r="D308" i="35"/>
  <c r="C308" i="35"/>
  <c r="F308" i="35" s="1"/>
  <c r="I308" i="35" s="1"/>
  <c r="H307" i="35"/>
  <c r="G307" i="35"/>
  <c r="D307" i="35"/>
  <c r="C307" i="35" s="1"/>
  <c r="F307" i="35" s="1"/>
  <c r="I307" i="35" s="1"/>
  <c r="H301" i="35"/>
  <c r="G301" i="35"/>
  <c r="D301" i="35"/>
  <c r="C301" i="35"/>
  <c r="F301" i="35" s="1"/>
  <c r="I301" i="35" s="1"/>
  <c r="H300" i="35"/>
  <c r="G300" i="35"/>
  <c r="D300" i="35"/>
  <c r="C300" i="35"/>
  <c r="F300" i="35" s="1"/>
  <c r="I300" i="35" s="1"/>
  <c r="H299" i="35"/>
  <c r="G299" i="35"/>
  <c r="D299" i="35"/>
  <c r="C299" i="35" s="1"/>
  <c r="F299" i="35" s="1"/>
  <c r="I299" i="35" s="1"/>
  <c r="H298" i="35"/>
  <c r="G298" i="35"/>
  <c r="D298" i="35"/>
  <c r="C298" i="35" s="1"/>
  <c r="F298" i="35" s="1"/>
  <c r="H297" i="35"/>
  <c r="G297" i="35"/>
  <c r="D297" i="35"/>
  <c r="C297" i="35" s="1"/>
  <c r="F297" i="35" s="1"/>
  <c r="H296" i="35"/>
  <c r="G296" i="35"/>
  <c r="D296" i="35"/>
  <c r="C296" i="35" s="1"/>
  <c r="F296" i="35" s="1"/>
  <c r="I296" i="35" s="1"/>
  <c r="H290" i="35"/>
  <c r="G290" i="35"/>
  <c r="D290" i="35"/>
  <c r="C290" i="35"/>
  <c r="F290" i="35" s="1"/>
  <c r="I290" i="35" s="1"/>
  <c r="H289" i="35"/>
  <c r="G289" i="35"/>
  <c r="D289" i="35"/>
  <c r="C289" i="35" s="1"/>
  <c r="F289" i="35" s="1"/>
  <c r="I289" i="35" s="1"/>
  <c r="H288" i="35"/>
  <c r="G288" i="35"/>
  <c r="D288" i="35"/>
  <c r="C288" i="35" s="1"/>
  <c r="F288" i="35" s="1"/>
  <c r="H287" i="35"/>
  <c r="G287" i="35"/>
  <c r="D287" i="35"/>
  <c r="C287" i="35" s="1"/>
  <c r="F287" i="35" s="1"/>
  <c r="H286" i="35"/>
  <c r="G286" i="35"/>
  <c r="D286" i="35"/>
  <c r="C286" i="35" s="1"/>
  <c r="F286" i="35" s="1"/>
  <c r="I286" i="35" s="1"/>
  <c r="H285" i="35"/>
  <c r="G285" i="35"/>
  <c r="D285" i="35"/>
  <c r="C285" i="35" s="1"/>
  <c r="F285" i="35" s="1"/>
  <c r="I285" i="35" s="1"/>
  <c r="H284" i="35"/>
  <c r="G284" i="35"/>
  <c r="D284" i="35"/>
  <c r="C284" i="35" s="1"/>
  <c r="F284" i="35" s="1"/>
  <c r="H278" i="35"/>
  <c r="G278" i="35"/>
  <c r="D278" i="35"/>
  <c r="C278" i="35" s="1"/>
  <c r="F278" i="35" s="1"/>
  <c r="H277" i="35"/>
  <c r="G277" i="35"/>
  <c r="D277" i="35"/>
  <c r="C277" i="35" s="1"/>
  <c r="F277" i="35" s="1"/>
  <c r="I277" i="35" s="1"/>
  <c r="H276" i="35"/>
  <c r="G276" i="35"/>
  <c r="D276" i="35"/>
  <c r="C276" i="35" s="1"/>
  <c r="F276" i="35" s="1"/>
  <c r="I276" i="35" s="1"/>
  <c r="H275" i="35"/>
  <c r="G275" i="35"/>
  <c r="D275" i="35"/>
  <c r="C275" i="35"/>
  <c r="F275" i="35" s="1"/>
  <c r="H274" i="35"/>
  <c r="G274" i="35"/>
  <c r="D274" i="35"/>
  <c r="C274" i="35"/>
  <c r="F274" i="35" s="1"/>
  <c r="H273" i="35"/>
  <c r="G273" i="35"/>
  <c r="D273" i="35"/>
  <c r="C273" i="35" s="1"/>
  <c r="F273" i="35" s="1"/>
  <c r="H267" i="35"/>
  <c r="G267" i="35"/>
  <c r="D267" i="35"/>
  <c r="C267" i="35" s="1"/>
  <c r="F267" i="35" s="1"/>
  <c r="H266" i="35"/>
  <c r="G266" i="35"/>
  <c r="D266" i="35"/>
  <c r="C266" i="35" s="1"/>
  <c r="F266" i="35" s="1"/>
  <c r="I266" i="35" s="1"/>
  <c r="H265" i="35"/>
  <c r="G265" i="35"/>
  <c r="F265" i="35"/>
  <c r="I265" i="35" s="1"/>
  <c r="D265" i="35"/>
  <c r="C265" i="35"/>
  <c r="H264" i="35"/>
  <c r="G264" i="35"/>
  <c r="D264" i="35"/>
  <c r="C264" i="35"/>
  <c r="F264" i="35" s="1"/>
  <c r="I264" i="35" s="1"/>
  <c r="H263" i="35"/>
  <c r="G263" i="35"/>
  <c r="D263" i="35"/>
  <c r="C263" i="35" s="1"/>
  <c r="F263" i="35" s="1"/>
  <c r="I263" i="35" s="1"/>
  <c r="H262" i="35"/>
  <c r="G262" i="35"/>
  <c r="F262" i="35"/>
  <c r="I262" i="35" s="1"/>
  <c r="D262" i="35"/>
  <c r="C262" i="35"/>
  <c r="H261" i="35"/>
  <c r="G261" i="35"/>
  <c r="D261" i="35"/>
  <c r="C261" i="35"/>
  <c r="F261" i="35" s="1"/>
  <c r="I261" i="35" s="1"/>
  <c r="H255" i="35"/>
  <c r="G255" i="35"/>
  <c r="D255" i="35"/>
  <c r="C255" i="35"/>
  <c r="F255" i="35" s="1"/>
  <c r="I255" i="35" s="1"/>
  <c r="H254" i="35"/>
  <c r="G254" i="35"/>
  <c r="D254" i="35"/>
  <c r="C254" i="35"/>
  <c r="F254" i="35" s="1"/>
  <c r="I254" i="35" s="1"/>
  <c r="H253" i="35"/>
  <c r="G253" i="35"/>
  <c r="D253" i="35"/>
  <c r="C253" i="35"/>
  <c r="F253" i="35" s="1"/>
  <c r="I253" i="35" s="1"/>
  <c r="H252" i="35"/>
  <c r="G252" i="35"/>
  <c r="D252" i="35"/>
  <c r="C252" i="35"/>
  <c r="F252" i="35" s="1"/>
  <c r="I252" i="35" s="1"/>
  <c r="H251" i="35"/>
  <c r="G251" i="35"/>
  <c r="D251" i="35"/>
  <c r="C251" i="35"/>
  <c r="F251" i="35" s="1"/>
  <c r="I251" i="35" s="1"/>
  <c r="H250" i="35"/>
  <c r="G250" i="35"/>
  <c r="D250" i="35"/>
  <c r="C250" i="35" s="1"/>
  <c r="F250" i="35" s="1"/>
  <c r="I250" i="35" s="1"/>
  <c r="H249" i="35"/>
  <c r="G249" i="35"/>
  <c r="D249" i="35"/>
  <c r="C249" i="35" s="1"/>
  <c r="F249" i="35" s="1"/>
  <c r="I249" i="35" s="1"/>
  <c r="H243" i="35"/>
  <c r="G243" i="35"/>
  <c r="D243" i="35"/>
  <c r="C243" i="35" s="1"/>
  <c r="F243" i="35" s="1"/>
  <c r="H242" i="35"/>
  <c r="G242" i="35"/>
  <c r="D242" i="35"/>
  <c r="C242" i="35" s="1"/>
  <c r="F242" i="35" s="1"/>
  <c r="H241" i="35"/>
  <c r="G241" i="35"/>
  <c r="D241" i="35"/>
  <c r="C241" i="35" s="1"/>
  <c r="F241" i="35" s="1"/>
  <c r="I241" i="35" s="1"/>
  <c r="H240" i="35"/>
  <c r="G240" i="35"/>
  <c r="D240" i="35"/>
  <c r="C240" i="35" s="1"/>
  <c r="F240" i="35" s="1"/>
  <c r="I240" i="35" s="1"/>
  <c r="H239" i="35"/>
  <c r="G239" i="35"/>
  <c r="D239" i="35"/>
  <c r="C239" i="35"/>
  <c r="F239" i="35" s="1"/>
  <c r="H238" i="35"/>
  <c r="G238" i="35"/>
  <c r="D238" i="35"/>
  <c r="C238" i="35"/>
  <c r="F238" i="35" s="1"/>
  <c r="I237" i="35"/>
  <c r="H237" i="35"/>
  <c r="G237" i="35"/>
  <c r="D237" i="35"/>
  <c r="C237" i="35" s="1"/>
  <c r="F237" i="35" s="1"/>
  <c r="H236" i="35"/>
  <c r="G236" i="35"/>
  <c r="D236" i="35"/>
  <c r="C236" i="35"/>
  <c r="F236" i="35" s="1"/>
  <c r="H230" i="35"/>
  <c r="G230" i="35"/>
  <c r="D230" i="35"/>
  <c r="C230" i="35"/>
  <c r="F230" i="35" s="1"/>
  <c r="H229" i="35"/>
  <c r="G229" i="35"/>
  <c r="D229" i="35"/>
  <c r="C229" i="35"/>
  <c r="F229" i="35" s="1"/>
  <c r="H228" i="35"/>
  <c r="G228" i="35"/>
  <c r="D228" i="35"/>
  <c r="C228" i="35"/>
  <c r="F228" i="35" s="1"/>
  <c r="H227" i="35"/>
  <c r="G227" i="35"/>
  <c r="D227" i="35"/>
  <c r="C227" i="35"/>
  <c r="F227" i="35" s="1"/>
  <c r="H221" i="35"/>
  <c r="G221" i="35"/>
  <c r="D221" i="35"/>
  <c r="C221" i="35" s="1"/>
  <c r="F221" i="35" s="1"/>
  <c r="H220" i="35"/>
  <c r="G220" i="35"/>
  <c r="D220" i="35"/>
  <c r="C220" i="35" s="1"/>
  <c r="F220" i="35" s="1"/>
  <c r="H219" i="35"/>
  <c r="G219" i="35"/>
  <c r="D219" i="35"/>
  <c r="C219" i="35" s="1"/>
  <c r="F219" i="35" s="1"/>
  <c r="I219" i="35" s="1"/>
  <c r="H218" i="35"/>
  <c r="G218" i="35"/>
  <c r="D218" i="35"/>
  <c r="C218" i="35" s="1"/>
  <c r="F218" i="35" s="1"/>
  <c r="I218" i="35" s="1"/>
  <c r="H216" i="35"/>
  <c r="G216" i="35"/>
  <c r="D216" i="35"/>
  <c r="C216" i="35" s="1"/>
  <c r="F216" i="35" s="1"/>
  <c r="H215" i="35"/>
  <c r="G215" i="35"/>
  <c r="D215" i="35"/>
  <c r="C215" i="35"/>
  <c r="F215" i="35" s="1"/>
  <c r="H214" i="35"/>
  <c r="G214" i="35"/>
  <c r="D214" i="35"/>
  <c r="C214" i="35"/>
  <c r="F214" i="35" s="1"/>
  <c r="H213" i="35"/>
  <c r="G213" i="35"/>
  <c r="D213" i="35"/>
  <c r="C213" i="35"/>
  <c r="F213" i="35" s="1"/>
  <c r="H211" i="35"/>
  <c r="G211" i="35"/>
  <c r="D211" i="35"/>
  <c r="C211" i="35"/>
  <c r="F211" i="35" s="1"/>
  <c r="H210" i="35"/>
  <c r="G210" i="35"/>
  <c r="D210" i="35"/>
  <c r="C210" i="35"/>
  <c r="F210" i="35" s="1"/>
  <c r="H209" i="35"/>
  <c r="G209" i="35"/>
  <c r="D209" i="35"/>
  <c r="C209" i="35" s="1"/>
  <c r="F209" i="35" s="1"/>
  <c r="H208" i="35"/>
  <c r="G208" i="35"/>
  <c r="D208" i="35"/>
  <c r="C208" i="35"/>
  <c r="F208" i="35" s="1"/>
  <c r="I208" i="35" s="1"/>
  <c r="H207" i="35"/>
  <c r="G207" i="35"/>
  <c r="D207" i="35"/>
  <c r="C207" i="35"/>
  <c r="F207" i="35" s="1"/>
  <c r="I207" i="35" s="1"/>
  <c r="H201" i="35"/>
  <c r="G201" i="35"/>
  <c r="D201" i="35"/>
  <c r="C201" i="35"/>
  <c r="F201" i="35" s="1"/>
  <c r="I201" i="35" s="1"/>
  <c r="H200" i="35"/>
  <c r="G200" i="35"/>
  <c r="D200" i="35"/>
  <c r="C200" i="35"/>
  <c r="F200" i="35" s="1"/>
  <c r="I200" i="35" s="1"/>
  <c r="H199" i="35"/>
  <c r="G199" i="35"/>
  <c r="D199" i="35"/>
  <c r="C199" i="35"/>
  <c r="F199" i="35" s="1"/>
  <c r="H198" i="35"/>
  <c r="G198" i="35"/>
  <c r="D198" i="35"/>
  <c r="C198" i="35" s="1"/>
  <c r="F198" i="35" s="1"/>
  <c r="I198" i="35" s="1"/>
  <c r="H197" i="35"/>
  <c r="G197" i="35"/>
  <c r="D197" i="35"/>
  <c r="C197" i="35" s="1"/>
  <c r="F197" i="35" s="1"/>
  <c r="I197" i="35" s="1"/>
  <c r="H191" i="35"/>
  <c r="G191" i="35"/>
  <c r="D191" i="35"/>
  <c r="C191" i="35" s="1"/>
  <c r="F191" i="35" s="1"/>
  <c r="H190" i="35"/>
  <c r="G190" i="35"/>
  <c r="D190" i="35"/>
  <c r="C190" i="35" s="1"/>
  <c r="F190" i="35" s="1"/>
  <c r="H189" i="35"/>
  <c r="G189" i="35"/>
  <c r="D189" i="35"/>
  <c r="C189" i="35" s="1"/>
  <c r="F189" i="35" s="1"/>
  <c r="H188" i="35"/>
  <c r="G188" i="35"/>
  <c r="D188" i="35"/>
  <c r="C188" i="35"/>
  <c r="F188" i="35" s="1"/>
  <c r="I188" i="35" s="1"/>
  <c r="H182" i="35"/>
  <c r="G182" i="35"/>
  <c r="D182" i="35"/>
  <c r="C182" i="35"/>
  <c r="F182" i="35" s="1"/>
  <c r="I182" i="35" s="1"/>
  <c r="H181" i="35"/>
  <c r="G181" i="35"/>
  <c r="D181" i="35"/>
  <c r="C181" i="35"/>
  <c r="F181" i="35" s="1"/>
  <c r="I181" i="35" s="1"/>
  <c r="H180" i="35"/>
  <c r="G180" i="35"/>
  <c r="D180" i="35"/>
  <c r="C180" i="35"/>
  <c r="F180" i="35" s="1"/>
  <c r="I180" i="35" s="1"/>
  <c r="H174" i="35"/>
  <c r="G174" i="35"/>
  <c r="D174" i="35"/>
  <c r="C174" i="35"/>
  <c r="F174" i="35" s="1"/>
  <c r="I174" i="35" s="1"/>
  <c r="H173" i="35"/>
  <c r="G173" i="35"/>
  <c r="D173" i="35"/>
  <c r="C173" i="35" s="1"/>
  <c r="F173" i="35" s="1"/>
  <c r="I173" i="35" s="1"/>
  <c r="H172" i="35"/>
  <c r="G172" i="35"/>
  <c r="D172" i="35"/>
  <c r="C172" i="35"/>
  <c r="F172" i="35" s="1"/>
  <c r="H171" i="35"/>
  <c r="G171" i="35"/>
  <c r="D171" i="35"/>
  <c r="C171" i="35"/>
  <c r="F171" i="35" s="1"/>
  <c r="H170" i="35"/>
  <c r="G170" i="35"/>
  <c r="D170" i="35"/>
  <c r="C170" i="35"/>
  <c r="F170" i="35" s="1"/>
  <c r="H169" i="35"/>
  <c r="G169" i="35"/>
  <c r="D169" i="35"/>
  <c r="C169" i="35"/>
  <c r="F169" i="35" s="1"/>
  <c r="H163" i="35"/>
  <c r="G163" i="35"/>
  <c r="D163" i="35"/>
  <c r="C163" i="35"/>
  <c r="F163" i="35" s="1"/>
  <c r="H162" i="35"/>
  <c r="G162" i="35"/>
  <c r="D162" i="35"/>
  <c r="C162" i="35" s="1"/>
  <c r="F162" i="35" s="1"/>
  <c r="H161" i="35"/>
  <c r="G161" i="35"/>
  <c r="D161" i="35"/>
  <c r="C161" i="35" s="1"/>
  <c r="F161" i="35" s="1"/>
  <c r="H160" i="35"/>
  <c r="G160" i="35"/>
  <c r="D160" i="35"/>
  <c r="C160" i="35" s="1"/>
  <c r="F160" i="35" s="1"/>
  <c r="I160" i="35" s="1"/>
  <c r="H159" i="35"/>
  <c r="G159" i="35"/>
  <c r="D159" i="35"/>
  <c r="C159" i="35" s="1"/>
  <c r="F159" i="35" s="1"/>
  <c r="I159" i="35" s="1"/>
  <c r="H158" i="35"/>
  <c r="G158" i="35"/>
  <c r="D158" i="35"/>
  <c r="C158" i="35" s="1"/>
  <c r="F158" i="35" s="1"/>
  <c r="H152" i="35"/>
  <c r="G152" i="35"/>
  <c r="F152" i="35"/>
  <c r="D152" i="35"/>
  <c r="C152" i="35"/>
  <c r="H151" i="35"/>
  <c r="G151" i="35"/>
  <c r="D151" i="35"/>
  <c r="C151" i="35"/>
  <c r="F151" i="35" s="1"/>
  <c r="H150" i="35"/>
  <c r="G150" i="35"/>
  <c r="D150" i="35"/>
  <c r="C150" i="35"/>
  <c r="F150" i="35" s="1"/>
  <c r="H149" i="35"/>
  <c r="G149" i="35"/>
  <c r="D149" i="35"/>
  <c r="C149" i="35"/>
  <c r="F149" i="35" s="1"/>
  <c r="H148" i="35"/>
  <c r="G148" i="35"/>
  <c r="D148" i="35"/>
  <c r="C148" i="35"/>
  <c r="F148" i="35" s="1"/>
  <c r="H142" i="35"/>
  <c r="G142" i="35"/>
  <c r="D142" i="35"/>
  <c r="C142" i="35" s="1"/>
  <c r="F142" i="35" s="1"/>
  <c r="H141" i="35"/>
  <c r="G141" i="35"/>
  <c r="D141" i="35"/>
  <c r="C141" i="35" s="1"/>
  <c r="F141" i="35" s="1"/>
  <c r="H140" i="35"/>
  <c r="G140" i="35"/>
  <c r="D140" i="35"/>
  <c r="C140" i="35" s="1"/>
  <c r="F140" i="35" s="1"/>
  <c r="I140" i="35" s="1"/>
  <c r="H139" i="35"/>
  <c r="G139" i="35"/>
  <c r="D139" i="35"/>
  <c r="C139" i="35" s="1"/>
  <c r="F139" i="35" s="1"/>
  <c r="I139" i="35" s="1"/>
  <c r="H138" i="35"/>
  <c r="G138" i="35"/>
  <c r="D138" i="35"/>
  <c r="C138" i="35" s="1"/>
  <c r="F138" i="35" s="1"/>
  <c r="H136" i="35"/>
  <c r="G136" i="35"/>
  <c r="D136" i="35"/>
  <c r="C136" i="35" s="1"/>
  <c r="F136" i="35" s="1"/>
  <c r="H135" i="35"/>
  <c r="G135" i="35"/>
  <c r="D135" i="35"/>
  <c r="C135" i="35"/>
  <c r="F135" i="35" s="1"/>
  <c r="I135" i="35" s="1"/>
  <c r="H134" i="35"/>
  <c r="G134" i="35"/>
  <c r="D134" i="35"/>
  <c r="C134" i="35"/>
  <c r="F134" i="35" s="1"/>
  <c r="I134" i="35" s="1"/>
  <c r="H133" i="35"/>
  <c r="G133" i="35"/>
  <c r="D133" i="35"/>
  <c r="C133" i="35" s="1"/>
  <c r="F133" i="35" s="1"/>
  <c r="I133" i="35" s="1"/>
  <c r="H132" i="35"/>
  <c r="G132" i="35"/>
  <c r="D132" i="35"/>
  <c r="C132" i="35"/>
  <c r="F132" i="35" s="1"/>
  <c r="I132" i="35" s="1"/>
  <c r="H131" i="35"/>
  <c r="G131" i="35"/>
  <c r="D131" i="35"/>
  <c r="C131" i="35"/>
  <c r="F131" i="35" s="1"/>
  <c r="H125" i="35"/>
  <c r="G125" i="35"/>
  <c r="D125" i="35"/>
  <c r="C125" i="35"/>
  <c r="F125" i="35" s="1"/>
  <c r="I125" i="35" s="1"/>
  <c r="H124" i="35"/>
  <c r="G124" i="35"/>
  <c r="D124" i="35"/>
  <c r="C124" i="35"/>
  <c r="F124" i="35" s="1"/>
  <c r="I124" i="35" s="1"/>
  <c r="H123" i="35"/>
  <c r="G123" i="35"/>
  <c r="D123" i="35"/>
  <c r="C123" i="35"/>
  <c r="F123" i="35" s="1"/>
  <c r="I123" i="35" s="1"/>
  <c r="H122" i="35"/>
  <c r="G122" i="35"/>
  <c r="D122" i="35"/>
  <c r="C122" i="35" s="1"/>
  <c r="F122" i="35" s="1"/>
  <c r="I122" i="35" s="1"/>
  <c r="H121" i="35"/>
  <c r="G121" i="35"/>
  <c r="D121" i="35"/>
  <c r="C121" i="35" s="1"/>
  <c r="F121" i="35" s="1"/>
  <c r="H115" i="35"/>
  <c r="G115" i="35"/>
  <c r="D115" i="35"/>
  <c r="C115" i="35" s="1"/>
  <c r="F115" i="35" s="1"/>
  <c r="H114" i="35"/>
  <c r="G114" i="35"/>
  <c r="D114" i="35"/>
  <c r="C114" i="35"/>
  <c r="F114" i="35" s="1"/>
  <c r="I114" i="35" s="1"/>
  <c r="H112" i="35"/>
  <c r="G112" i="35"/>
  <c r="D112" i="35"/>
  <c r="C112" i="35"/>
  <c r="F112" i="35" s="1"/>
  <c r="I112" i="35" s="1"/>
  <c r="H111" i="35"/>
  <c r="G111" i="35"/>
  <c r="D111" i="35"/>
  <c r="C111" i="35"/>
  <c r="F111" i="35" s="1"/>
  <c r="I111" i="35" s="1"/>
  <c r="H110" i="35"/>
  <c r="G110" i="35"/>
  <c r="D110" i="35"/>
  <c r="C110" i="35"/>
  <c r="F110" i="35" s="1"/>
  <c r="I110" i="35" s="1"/>
  <c r="H109" i="35"/>
  <c r="G109" i="35"/>
  <c r="D109" i="35"/>
  <c r="C109" i="35"/>
  <c r="F109" i="35" s="1"/>
  <c r="H107" i="35"/>
  <c r="G107" i="35"/>
  <c r="D107" i="35"/>
  <c r="C107" i="35" s="1"/>
  <c r="F107" i="35" s="1"/>
  <c r="I107" i="35" s="1"/>
  <c r="H106" i="35"/>
  <c r="G106" i="35"/>
  <c r="D106" i="35"/>
  <c r="C106" i="35"/>
  <c r="F106" i="35" s="1"/>
  <c r="I106" i="35" s="1"/>
  <c r="H105" i="35"/>
  <c r="G105" i="35"/>
  <c r="D105" i="35"/>
  <c r="C105" i="35" s="1"/>
  <c r="F105" i="35" s="1"/>
  <c r="I105" i="35" s="1"/>
  <c r="H99" i="35"/>
  <c r="G99" i="35"/>
  <c r="D99" i="35"/>
  <c r="C99" i="35" s="1"/>
  <c r="F99" i="35" s="1"/>
  <c r="H98" i="35"/>
  <c r="G98" i="35"/>
  <c r="D98" i="35"/>
  <c r="C98" i="35" s="1"/>
  <c r="F98" i="35" s="1"/>
  <c r="H97" i="35"/>
  <c r="G97" i="35"/>
  <c r="D97" i="35"/>
  <c r="C97" i="35" s="1"/>
  <c r="F97" i="35" s="1"/>
  <c r="I97" i="35" s="1"/>
  <c r="H95" i="35"/>
  <c r="G95" i="35"/>
  <c r="D95" i="35"/>
  <c r="C95" i="35" s="1"/>
  <c r="F95" i="35" s="1"/>
  <c r="I95" i="35" s="1"/>
  <c r="H94" i="35"/>
  <c r="G94" i="35"/>
  <c r="D94" i="35"/>
  <c r="C94" i="35" s="1"/>
  <c r="F94" i="35" s="1"/>
  <c r="H93" i="35"/>
  <c r="G93" i="35"/>
  <c r="D93" i="35"/>
  <c r="C93" i="35"/>
  <c r="F93" i="35" s="1"/>
  <c r="H92" i="35"/>
  <c r="G92" i="35"/>
  <c r="D92" i="35"/>
  <c r="C92" i="35"/>
  <c r="F92" i="35" s="1"/>
  <c r="H91" i="35"/>
  <c r="G91" i="35"/>
  <c r="D91" i="35"/>
  <c r="C91" i="35" s="1"/>
  <c r="F91" i="35" s="1"/>
  <c r="H90" i="35"/>
  <c r="G90" i="35"/>
  <c r="D90" i="35"/>
  <c r="C90" i="35"/>
  <c r="F90" i="35" s="1"/>
  <c r="I90" i="35" s="1"/>
  <c r="H89" i="35"/>
  <c r="G89" i="35"/>
  <c r="D89" i="35"/>
  <c r="C89" i="35"/>
  <c r="F89" i="35" s="1"/>
  <c r="H83" i="35"/>
  <c r="G83" i="35"/>
  <c r="D83" i="35"/>
  <c r="C83" i="35"/>
  <c r="F83" i="35" s="1"/>
  <c r="I83" i="35" s="1"/>
  <c r="H82" i="35"/>
  <c r="G82" i="35"/>
  <c r="D82" i="35"/>
  <c r="C82" i="35"/>
  <c r="F82" i="35" s="1"/>
  <c r="I82" i="35" s="1"/>
  <c r="H81" i="35"/>
  <c r="G81" i="35"/>
  <c r="D81" i="35"/>
  <c r="C81" i="35"/>
  <c r="F81" i="35" s="1"/>
  <c r="H80" i="35"/>
  <c r="G80" i="35"/>
  <c r="D80" i="35"/>
  <c r="C80" i="35" s="1"/>
  <c r="F80" i="35" s="1"/>
  <c r="I80" i="35" s="1"/>
  <c r="H78" i="35"/>
  <c r="G78" i="35"/>
  <c r="D78" i="35"/>
  <c r="C78" i="35"/>
  <c r="F78" i="35" s="1"/>
  <c r="I78" i="35" s="1"/>
  <c r="H77" i="35"/>
  <c r="G77" i="35"/>
  <c r="D77" i="35"/>
  <c r="C77" i="35" s="1"/>
  <c r="F77" i="35" s="1"/>
  <c r="I77" i="35" s="1"/>
  <c r="H76" i="35"/>
  <c r="G76" i="35"/>
  <c r="D76" i="35"/>
  <c r="C76" i="35" s="1"/>
  <c r="F76" i="35" s="1"/>
  <c r="H75" i="35"/>
  <c r="G75" i="35"/>
  <c r="D75" i="35"/>
  <c r="C75" i="35" s="1"/>
  <c r="F75" i="35" s="1"/>
  <c r="H74" i="35"/>
  <c r="G74" i="35"/>
  <c r="D74" i="35"/>
  <c r="C74" i="35" s="1"/>
  <c r="F74" i="35" s="1"/>
  <c r="I74" i="35" s="1"/>
  <c r="H72" i="35"/>
  <c r="G72" i="35"/>
  <c r="D72" i="35"/>
  <c r="C72" i="35" s="1"/>
  <c r="F72" i="35" s="1"/>
  <c r="I72" i="35" s="1"/>
  <c r="H71" i="35"/>
  <c r="G71" i="35"/>
  <c r="D71" i="35"/>
  <c r="C71" i="35" s="1"/>
  <c r="F71" i="35" s="1"/>
  <c r="H70" i="35"/>
  <c r="G70" i="35"/>
  <c r="D70" i="35"/>
  <c r="C70" i="35" s="1"/>
  <c r="F70" i="35" s="1"/>
  <c r="H69" i="35"/>
  <c r="G69" i="35"/>
  <c r="D69" i="35"/>
  <c r="C69" i="35" s="1"/>
  <c r="F69" i="35" s="1"/>
  <c r="I69" i="35" s="1"/>
  <c r="H63" i="35"/>
  <c r="G63" i="35"/>
  <c r="D63" i="35"/>
  <c r="C63" i="35" s="1"/>
  <c r="F63" i="35" s="1"/>
  <c r="I63" i="35" s="1"/>
  <c r="H62" i="35"/>
  <c r="G62" i="35"/>
  <c r="D62" i="35"/>
  <c r="C62" i="35"/>
  <c r="F62" i="35" s="1"/>
  <c r="H61" i="35"/>
  <c r="G61" i="35"/>
  <c r="D61" i="35"/>
  <c r="C61" i="35"/>
  <c r="F61" i="35" s="1"/>
  <c r="H59" i="35"/>
  <c r="G59" i="35"/>
  <c r="D59" i="35"/>
  <c r="C59" i="35"/>
  <c r="F59" i="35" s="1"/>
  <c r="H58" i="35"/>
  <c r="G58" i="35"/>
  <c r="D58" i="35"/>
  <c r="C58" i="35"/>
  <c r="F58" i="35" s="1"/>
  <c r="H57" i="35"/>
  <c r="G57" i="35"/>
  <c r="D57" i="35"/>
  <c r="C57" i="35"/>
  <c r="F57" i="35" s="1"/>
  <c r="H51" i="35"/>
  <c r="G51" i="35"/>
  <c r="D51" i="35"/>
  <c r="C51" i="35" s="1"/>
  <c r="F51" i="35" s="1"/>
  <c r="H50" i="35"/>
  <c r="G50" i="35"/>
  <c r="D50" i="35"/>
  <c r="C50" i="35"/>
  <c r="F50" i="35" s="1"/>
  <c r="H49" i="35"/>
  <c r="G49" i="35"/>
  <c r="D49" i="35"/>
  <c r="C49" i="35" s="1"/>
  <c r="F49" i="35" s="1"/>
  <c r="H48" i="35"/>
  <c r="G48" i="35"/>
  <c r="F48" i="35"/>
  <c r="I48" i="35" s="1"/>
  <c r="D48" i="35"/>
  <c r="C48" i="35"/>
  <c r="H46" i="35"/>
  <c r="G46" i="35"/>
  <c r="D46" i="35"/>
  <c r="C46" i="35"/>
  <c r="F46" i="35" s="1"/>
  <c r="H45" i="35"/>
  <c r="G45" i="35"/>
  <c r="D45" i="35"/>
  <c r="C45" i="35" s="1"/>
  <c r="F45" i="35" s="1"/>
  <c r="H44" i="35"/>
  <c r="G44" i="35"/>
  <c r="D44" i="35"/>
  <c r="C44" i="35" s="1"/>
  <c r="F44" i="35" s="1"/>
  <c r="I44" i="35" s="1"/>
  <c r="H43" i="35"/>
  <c r="G43" i="35"/>
  <c r="D43" i="35"/>
  <c r="C43" i="35" s="1"/>
  <c r="F43" i="35" s="1"/>
  <c r="I43" i="35" s="1"/>
  <c r="H42" i="35"/>
  <c r="G42" i="35"/>
  <c r="D42" i="35"/>
  <c r="C42" i="35"/>
  <c r="F42" i="35" s="1"/>
  <c r="H36" i="35"/>
  <c r="G36" i="35"/>
  <c r="D36" i="35"/>
  <c r="C36" i="35" s="1"/>
  <c r="F36" i="35" s="1"/>
  <c r="H35" i="35"/>
  <c r="G35" i="35"/>
  <c r="D35" i="35"/>
  <c r="C35" i="35"/>
  <c r="F35" i="35" s="1"/>
  <c r="H34" i="35"/>
  <c r="G34" i="35"/>
  <c r="D34" i="35"/>
  <c r="C34" i="35" s="1"/>
  <c r="F34" i="35" s="1"/>
  <c r="H33" i="35"/>
  <c r="G33" i="35"/>
  <c r="D33" i="35"/>
  <c r="C33" i="35" s="1"/>
  <c r="F33" i="35" s="1"/>
  <c r="I33" i="35" s="1"/>
  <c r="H32" i="35"/>
  <c r="G32" i="35"/>
  <c r="D32" i="35"/>
  <c r="C32" i="35" s="1"/>
  <c r="F32" i="35" s="1"/>
  <c r="I32" i="35" s="1"/>
  <c r="H31" i="35"/>
  <c r="G31" i="35"/>
  <c r="D31" i="35"/>
  <c r="C31" i="35" s="1"/>
  <c r="F31" i="35" s="1"/>
  <c r="H30" i="35"/>
  <c r="G30" i="35"/>
  <c r="D30" i="35"/>
  <c r="C30" i="35" s="1"/>
  <c r="F30" i="35" s="1"/>
  <c r="H29" i="35"/>
  <c r="G29" i="35"/>
  <c r="D29" i="35"/>
  <c r="F29" i="35"/>
  <c r="I29" i="35" s="1"/>
  <c r="H23" i="35"/>
  <c r="G23" i="35"/>
  <c r="F23" i="35"/>
  <c r="I23" i="35" s="1"/>
  <c r="D23" i="35"/>
  <c r="H22" i="35"/>
  <c r="G22" i="35"/>
  <c r="D22" i="35"/>
  <c r="F22" i="35"/>
  <c r="I22" i="35" s="1"/>
  <c r="H21" i="35"/>
  <c r="G21" i="35"/>
  <c r="F21" i="35"/>
  <c r="I21" i="35" s="1"/>
  <c r="D21" i="35"/>
  <c r="H20" i="35"/>
  <c r="G20" i="35"/>
  <c r="D20" i="35"/>
  <c r="F20" i="35"/>
  <c r="I20" i="35" s="1"/>
  <c r="H19" i="35"/>
  <c r="G19" i="35"/>
  <c r="F19" i="35"/>
  <c r="I19" i="35" s="1"/>
  <c r="D19" i="35"/>
  <c r="H18" i="35"/>
  <c r="G18" i="35"/>
  <c r="D18" i="35"/>
  <c r="H17" i="35"/>
  <c r="G17" i="35"/>
  <c r="D17" i="35"/>
  <c r="F17" i="35" s="1"/>
  <c r="I17" i="35" s="1"/>
  <c r="H344" i="34"/>
  <c r="G344" i="34"/>
  <c r="D344" i="34"/>
  <c r="C344" i="34" s="1"/>
  <c r="F344" i="34" s="1"/>
  <c r="H343" i="34"/>
  <c r="G343" i="34"/>
  <c r="D343" i="34"/>
  <c r="C343" i="34" s="1"/>
  <c r="F343" i="34" s="1"/>
  <c r="H342" i="34"/>
  <c r="G342" i="34"/>
  <c r="D342" i="34"/>
  <c r="C342" i="34"/>
  <c r="F342" i="34" s="1"/>
  <c r="I342" i="34" s="1"/>
  <c r="H336" i="34"/>
  <c r="G336" i="34"/>
  <c r="D336" i="34"/>
  <c r="C336" i="34"/>
  <c r="F336" i="34" s="1"/>
  <c r="H335" i="34"/>
  <c r="G335" i="34"/>
  <c r="D335" i="34"/>
  <c r="C335" i="34"/>
  <c r="F335" i="34" s="1"/>
  <c r="I335" i="34" s="1"/>
  <c r="H334" i="34"/>
  <c r="G334" i="34"/>
  <c r="D334" i="34"/>
  <c r="C334" i="34"/>
  <c r="F334" i="34" s="1"/>
  <c r="I334" i="34" s="1"/>
  <c r="H333" i="34"/>
  <c r="G333" i="34"/>
  <c r="D333" i="34"/>
  <c r="C333" i="34"/>
  <c r="F333" i="34" s="1"/>
  <c r="H332" i="34"/>
  <c r="G332" i="34"/>
  <c r="D332" i="34"/>
  <c r="C332" i="34" s="1"/>
  <c r="F332" i="34" s="1"/>
  <c r="I332" i="34" s="1"/>
  <c r="H331" i="34"/>
  <c r="G331" i="34"/>
  <c r="D331" i="34"/>
  <c r="C331" i="34"/>
  <c r="F331" i="34" s="1"/>
  <c r="I331" i="34" s="1"/>
  <c r="H325" i="34"/>
  <c r="G325" i="34"/>
  <c r="D325" i="34"/>
  <c r="C325" i="34" s="1"/>
  <c r="F325" i="34" s="1"/>
  <c r="H324" i="34"/>
  <c r="G324" i="34"/>
  <c r="D324" i="34"/>
  <c r="C324" i="34"/>
  <c r="F324" i="34" s="1"/>
  <c r="H323" i="34"/>
  <c r="G323" i="34"/>
  <c r="D323" i="34"/>
  <c r="C323" i="34" s="1"/>
  <c r="F323" i="34" s="1"/>
  <c r="H322" i="34"/>
  <c r="G322" i="34"/>
  <c r="D322" i="34"/>
  <c r="C322" i="34" s="1"/>
  <c r="F322" i="34" s="1"/>
  <c r="H321" i="34"/>
  <c r="G321" i="34"/>
  <c r="D321" i="34"/>
  <c r="C321" i="34" s="1"/>
  <c r="F321" i="34" s="1"/>
  <c r="I321" i="34" s="1"/>
  <c r="H315" i="34"/>
  <c r="G315" i="34"/>
  <c r="D315" i="34"/>
  <c r="C315" i="34" s="1"/>
  <c r="F315" i="34" s="1"/>
  <c r="I315" i="34" s="1"/>
  <c r="H314" i="34"/>
  <c r="G314" i="34"/>
  <c r="D314" i="34"/>
  <c r="C314" i="34"/>
  <c r="F314" i="34" s="1"/>
  <c r="H313" i="34"/>
  <c r="G313" i="34"/>
  <c r="D313" i="34"/>
  <c r="C313" i="34" s="1"/>
  <c r="F313" i="34" s="1"/>
  <c r="H311" i="34"/>
  <c r="G311" i="34"/>
  <c r="D311" i="34"/>
  <c r="C311" i="34" s="1"/>
  <c r="F311" i="34" s="1"/>
  <c r="H310" i="34"/>
  <c r="G310" i="34"/>
  <c r="D310" i="34"/>
  <c r="C310" i="34"/>
  <c r="F310" i="34" s="1"/>
  <c r="I310" i="34" s="1"/>
  <c r="H309" i="34"/>
  <c r="G309" i="34"/>
  <c r="D309" i="34"/>
  <c r="C309" i="34" s="1"/>
  <c r="F309" i="34" s="1"/>
  <c r="I309" i="34" s="1"/>
  <c r="H308" i="34"/>
  <c r="G308" i="34"/>
  <c r="D308" i="34"/>
  <c r="C308" i="34" s="1"/>
  <c r="F308" i="34" s="1"/>
  <c r="I308" i="34" s="1"/>
  <c r="H307" i="34"/>
  <c r="G307" i="34"/>
  <c r="D307" i="34"/>
  <c r="C307" i="34"/>
  <c r="F307" i="34" s="1"/>
  <c r="H301" i="34"/>
  <c r="G301" i="34"/>
  <c r="D301" i="34"/>
  <c r="C301" i="34" s="1"/>
  <c r="F301" i="34" s="1"/>
  <c r="H300" i="34"/>
  <c r="G300" i="34"/>
  <c r="D300" i="34"/>
  <c r="C300" i="34" s="1"/>
  <c r="F300" i="34" s="1"/>
  <c r="H299" i="34"/>
  <c r="G299" i="34"/>
  <c r="D299" i="34"/>
  <c r="C299" i="34"/>
  <c r="F299" i="34" s="1"/>
  <c r="I299" i="34" s="1"/>
  <c r="H298" i="34"/>
  <c r="G298" i="34"/>
  <c r="D298" i="34"/>
  <c r="C298" i="34"/>
  <c r="F298" i="34" s="1"/>
  <c r="H297" i="34"/>
  <c r="G297" i="34"/>
  <c r="D297" i="34"/>
  <c r="C297" i="34" s="1"/>
  <c r="F297" i="34" s="1"/>
  <c r="I297" i="34" s="1"/>
  <c r="H296" i="34"/>
  <c r="G296" i="34"/>
  <c r="D296" i="34"/>
  <c r="C296" i="34"/>
  <c r="F296" i="34" s="1"/>
  <c r="I296" i="34" s="1"/>
  <c r="H290" i="34"/>
  <c r="G290" i="34"/>
  <c r="D290" i="34"/>
  <c r="C290" i="34"/>
  <c r="F290" i="34" s="1"/>
  <c r="H289" i="34"/>
  <c r="G289" i="34"/>
  <c r="D289" i="34"/>
  <c r="C289" i="34" s="1"/>
  <c r="F289" i="34" s="1"/>
  <c r="I289" i="34" s="1"/>
  <c r="H288" i="34"/>
  <c r="G288" i="34"/>
  <c r="D288" i="34"/>
  <c r="C288" i="34" s="1"/>
  <c r="F288" i="34" s="1"/>
  <c r="H287" i="34"/>
  <c r="G287" i="34"/>
  <c r="D287" i="34"/>
  <c r="C287" i="34"/>
  <c r="F287" i="34" s="1"/>
  <c r="H286" i="34"/>
  <c r="G286" i="34"/>
  <c r="D286" i="34"/>
  <c r="C286" i="34" s="1"/>
  <c r="F286" i="34" s="1"/>
  <c r="H285" i="34"/>
  <c r="G285" i="34"/>
  <c r="D285" i="34"/>
  <c r="C285" i="34"/>
  <c r="F285" i="34" s="1"/>
  <c r="I285" i="34" s="1"/>
  <c r="H284" i="34"/>
  <c r="G284" i="34"/>
  <c r="D284" i="34"/>
  <c r="C284" i="34"/>
  <c r="F284" i="34" s="1"/>
  <c r="H278" i="34"/>
  <c r="G278" i="34"/>
  <c r="D278" i="34"/>
  <c r="C278" i="34" s="1"/>
  <c r="F278" i="34" s="1"/>
  <c r="I278" i="34" s="1"/>
  <c r="H277" i="34"/>
  <c r="G277" i="34"/>
  <c r="D277" i="34"/>
  <c r="C277" i="34" s="1"/>
  <c r="F277" i="34" s="1"/>
  <c r="I277" i="34" s="1"/>
  <c r="H276" i="34"/>
  <c r="G276" i="34"/>
  <c r="D276" i="34"/>
  <c r="C276" i="34"/>
  <c r="F276" i="34" s="1"/>
  <c r="H275" i="34"/>
  <c r="G275" i="34"/>
  <c r="D275" i="34"/>
  <c r="C275" i="34"/>
  <c r="F275" i="34" s="1"/>
  <c r="H274" i="34"/>
  <c r="G274" i="34"/>
  <c r="D274" i="34"/>
  <c r="C274" i="34" s="1"/>
  <c r="F274" i="34" s="1"/>
  <c r="H273" i="34"/>
  <c r="G273" i="34"/>
  <c r="D273" i="34"/>
  <c r="C273" i="34" s="1"/>
  <c r="F273" i="34" s="1"/>
  <c r="H267" i="34"/>
  <c r="G267" i="34"/>
  <c r="D267" i="34"/>
  <c r="C267" i="34" s="1"/>
  <c r="F267" i="34" s="1"/>
  <c r="I267" i="34" s="1"/>
  <c r="H266" i="34"/>
  <c r="G266" i="34"/>
  <c r="D266" i="34"/>
  <c r="C266" i="34" s="1"/>
  <c r="F266" i="34" s="1"/>
  <c r="I266" i="34" s="1"/>
  <c r="H265" i="34"/>
  <c r="G265" i="34"/>
  <c r="D265" i="34"/>
  <c r="C265" i="34"/>
  <c r="F265" i="34" s="1"/>
  <c r="H264" i="34"/>
  <c r="G264" i="34"/>
  <c r="D264" i="34"/>
  <c r="C264" i="34" s="1"/>
  <c r="F264" i="34" s="1"/>
  <c r="H263" i="34"/>
  <c r="G263" i="34"/>
  <c r="D263" i="34"/>
  <c r="C263" i="34" s="1"/>
  <c r="F263" i="34" s="1"/>
  <c r="H262" i="34"/>
  <c r="G262" i="34"/>
  <c r="D262" i="34"/>
  <c r="C262" i="34"/>
  <c r="F262" i="34" s="1"/>
  <c r="I262" i="34" s="1"/>
  <c r="H261" i="34"/>
  <c r="G261" i="34"/>
  <c r="D261" i="34"/>
  <c r="C261" i="34" s="1"/>
  <c r="F261" i="34" s="1"/>
  <c r="I261" i="34" s="1"/>
  <c r="H255" i="34"/>
  <c r="G255" i="34"/>
  <c r="D255" i="34"/>
  <c r="C255" i="34" s="1"/>
  <c r="F255" i="34" s="1"/>
  <c r="I255" i="34" s="1"/>
  <c r="H254" i="34"/>
  <c r="G254" i="34"/>
  <c r="D254" i="34"/>
  <c r="C254" i="34"/>
  <c r="F254" i="34" s="1"/>
  <c r="H253" i="34"/>
  <c r="G253" i="34"/>
  <c r="D253" i="34"/>
  <c r="C253" i="34" s="1"/>
  <c r="F253" i="34" s="1"/>
  <c r="H252" i="34"/>
  <c r="G252" i="34"/>
  <c r="D252" i="34"/>
  <c r="C252" i="34" s="1"/>
  <c r="F252" i="34" s="1"/>
  <c r="H251" i="34"/>
  <c r="G251" i="34"/>
  <c r="D251" i="34"/>
  <c r="C251" i="34" s="1"/>
  <c r="F251" i="34" s="1"/>
  <c r="I251" i="34" s="1"/>
  <c r="H250" i="34"/>
  <c r="G250" i="34"/>
  <c r="D250" i="34"/>
  <c r="C250" i="34" s="1"/>
  <c r="F250" i="34" s="1"/>
  <c r="I250" i="34" s="1"/>
  <c r="H249" i="34"/>
  <c r="G249" i="34"/>
  <c r="D249" i="34"/>
  <c r="C249" i="34" s="1"/>
  <c r="F249" i="34" s="1"/>
  <c r="H243" i="34"/>
  <c r="G243" i="34"/>
  <c r="D243" i="34"/>
  <c r="C243" i="34" s="1"/>
  <c r="F243" i="34" s="1"/>
  <c r="H242" i="34"/>
  <c r="G242" i="34"/>
  <c r="D242" i="34"/>
  <c r="C242" i="34"/>
  <c r="F242" i="34" s="1"/>
  <c r="I242" i="34" s="1"/>
  <c r="H241" i="34"/>
  <c r="G241" i="34"/>
  <c r="D241" i="34"/>
  <c r="C241" i="34"/>
  <c r="F241" i="34" s="1"/>
  <c r="H240" i="34"/>
  <c r="G240" i="34"/>
  <c r="D240" i="34"/>
  <c r="C240" i="34" s="1"/>
  <c r="F240" i="34" s="1"/>
  <c r="I240" i="34" s="1"/>
  <c r="H239" i="34"/>
  <c r="G239" i="34"/>
  <c r="D239" i="34"/>
  <c r="C239" i="34"/>
  <c r="F239" i="34" s="1"/>
  <c r="I239" i="34" s="1"/>
  <c r="H238" i="34"/>
  <c r="G238" i="34"/>
  <c r="D238" i="34"/>
  <c r="C238" i="34"/>
  <c r="F238" i="34" s="1"/>
  <c r="H237" i="34"/>
  <c r="G237" i="34"/>
  <c r="D237" i="34"/>
  <c r="C237" i="34" s="1"/>
  <c r="F237" i="34" s="1"/>
  <c r="I237" i="34" s="1"/>
  <c r="H236" i="34"/>
  <c r="G236" i="34"/>
  <c r="D236" i="34"/>
  <c r="C236" i="34" s="1"/>
  <c r="F236" i="34" s="1"/>
  <c r="H230" i="34"/>
  <c r="G230" i="34"/>
  <c r="D230" i="34"/>
  <c r="C230" i="34" s="1"/>
  <c r="F230" i="34" s="1"/>
  <c r="H229" i="34"/>
  <c r="G229" i="34"/>
  <c r="D229" i="34"/>
  <c r="C229" i="34"/>
  <c r="F229" i="34" s="1"/>
  <c r="I229" i="34" s="1"/>
  <c r="H228" i="34"/>
  <c r="G228" i="34"/>
  <c r="D228" i="34"/>
  <c r="C228" i="34"/>
  <c r="F228" i="34" s="1"/>
  <c r="I228" i="34" s="1"/>
  <c r="H227" i="34"/>
  <c r="G227" i="34"/>
  <c r="D227" i="34"/>
  <c r="C227" i="34"/>
  <c r="F227" i="34" s="1"/>
  <c r="H221" i="34"/>
  <c r="G221" i="34"/>
  <c r="D221" i="34"/>
  <c r="C221" i="34"/>
  <c r="F221" i="34" s="1"/>
  <c r="I221" i="34" s="1"/>
  <c r="H220" i="34"/>
  <c r="G220" i="34"/>
  <c r="D220" i="34"/>
  <c r="C220" i="34"/>
  <c r="F220" i="34" s="1"/>
  <c r="I220" i="34" s="1"/>
  <c r="H219" i="34"/>
  <c r="G219" i="34"/>
  <c r="D219" i="34"/>
  <c r="C219" i="34"/>
  <c r="F219" i="34" s="1"/>
  <c r="H218" i="34"/>
  <c r="G218" i="34"/>
  <c r="D218" i="34"/>
  <c r="C218" i="34"/>
  <c r="F218" i="34" s="1"/>
  <c r="I218" i="34" s="1"/>
  <c r="H216" i="34"/>
  <c r="G216" i="34"/>
  <c r="D216" i="34"/>
  <c r="C216" i="34"/>
  <c r="F216" i="34" s="1"/>
  <c r="I216" i="34" s="1"/>
  <c r="H215" i="34"/>
  <c r="G215" i="34"/>
  <c r="D215" i="34"/>
  <c r="C215" i="34"/>
  <c r="F215" i="34" s="1"/>
  <c r="H214" i="34"/>
  <c r="G214" i="34"/>
  <c r="D214" i="34"/>
  <c r="C214" i="34" s="1"/>
  <c r="F214" i="34" s="1"/>
  <c r="H213" i="34"/>
  <c r="G213" i="34"/>
  <c r="D213" i="34"/>
  <c r="C213" i="34" s="1"/>
  <c r="F213" i="34" s="1"/>
  <c r="I213" i="34" s="1"/>
  <c r="H211" i="34"/>
  <c r="G211" i="34"/>
  <c r="D211" i="34"/>
  <c r="C211" i="34" s="1"/>
  <c r="F211" i="34" s="1"/>
  <c r="H210" i="34"/>
  <c r="G210" i="34"/>
  <c r="D210" i="34"/>
  <c r="C210" i="34" s="1"/>
  <c r="F210" i="34" s="1"/>
  <c r="H209" i="34"/>
  <c r="G209" i="34"/>
  <c r="D209" i="34"/>
  <c r="C209" i="34"/>
  <c r="F209" i="34" s="1"/>
  <c r="I209" i="34" s="1"/>
  <c r="H208" i="34"/>
  <c r="G208" i="34"/>
  <c r="D208" i="34"/>
  <c r="C208" i="34" s="1"/>
  <c r="F208" i="34" s="1"/>
  <c r="I208" i="34" s="1"/>
  <c r="H207" i="34"/>
  <c r="G207" i="34"/>
  <c r="D207" i="34"/>
  <c r="C207" i="34"/>
  <c r="F207" i="34" s="1"/>
  <c r="H201" i="34"/>
  <c r="G201" i="34"/>
  <c r="D201" i="34"/>
  <c r="C201" i="34"/>
  <c r="F201" i="34" s="1"/>
  <c r="I201" i="34" s="1"/>
  <c r="H200" i="34"/>
  <c r="G200" i="34"/>
  <c r="D200" i="34"/>
  <c r="C200" i="34" s="1"/>
  <c r="F200" i="34" s="1"/>
  <c r="I200" i="34" s="1"/>
  <c r="H199" i="34"/>
  <c r="G199" i="34"/>
  <c r="D199" i="34"/>
  <c r="C199" i="34"/>
  <c r="F199" i="34" s="1"/>
  <c r="H198" i="34"/>
  <c r="G198" i="34"/>
  <c r="D198" i="34"/>
  <c r="C198" i="34"/>
  <c r="F198" i="34" s="1"/>
  <c r="H197" i="34"/>
  <c r="G197" i="34"/>
  <c r="D197" i="34"/>
  <c r="C197" i="34" s="1"/>
  <c r="F197" i="34" s="1"/>
  <c r="H191" i="34"/>
  <c r="G191" i="34"/>
  <c r="D191" i="34"/>
  <c r="C191" i="34" s="1"/>
  <c r="F191" i="34" s="1"/>
  <c r="H190" i="34"/>
  <c r="G190" i="34"/>
  <c r="D190" i="34"/>
  <c r="C190" i="34"/>
  <c r="F190" i="34" s="1"/>
  <c r="I190" i="34" s="1"/>
  <c r="H189" i="34"/>
  <c r="G189" i="34"/>
  <c r="D189" i="34"/>
  <c r="C189" i="34" s="1"/>
  <c r="F189" i="34" s="1"/>
  <c r="I189" i="34" s="1"/>
  <c r="H188" i="34"/>
  <c r="G188" i="34"/>
  <c r="D188" i="34"/>
  <c r="C188" i="34"/>
  <c r="F188" i="34" s="1"/>
  <c r="H182" i="34"/>
  <c r="G182" i="34"/>
  <c r="D182" i="34"/>
  <c r="C182" i="34"/>
  <c r="F182" i="34" s="1"/>
  <c r="I182" i="34" s="1"/>
  <c r="H181" i="34"/>
  <c r="G181" i="34"/>
  <c r="D181" i="34"/>
  <c r="C181" i="34"/>
  <c r="F181" i="34" s="1"/>
  <c r="I181" i="34" s="1"/>
  <c r="H180" i="34"/>
  <c r="G180" i="34"/>
  <c r="D180" i="34"/>
  <c r="C180" i="34"/>
  <c r="F180" i="34" s="1"/>
  <c r="H174" i="34"/>
  <c r="G174" i="34"/>
  <c r="D174" i="34"/>
  <c r="C174" i="34"/>
  <c r="F174" i="34" s="1"/>
  <c r="I174" i="34" s="1"/>
  <c r="H173" i="34"/>
  <c r="G173" i="34"/>
  <c r="D173" i="34"/>
  <c r="C173" i="34"/>
  <c r="F173" i="34" s="1"/>
  <c r="I173" i="34" s="1"/>
  <c r="H172" i="34"/>
  <c r="G172" i="34"/>
  <c r="D172" i="34"/>
  <c r="C172" i="34"/>
  <c r="F172" i="34" s="1"/>
  <c r="H171" i="34"/>
  <c r="G171" i="34"/>
  <c r="D171" i="34"/>
  <c r="C171" i="34"/>
  <c r="F171" i="34" s="1"/>
  <c r="I171" i="34" s="1"/>
  <c r="H170" i="34"/>
  <c r="G170" i="34"/>
  <c r="D170" i="34"/>
  <c r="C170" i="34" s="1"/>
  <c r="F170" i="34" s="1"/>
  <c r="I170" i="34" s="1"/>
  <c r="H169" i="34"/>
  <c r="G169" i="34"/>
  <c r="D169" i="34"/>
  <c r="C169" i="34"/>
  <c r="F169" i="34" s="1"/>
  <c r="H163" i="34"/>
  <c r="G163" i="34"/>
  <c r="D163" i="34"/>
  <c r="C163" i="34"/>
  <c r="F163" i="34" s="1"/>
  <c r="H162" i="34"/>
  <c r="G162" i="34"/>
  <c r="D162" i="34"/>
  <c r="C162" i="34"/>
  <c r="F162" i="34" s="1"/>
  <c r="H161" i="34"/>
  <c r="G161" i="34"/>
  <c r="D161" i="34"/>
  <c r="C161" i="34"/>
  <c r="F161" i="34" s="1"/>
  <c r="H160" i="34"/>
  <c r="G160" i="34"/>
  <c r="D160" i="34"/>
  <c r="C160" i="34"/>
  <c r="F160" i="34" s="1"/>
  <c r="H159" i="34"/>
  <c r="G159" i="34"/>
  <c r="D159" i="34"/>
  <c r="C159" i="34"/>
  <c r="F159" i="34" s="1"/>
  <c r="H158" i="34"/>
  <c r="G158" i="34"/>
  <c r="D158" i="34"/>
  <c r="C158" i="34"/>
  <c r="F158" i="34" s="1"/>
  <c r="H152" i="34"/>
  <c r="G152" i="34"/>
  <c r="D152" i="34"/>
  <c r="C152" i="34"/>
  <c r="F152" i="34" s="1"/>
  <c r="H151" i="34"/>
  <c r="G151" i="34"/>
  <c r="D151" i="34"/>
  <c r="C151" i="34" s="1"/>
  <c r="F151" i="34" s="1"/>
  <c r="H150" i="34"/>
  <c r="G150" i="34"/>
  <c r="D150" i="34"/>
  <c r="C150" i="34" s="1"/>
  <c r="F150" i="34" s="1"/>
  <c r="H149" i="34"/>
  <c r="G149" i="34"/>
  <c r="D149" i="34"/>
  <c r="C149" i="34" s="1"/>
  <c r="F149" i="34" s="1"/>
  <c r="H148" i="34"/>
  <c r="G148" i="34"/>
  <c r="D148" i="34"/>
  <c r="C148" i="34" s="1"/>
  <c r="F148" i="34" s="1"/>
  <c r="I148" i="34" s="1"/>
  <c r="H142" i="34"/>
  <c r="G142" i="34"/>
  <c r="D142" i="34"/>
  <c r="C142" i="34"/>
  <c r="F142" i="34" s="1"/>
  <c r="H141" i="34"/>
  <c r="G141" i="34"/>
  <c r="D141" i="34"/>
  <c r="C141" i="34"/>
  <c r="F141" i="34" s="1"/>
  <c r="H140" i="34"/>
  <c r="G140" i="34"/>
  <c r="D140" i="34"/>
  <c r="C140" i="34" s="1"/>
  <c r="F140" i="34" s="1"/>
  <c r="H139" i="34"/>
  <c r="G139" i="34"/>
  <c r="D139" i="34"/>
  <c r="C139" i="34"/>
  <c r="F139" i="34" s="1"/>
  <c r="H138" i="34"/>
  <c r="G138" i="34"/>
  <c r="D138" i="34"/>
  <c r="C138" i="34"/>
  <c r="F138" i="34" s="1"/>
  <c r="H136" i="34"/>
  <c r="G136" i="34"/>
  <c r="D136" i="34"/>
  <c r="C136" i="34"/>
  <c r="F136" i="34" s="1"/>
  <c r="H135" i="34"/>
  <c r="G135" i="34"/>
  <c r="D135" i="34"/>
  <c r="C135" i="34"/>
  <c r="F135" i="34" s="1"/>
  <c r="H134" i="34"/>
  <c r="G134" i="34"/>
  <c r="D134" i="34"/>
  <c r="C134" i="34"/>
  <c r="F134" i="34" s="1"/>
  <c r="H133" i="34"/>
  <c r="G133" i="34"/>
  <c r="D133" i="34"/>
  <c r="C133" i="34"/>
  <c r="F133" i="34" s="1"/>
  <c r="H132" i="34"/>
  <c r="G132" i="34"/>
  <c r="D132" i="34"/>
  <c r="C132" i="34"/>
  <c r="F132" i="34" s="1"/>
  <c r="H131" i="34"/>
  <c r="G131" i="34"/>
  <c r="D131" i="34"/>
  <c r="C131" i="34"/>
  <c r="F131" i="34" s="1"/>
  <c r="H125" i="34"/>
  <c r="G125" i="34"/>
  <c r="D125" i="34"/>
  <c r="C125" i="34"/>
  <c r="F125" i="34" s="1"/>
  <c r="H124" i="34"/>
  <c r="G124" i="34"/>
  <c r="D124" i="34"/>
  <c r="C124" i="34"/>
  <c r="F124" i="34" s="1"/>
  <c r="H123" i="34"/>
  <c r="G123" i="34"/>
  <c r="D123" i="34"/>
  <c r="C123" i="34"/>
  <c r="F123" i="34" s="1"/>
  <c r="H122" i="34"/>
  <c r="G122" i="34"/>
  <c r="D122" i="34"/>
  <c r="C122" i="34"/>
  <c r="F122" i="34" s="1"/>
  <c r="H121" i="34"/>
  <c r="G121" i="34"/>
  <c r="D121" i="34"/>
  <c r="C121" i="34"/>
  <c r="F121" i="34" s="1"/>
  <c r="H115" i="34"/>
  <c r="G115" i="34"/>
  <c r="D115" i="34"/>
  <c r="C115" i="34"/>
  <c r="F115" i="34" s="1"/>
  <c r="H114" i="34"/>
  <c r="G114" i="34"/>
  <c r="D114" i="34"/>
  <c r="C114" i="34"/>
  <c r="F114" i="34" s="1"/>
  <c r="H112" i="34"/>
  <c r="G112" i="34"/>
  <c r="D112" i="34"/>
  <c r="C112" i="34"/>
  <c r="F112" i="34" s="1"/>
  <c r="H111" i="34"/>
  <c r="G111" i="34"/>
  <c r="D111" i="34"/>
  <c r="C111" i="34"/>
  <c r="F111" i="34" s="1"/>
  <c r="H110" i="34"/>
  <c r="G110" i="34"/>
  <c r="D110" i="34"/>
  <c r="C110" i="34"/>
  <c r="F110" i="34" s="1"/>
  <c r="H109" i="34"/>
  <c r="G109" i="34"/>
  <c r="D109" i="34"/>
  <c r="C109" i="34"/>
  <c r="F109" i="34" s="1"/>
  <c r="H107" i="34"/>
  <c r="G107" i="34"/>
  <c r="D107" i="34"/>
  <c r="C107" i="34" s="1"/>
  <c r="F107" i="34" s="1"/>
  <c r="H106" i="34"/>
  <c r="G106" i="34"/>
  <c r="D106" i="34"/>
  <c r="C106" i="34"/>
  <c r="F106" i="34" s="1"/>
  <c r="H105" i="34"/>
  <c r="G105" i="34"/>
  <c r="D105" i="34"/>
  <c r="C105" i="34" s="1"/>
  <c r="F105" i="34" s="1"/>
  <c r="I105" i="34" s="1"/>
  <c r="H99" i="34"/>
  <c r="G99" i="34"/>
  <c r="D99" i="34"/>
  <c r="C99" i="34"/>
  <c r="F99" i="34" s="1"/>
  <c r="I99" i="34" s="1"/>
  <c r="H98" i="34"/>
  <c r="G98" i="34"/>
  <c r="D98" i="34"/>
  <c r="C98" i="34" s="1"/>
  <c r="F98" i="34" s="1"/>
  <c r="H97" i="34"/>
  <c r="G97" i="34"/>
  <c r="D97" i="34"/>
  <c r="C97" i="34"/>
  <c r="F97" i="34" s="1"/>
  <c r="H95" i="34"/>
  <c r="G95" i="34"/>
  <c r="D95" i="34"/>
  <c r="C95" i="34" s="1"/>
  <c r="F95" i="34" s="1"/>
  <c r="H94" i="34"/>
  <c r="G94" i="34"/>
  <c r="D94" i="34"/>
  <c r="C94" i="34"/>
  <c r="F94" i="34" s="1"/>
  <c r="H93" i="34"/>
  <c r="G93" i="34"/>
  <c r="D93" i="34"/>
  <c r="C93" i="34"/>
  <c r="F93" i="34" s="1"/>
  <c r="H92" i="34"/>
  <c r="G92" i="34"/>
  <c r="D92" i="34"/>
  <c r="C92" i="34" s="1"/>
  <c r="F92" i="34" s="1"/>
  <c r="H91" i="34"/>
  <c r="G91" i="34"/>
  <c r="D91" i="34"/>
  <c r="C91" i="34"/>
  <c r="F91" i="34" s="1"/>
  <c r="H90" i="34"/>
  <c r="G90" i="34"/>
  <c r="D90" i="34"/>
  <c r="C90" i="34"/>
  <c r="F90" i="34" s="1"/>
  <c r="H89" i="34"/>
  <c r="G89" i="34"/>
  <c r="D89" i="34"/>
  <c r="C89" i="34" s="1"/>
  <c r="F89" i="34" s="1"/>
  <c r="I89" i="34" s="1"/>
  <c r="H83" i="34"/>
  <c r="G83" i="34"/>
  <c r="D83" i="34"/>
  <c r="C83" i="34"/>
  <c r="F83" i="34" s="1"/>
  <c r="I83" i="34" s="1"/>
  <c r="H82" i="34"/>
  <c r="G82" i="34"/>
  <c r="D82" i="34"/>
  <c r="C82" i="34" s="1"/>
  <c r="F82" i="34" s="1"/>
  <c r="H81" i="34"/>
  <c r="G81" i="34"/>
  <c r="D81" i="34"/>
  <c r="C81" i="34" s="1"/>
  <c r="F81" i="34" s="1"/>
  <c r="H80" i="34"/>
  <c r="G80" i="34"/>
  <c r="D80" i="34"/>
  <c r="C80" i="34"/>
  <c r="F80" i="34" s="1"/>
  <c r="H78" i="34"/>
  <c r="G78" i="34"/>
  <c r="D78" i="34"/>
  <c r="C78" i="34" s="1"/>
  <c r="F78" i="34" s="1"/>
  <c r="H77" i="34"/>
  <c r="G77" i="34"/>
  <c r="D77" i="34"/>
  <c r="C77" i="34"/>
  <c r="F77" i="34" s="1"/>
  <c r="H76" i="34"/>
  <c r="G76" i="34"/>
  <c r="D76" i="34"/>
  <c r="C76" i="34" s="1"/>
  <c r="F76" i="34" s="1"/>
  <c r="I76" i="34" s="1"/>
  <c r="H75" i="34"/>
  <c r="G75" i="34"/>
  <c r="D75" i="34"/>
  <c r="C75" i="34" s="1"/>
  <c r="F75" i="34" s="1"/>
  <c r="H74" i="34"/>
  <c r="G74" i="34"/>
  <c r="D74" i="34"/>
  <c r="C74" i="34" s="1"/>
  <c r="F74" i="34" s="1"/>
  <c r="H72" i="34"/>
  <c r="G72" i="34"/>
  <c r="D72" i="34"/>
  <c r="C72" i="34" s="1"/>
  <c r="F72" i="34" s="1"/>
  <c r="H71" i="34"/>
  <c r="G71" i="34"/>
  <c r="D71" i="34"/>
  <c r="C71" i="34" s="1"/>
  <c r="F71" i="34" s="1"/>
  <c r="I71" i="34" s="1"/>
  <c r="H70" i="34"/>
  <c r="G70" i="34"/>
  <c r="D70" i="34"/>
  <c r="C70" i="34"/>
  <c r="F70" i="34" s="1"/>
  <c r="H69" i="34"/>
  <c r="G69" i="34"/>
  <c r="D69" i="34"/>
  <c r="C69" i="34" s="1"/>
  <c r="F69" i="34" s="1"/>
  <c r="I69" i="34" s="1"/>
  <c r="H63" i="34"/>
  <c r="G63" i="34"/>
  <c r="D63" i="34"/>
  <c r="C63" i="34"/>
  <c r="F63" i="34" s="1"/>
  <c r="H62" i="34"/>
  <c r="G62" i="34"/>
  <c r="D62" i="34"/>
  <c r="C62" i="34"/>
  <c r="F62" i="34" s="1"/>
  <c r="H61" i="34"/>
  <c r="G61" i="34"/>
  <c r="D61" i="34"/>
  <c r="C61" i="34" s="1"/>
  <c r="F61" i="34" s="1"/>
  <c r="H59" i="34"/>
  <c r="G59" i="34"/>
  <c r="D59" i="34"/>
  <c r="C59" i="34" s="1"/>
  <c r="F59" i="34" s="1"/>
  <c r="H58" i="34"/>
  <c r="G58" i="34"/>
  <c r="D58" i="34"/>
  <c r="C58" i="34"/>
  <c r="F58" i="34" s="1"/>
  <c r="H57" i="34"/>
  <c r="G57" i="34"/>
  <c r="D57" i="34"/>
  <c r="C57" i="34"/>
  <c r="F57" i="34" s="1"/>
  <c r="H51" i="34"/>
  <c r="G51" i="34"/>
  <c r="D51" i="34"/>
  <c r="C51" i="34"/>
  <c r="F51" i="34" s="1"/>
  <c r="I51" i="34" s="1"/>
  <c r="H50" i="34"/>
  <c r="G50" i="34"/>
  <c r="D50" i="34"/>
  <c r="C50" i="34"/>
  <c r="F50" i="34" s="1"/>
  <c r="H49" i="34"/>
  <c r="G49" i="34"/>
  <c r="D49" i="34"/>
  <c r="C49" i="34"/>
  <c r="F49" i="34" s="1"/>
  <c r="I49" i="34" s="1"/>
  <c r="H48" i="34"/>
  <c r="G48" i="34"/>
  <c r="D48" i="34"/>
  <c r="C48" i="34"/>
  <c r="F48" i="34" s="1"/>
  <c r="I48" i="34" s="1"/>
  <c r="H46" i="34"/>
  <c r="G46" i="34"/>
  <c r="D46" i="34"/>
  <c r="C46" i="34"/>
  <c r="F46" i="34" s="1"/>
  <c r="H45" i="34"/>
  <c r="G45" i="34"/>
  <c r="D45" i="34"/>
  <c r="C45" i="34"/>
  <c r="F45" i="34" s="1"/>
  <c r="I45" i="34" s="1"/>
  <c r="H44" i="34"/>
  <c r="G44" i="34"/>
  <c r="D44" i="34"/>
  <c r="C44" i="34" s="1"/>
  <c r="F44" i="34" s="1"/>
  <c r="I44" i="34" s="1"/>
  <c r="H43" i="34"/>
  <c r="G43" i="34"/>
  <c r="D43" i="34"/>
  <c r="C43" i="34"/>
  <c r="F43" i="34" s="1"/>
  <c r="I43" i="34" s="1"/>
  <c r="H42" i="34"/>
  <c r="G42" i="34"/>
  <c r="D42" i="34"/>
  <c r="C42" i="34"/>
  <c r="F42" i="34" s="1"/>
  <c r="I42" i="34" s="1"/>
  <c r="H36" i="34"/>
  <c r="G36" i="34"/>
  <c r="D36" i="34"/>
  <c r="C36" i="34"/>
  <c r="F36" i="34" s="1"/>
  <c r="I36" i="34" s="1"/>
  <c r="H35" i="34"/>
  <c r="G35" i="34"/>
  <c r="D35" i="34"/>
  <c r="C35" i="34"/>
  <c r="F35" i="34" s="1"/>
  <c r="I35" i="34" s="1"/>
  <c r="H34" i="34"/>
  <c r="G34" i="34"/>
  <c r="D34" i="34"/>
  <c r="C34" i="34"/>
  <c r="F34" i="34" s="1"/>
  <c r="I34" i="34" s="1"/>
  <c r="H33" i="34"/>
  <c r="G33" i="34"/>
  <c r="D33" i="34"/>
  <c r="C33" i="34"/>
  <c r="F33" i="34" s="1"/>
  <c r="I33" i="34" s="1"/>
  <c r="H32" i="34"/>
  <c r="G32" i="34"/>
  <c r="D32" i="34"/>
  <c r="C32" i="34"/>
  <c r="F32" i="34" s="1"/>
  <c r="I32" i="34" s="1"/>
  <c r="H31" i="34"/>
  <c r="G31" i="34"/>
  <c r="D31" i="34"/>
  <c r="C31" i="34" s="1"/>
  <c r="F31" i="34" s="1"/>
  <c r="I31" i="34" s="1"/>
  <c r="H30" i="34"/>
  <c r="G30" i="34"/>
  <c r="D30" i="34"/>
  <c r="C30" i="34" s="1"/>
  <c r="F30" i="34" s="1"/>
  <c r="H29" i="34"/>
  <c r="G29" i="34"/>
  <c r="D29" i="34"/>
  <c r="C29" i="34"/>
  <c r="F29" i="34" s="1"/>
  <c r="H23" i="34"/>
  <c r="G23" i="34"/>
  <c r="F23" i="34"/>
  <c r="D23" i="34"/>
  <c r="C23" i="34"/>
  <c r="H22" i="34"/>
  <c r="G22" i="34"/>
  <c r="D22" i="34"/>
  <c r="C22" i="34"/>
  <c r="F22" i="34" s="1"/>
  <c r="H21" i="34"/>
  <c r="G21" i="34"/>
  <c r="F21" i="34"/>
  <c r="D21" i="34"/>
  <c r="C21" i="34"/>
  <c r="H20" i="34"/>
  <c r="G20" i="34"/>
  <c r="D20" i="34"/>
  <c r="C20" i="34"/>
  <c r="F20" i="34" s="1"/>
  <c r="I20" i="34" s="1"/>
  <c r="H19" i="34"/>
  <c r="G19" i="34"/>
  <c r="F19" i="34"/>
  <c r="I19" i="34" s="1"/>
  <c r="D19" i="34"/>
  <c r="C19" i="34"/>
  <c r="H18" i="34"/>
  <c r="G18" i="34"/>
  <c r="D18" i="34"/>
  <c r="C18" i="34"/>
  <c r="F18" i="34" s="1"/>
  <c r="H17" i="34"/>
  <c r="G17" i="34"/>
  <c r="D17" i="34"/>
  <c r="C17" i="34" s="1"/>
  <c r="F17" i="34" s="1"/>
  <c r="I17" i="34" s="1"/>
  <c r="H344" i="33"/>
  <c r="G344" i="33"/>
  <c r="D344" i="33"/>
  <c r="C344" i="33" s="1"/>
  <c r="F344" i="33" s="1"/>
  <c r="I344" i="33" s="1"/>
  <c r="H343" i="33"/>
  <c r="G343" i="33"/>
  <c r="D343" i="33"/>
  <c r="C343" i="33" s="1"/>
  <c r="F343" i="33" s="1"/>
  <c r="H342" i="33"/>
  <c r="G342" i="33"/>
  <c r="D342" i="33"/>
  <c r="C342" i="33" s="1"/>
  <c r="F342" i="33" s="1"/>
  <c r="H336" i="33"/>
  <c r="G336" i="33"/>
  <c r="D336" i="33"/>
  <c r="C336" i="33" s="1"/>
  <c r="F336" i="33" s="1"/>
  <c r="I336" i="33" s="1"/>
  <c r="H335" i="33"/>
  <c r="G335" i="33"/>
  <c r="D335" i="33"/>
  <c r="C335" i="33" s="1"/>
  <c r="F335" i="33" s="1"/>
  <c r="I335" i="33" s="1"/>
  <c r="H334" i="33"/>
  <c r="G334" i="33"/>
  <c r="D334" i="33"/>
  <c r="C334" i="33" s="1"/>
  <c r="F334" i="33" s="1"/>
  <c r="H333" i="33"/>
  <c r="G333" i="33"/>
  <c r="D333" i="33"/>
  <c r="C333" i="33" s="1"/>
  <c r="F333" i="33" s="1"/>
  <c r="H332" i="33"/>
  <c r="G332" i="33"/>
  <c r="D332" i="33"/>
  <c r="C332" i="33" s="1"/>
  <c r="F332" i="33" s="1"/>
  <c r="H331" i="33"/>
  <c r="G331" i="33"/>
  <c r="D331" i="33"/>
  <c r="C331" i="33" s="1"/>
  <c r="F331" i="33" s="1"/>
  <c r="I331" i="33" s="1"/>
  <c r="H325" i="33"/>
  <c r="G325" i="33"/>
  <c r="D325" i="33"/>
  <c r="C325" i="33" s="1"/>
  <c r="F325" i="33" s="1"/>
  <c r="H324" i="33"/>
  <c r="G324" i="33"/>
  <c r="D324" i="33"/>
  <c r="C324" i="33" s="1"/>
  <c r="F324" i="33" s="1"/>
  <c r="H323" i="33"/>
  <c r="G323" i="33"/>
  <c r="D323" i="33"/>
  <c r="C323" i="33" s="1"/>
  <c r="F323" i="33" s="1"/>
  <c r="I323" i="33" s="1"/>
  <c r="H322" i="33"/>
  <c r="G322" i="33"/>
  <c r="D322" i="33"/>
  <c r="C322" i="33" s="1"/>
  <c r="F322" i="33" s="1"/>
  <c r="I322" i="33" s="1"/>
  <c r="H321" i="33"/>
  <c r="G321" i="33"/>
  <c r="D321" i="33"/>
  <c r="C321" i="33" s="1"/>
  <c r="F321" i="33" s="1"/>
  <c r="H315" i="33"/>
  <c r="G315" i="33"/>
  <c r="D315" i="33"/>
  <c r="C315" i="33" s="1"/>
  <c r="F315" i="33" s="1"/>
  <c r="H314" i="33"/>
  <c r="G314" i="33"/>
  <c r="D314" i="33"/>
  <c r="C314" i="33" s="1"/>
  <c r="F314" i="33" s="1"/>
  <c r="H313" i="33"/>
  <c r="G313" i="33"/>
  <c r="D313" i="33"/>
  <c r="C313" i="33" s="1"/>
  <c r="F313" i="33" s="1"/>
  <c r="I313" i="33" s="1"/>
  <c r="H311" i="33"/>
  <c r="G311" i="33"/>
  <c r="D311" i="33"/>
  <c r="C311" i="33" s="1"/>
  <c r="F311" i="33" s="1"/>
  <c r="H310" i="33"/>
  <c r="G310" i="33"/>
  <c r="D310" i="33"/>
  <c r="C310" i="33" s="1"/>
  <c r="F310" i="33" s="1"/>
  <c r="H309" i="33"/>
  <c r="G309" i="33"/>
  <c r="D309" i="33"/>
  <c r="C309" i="33" s="1"/>
  <c r="F309" i="33" s="1"/>
  <c r="I309" i="33" s="1"/>
  <c r="H308" i="33"/>
  <c r="G308" i="33"/>
  <c r="D308" i="33"/>
  <c r="C308" i="33" s="1"/>
  <c r="F308" i="33" s="1"/>
  <c r="I308" i="33" s="1"/>
  <c r="H307" i="33"/>
  <c r="G307" i="33"/>
  <c r="D307" i="33"/>
  <c r="C307" i="33" s="1"/>
  <c r="F307" i="33" s="1"/>
  <c r="H301" i="33"/>
  <c r="G301" i="33"/>
  <c r="D301" i="33"/>
  <c r="C301" i="33" s="1"/>
  <c r="F301" i="33" s="1"/>
  <c r="H300" i="33"/>
  <c r="G300" i="33"/>
  <c r="D300" i="33"/>
  <c r="C300" i="33" s="1"/>
  <c r="F300" i="33" s="1"/>
  <c r="H299" i="33"/>
  <c r="G299" i="33"/>
  <c r="D299" i="33"/>
  <c r="C299" i="33" s="1"/>
  <c r="F299" i="33" s="1"/>
  <c r="I299" i="33" s="1"/>
  <c r="H298" i="33"/>
  <c r="G298" i="33"/>
  <c r="D298" i="33"/>
  <c r="C298" i="33" s="1"/>
  <c r="F298" i="33" s="1"/>
  <c r="H297" i="33"/>
  <c r="G297" i="33"/>
  <c r="D297" i="33"/>
  <c r="C297" i="33" s="1"/>
  <c r="F297" i="33" s="1"/>
  <c r="H296" i="33"/>
  <c r="G296" i="33"/>
  <c r="D296" i="33"/>
  <c r="C296" i="33" s="1"/>
  <c r="F296" i="33" s="1"/>
  <c r="I296" i="33" s="1"/>
  <c r="H290" i="33"/>
  <c r="G290" i="33"/>
  <c r="D290" i="33"/>
  <c r="C290" i="33" s="1"/>
  <c r="F290" i="33" s="1"/>
  <c r="I290" i="33" s="1"/>
  <c r="H289" i="33"/>
  <c r="G289" i="33"/>
  <c r="D289" i="33"/>
  <c r="C289" i="33" s="1"/>
  <c r="F289" i="33" s="1"/>
  <c r="H288" i="33"/>
  <c r="G288" i="33"/>
  <c r="D288" i="33"/>
  <c r="C288" i="33" s="1"/>
  <c r="F288" i="33" s="1"/>
  <c r="H287" i="33"/>
  <c r="G287" i="33"/>
  <c r="D287" i="33"/>
  <c r="C287" i="33" s="1"/>
  <c r="F287" i="33" s="1"/>
  <c r="H286" i="33"/>
  <c r="G286" i="33"/>
  <c r="D286" i="33"/>
  <c r="C286" i="33" s="1"/>
  <c r="F286" i="33" s="1"/>
  <c r="I286" i="33" s="1"/>
  <c r="H285" i="33"/>
  <c r="G285" i="33"/>
  <c r="D285" i="33"/>
  <c r="C285" i="33" s="1"/>
  <c r="F285" i="33" s="1"/>
  <c r="H284" i="33"/>
  <c r="G284" i="33"/>
  <c r="D284" i="33"/>
  <c r="C284" i="33" s="1"/>
  <c r="F284" i="33" s="1"/>
  <c r="H278" i="33"/>
  <c r="G278" i="33"/>
  <c r="D278" i="33"/>
  <c r="C278" i="33" s="1"/>
  <c r="F278" i="33" s="1"/>
  <c r="I278" i="33" s="1"/>
  <c r="H277" i="33"/>
  <c r="G277" i="33"/>
  <c r="D277" i="33"/>
  <c r="C277" i="33" s="1"/>
  <c r="F277" i="33" s="1"/>
  <c r="I277" i="33" s="1"/>
  <c r="H276" i="33"/>
  <c r="G276" i="33"/>
  <c r="D276" i="33"/>
  <c r="C276" i="33"/>
  <c r="F276" i="33" s="1"/>
  <c r="H275" i="33"/>
  <c r="G275" i="33"/>
  <c r="D275" i="33"/>
  <c r="C275" i="33" s="1"/>
  <c r="F275" i="33" s="1"/>
  <c r="H274" i="33"/>
  <c r="G274" i="33"/>
  <c r="D274" i="33"/>
  <c r="C274" i="33" s="1"/>
  <c r="F274" i="33" s="1"/>
  <c r="H273" i="33"/>
  <c r="G273" i="33"/>
  <c r="D273" i="33"/>
  <c r="C273" i="33" s="1"/>
  <c r="F273" i="33" s="1"/>
  <c r="I273" i="33" s="1"/>
  <c r="H267" i="33"/>
  <c r="G267" i="33"/>
  <c r="D267" i="33"/>
  <c r="C267" i="33" s="1"/>
  <c r="F267" i="33" s="1"/>
  <c r="H266" i="33"/>
  <c r="G266" i="33"/>
  <c r="D266" i="33"/>
  <c r="C266" i="33" s="1"/>
  <c r="F266" i="33" s="1"/>
  <c r="H265" i="33"/>
  <c r="G265" i="33"/>
  <c r="D265" i="33"/>
  <c r="C265" i="33" s="1"/>
  <c r="F265" i="33" s="1"/>
  <c r="H264" i="33"/>
  <c r="G264" i="33"/>
  <c r="D264" i="33"/>
  <c r="C264" i="33" s="1"/>
  <c r="F264" i="33" s="1"/>
  <c r="I264" i="33" s="1"/>
  <c r="H263" i="33"/>
  <c r="G263" i="33"/>
  <c r="D263" i="33"/>
  <c r="C263" i="33" s="1"/>
  <c r="F263" i="33" s="1"/>
  <c r="H262" i="33"/>
  <c r="G262" i="33"/>
  <c r="D262" i="33"/>
  <c r="C262" i="33" s="1"/>
  <c r="F262" i="33" s="1"/>
  <c r="H261" i="33"/>
  <c r="G261" i="33"/>
  <c r="D261" i="33"/>
  <c r="C261" i="33" s="1"/>
  <c r="F261" i="33" s="1"/>
  <c r="H255" i="33"/>
  <c r="G255" i="33"/>
  <c r="D255" i="33"/>
  <c r="C255" i="33" s="1"/>
  <c r="F255" i="33" s="1"/>
  <c r="I255" i="33" s="1"/>
  <c r="H254" i="33"/>
  <c r="G254" i="33"/>
  <c r="D254" i="33"/>
  <c r="C254" i="33" s="1"/>
  <c r="F254" i="33" s="1"/>
  <c r="H253" i="33"/>
  <c r="G253" i="33"/>
  <c r="D253" i="33"/>
  <c r="C253" i="33" s="1"/>
  <c r="F253" i="33" s="1"/>
  <c r="H252" i="33"/>
  <c r="G252" i="33"/>
  <c r="D252" i="33"/>
  <c r="C252" i="33" s="1"/>
  <c r="F252" i="33" s="1"/>
  <c r="H251" i="33"/>
  <c r="G251" i="33"/>
  <c r="D251" i="33"/>
  <c r="C251" i="33" s="1"/>
  <c r="F251" i="33" s="1"/>
  <c r="I251" i="33" s="1"/>
  <c r="H250" i="33"/>
  <c r="G250" i="33"/>
  <c r="D250" i="33"/>
  <c r="C250" i="33" s="1"/>
  <c r="F250" i="33" s="1"/>
  <c r="H249" i="33"/>
  <c r="G249" i="33"/>
  <c r="D249" i="33"/>
  <c r="C249" i="33" s="1"/>
  <c r="F249" i="33" s="1"/>
  <c r="H243" i="33"/>
  <c r="G243" i="33"/>
  <c r="D243" i="33"/>
  <c r="C243" i="33" s="1"/>
  <c r="F243" i="33" s="1"/>
  <c r="H242" i="33"/>
  <c r="G242" i="33"/>
  <c r="D242" i="33"/>
  <c r="C242" i="33" s="1"/>
  <c r="F242" i="33" s="1"/>
  <c r="I242" i="33" s="1"/>
  <c r="H241" i="33"/>
  <c r="G241" i="33"/>
  <c r="D241" i="33"/>
  <c r="C241" i="33" s="1"/>
  <c r="F241" i="33" s="1"/>
  <c r="H240" i="33"/>
  <c r="G240" i="33"/>
  <c r="D240" i="33"/>
  <c r="C240" i="33" s="1"/>
  <c r="F240" i="33" s="1"/>
  <c r="H239" i="33"/>
  <c r="G239" i="33"/>
  <c r="D239" i="33"/>
  <c r="C239" i="33" s="1"/>
  <c r="F239" i="33" s="1"/>
  <c r="H238" i="33"/>
  <c r="G238" i="33"/>
  <c r="D238" i="33"/>
  <c r="C238" i="33" s="1"/>
  <c r="F238" i="33" s="1"/>
  <c r="I238" i="33" s="1"/>
  <c r="H237" i="33"/>
  <c r="G237" i="33"/>
  <c r="D237" i="33"/>
  <c r="C237" i="33" s="1"/>
  <c r="F237" i="33" s="1"/>
  <c r="H236" i="33"/>
  <c r="G236" i="33"/>
  <c r="D236" i="33"/>
  <c r="C236" i="33" s="1"/>
  <c r="F236" i="33" s="1"/>
  <c r="H230" i="33"/>
  <c r="G230" i="33"/>
  <c r="D230" i="33"/>
  <c r="C230" i="33" s="1"/>
  <c r="F230" i="33" s="1"/>
  <c r="H229" i="33"/>
  <c r="G229" i="33"/>
  <c r="D229" i="33"/>
  <c r="C229" i="33" s="1"/>
  <c r="F229" i="33" s="1"/>
  <c r="I229" i="33" s="1"/>
  <c r="H228" i="33"/>
  <c r="G228" i="33"/>
  <c r="D228" i="33"/>
  <c r="C228" i="33" s="1"/>
  <c r="F228" i="33" s="1"/>
  <c r="H227" i="33"/>
  <c r="G227" i="33"/>
  <c r="D227" i="33"/>
  <c r="C227" i="33" s="1"/>
  <c r="F227" i="33" s="1"/>
  <c r="H221" i="33"/>
  <c r="G221" i="33"/>
  <c r="D221" i="33"/>
  <c r="C221" i="33" s="1"/>
  <c r="F221" i="33" s="1"/>
  <c r="H220" i="33"/>
  <c r="G220" i="33"/>
  <c r="D220" i="33"/>
  <c r="C220" i="33" s="1"/>
  <c r="F220" i="33" s="1"/>
  <c r="I220" i="33" s="1"/>
  <c r="H219" i="33"/>
  <c r="G219" i="33"/>
  <c r="D219" i="33"/>
  <c r="C219" i="33" s="1"/>
  <c r="F219" i="33" s="1"/>
  <c r="H218" i="33"/>
  <c r="G218" i="33"/>
  <c r="D218" i="33"/>
  <c r="C218" i="33" s="1"/>
  <c r="F218" i="33" s="1"/>
  <c r="H216" i="33"/>
  <c r="G216" i="33"/>
  <c r="D216" i="33"/>
  <c r="C216" i="33" s="1"/>
  <c r="F216" i="33" s="1"/>
  <c r="H215" i="33"/>
  <c r="G215" i="33"/>
  <c r="D215" i="33"/>
  <c r="C215" i="33" s="1"/>
  <c r="F215" i="33" s="1"/>
  <c r="I215" i="33" s="1"/>
  <c r="H214" i="33"/>
  <c r="G214" i="33"/>
  <c r="D214" i="33"/>
  <c r="C214" i="33" s="1"/>
  <c r="F214" i="33" s="1"/>
  <c r="H213" i="33"/>
  <c r="G213" i="33"/>
  <c r="D213" i="33"/>
  <c r="C213" i="33" s="1"/>
  <c r="F213" i="33" s="1"/>
  <c r="H211" i="33"/>
  <c r="G211" i="33"/>
  <c r="D211" i="33"/>
  <c r="C211" i="33" s="1"/>
  <c r="F211" i="33" s="1"/>
  <c r="H210" i="33"/>
  <c r="G210" i="33"/>
  <c r="D210" i="33"/>
  <c r="C210" i="33" s="1"/>
  <c r="F210" i="33" s="1"/>
  <c r="I210" i="33" s="1"/>
  <c r="H209" i="33"/>
  <c r="G209" i="33"/>
  <c r="D209" i="33"/>
  <c r="C209" i="33" s="1"/>
  <c r="F209" i="33" s="1"/>
  <c r="H208" i="33"/>
  <c r="G208" i="33"/>
  <c r="D208" i="33"/>
  <c r="C208" i="33" s="1"/>
  <c r="F208" i="33" s="1"/>
  <c r="H207" i="33"/>
  <c r="G207" i="33"/>
  <c r="D207" i="33"/>
  <c r="C207" i="33" s="1"/>
  <c r="F207" i="33" s="1"/>
  <c r="H201" i="33"/>
  <c r="G201" i="33"/>
  <c r="D201" i="33"/>
  <c r="C201" i="33" s="1"/>
  <c r="F201" i="33" s="1"/>
  <c r="I201" i="33" s="1"/>
  <c r="H200" i="33"/>
  <c r="G200" i="33"/>
  <c r="D200" i="33"/>
  <c r="C200" i="33" s="1"/>
  <c r="F200" i="33" s="1"/>
  <c r="H199" i="33"/>
  <c r="G199" i="33"/>
  <c r="D199" i="33"/>
  <c r="C199" i="33" s="1"/>
  <c r="F199" i="33" s="1"/>
  <c r="H198" i="33"/>
  <c r="G198" i="33"/>
  <c r="D198" i="33"/>
  <c r="C198" i="33" s="1"/>
  <c r="F198" i="33" s="1"/>
  <c r="H197" i="33"/>
  <c r="G197" i="33"/>
  <c r="D197" i="33"/>
  <c r="C197" i="33" s="1"/>
  <c r="F197" i="33" s="1"/>
  <c r="I197" i="33" s="1"/>
  <c r="H191" i="33"/>
  <c r="G191" i="33"/>
  <c r="D191" i="33"/>
  <c r="C191" i="33" s="1"/>
  <c r="F191" i="33" s="1"/>
  <c r="I191" i="33" s="1"/>
  <c r="H190" i="33"/>
  <c r="G190" i="33"/>
  <c r="D190" i="33"/>
  <c r="C190" i="33" s="1"/>
  <c r="F190" i="33" s="1"/>
  <c r="H189" i="33"/>
  <c r="G189" i="33"/>
  <c r="D189" i="33"/>
  <c r="C189" i="33" s="1"/>
  <c r="F189" i="33" s="1"/>
  <c r="H188" i="33"/>
  <c r="G188" i="33"/>
  <c r="D188" i="33"/>
  <c r="C188" i="33" s="1"/>
  <c r="F188" i="33" s="1"/>
  <c r="I188" i="33" s="1"/>
  <c r="H182" i="33"/>
  <c r="G182" i="33"/>
  <c r="D182" i="33"/>
  <c r="C182" i="33" s="1"/>
  <c r="F182" i="33" s="1"/>
  <c r="I182" i="33" s="1"/>
  <c r="H181" i="33"/>
  <c r="G181" i="33"/>
  <c r="D181" i="33"/>
  <c r="C181" i="33" s="1"/>
  <c r="F181" i="33" s="1"/>
  <c r="H180" i="33"/>
  <c r="G180" i="33"/>
  <c r="D180" i="33"/>
  <c r="C180" i="33" s="1"/>
  <c r="F180" i="33" s="1"/>
  <c r="H174" i="33"/>
  <c r="G174" i="33"/>
  <c r="D174" i="33"/>
  <c r="C174" i="33" s="1"/>
  <c r="F174" i="33" s="1"/>
  <c r="I174" i="33" s="1"/>
  <c r="H173" i="33"/>
  <c r="G173" i="33"/>
  <c r="D173" i="33"/>
  <c r="C173" i="33" s="1"/>
  <c r="F173" i="33" s="1"/>
  <c r="I173" i="33" s="1"/>
  <c r="H172" i="33"/>
  <c r="G172" i="33"/>
  <c r="D172" i="33"/>
  <c r="C172" i="33" s="1"/>
  <c r="F172" i="33" s="1"/>
  <c r="H171" i="33"/>
  <c r="G171" i="33"/>
  <c r="D171" i="33"/>
  <c r="C171" i="33" s="1"/>
  <c r="F171" i="33" s="1"/>
  <c r="H170" i="33"/>
  <c r="G170" i="33"/>
  <c r="D170" i="33"/>
  <c r="C170" i="33" s="1"/>
  <c r="F170" i="33" s="1"/>
  <c r="I170" i="33" s="1"/>
  <c r="H169" i="33"/>
  <c r="G169" i="33"/>
  <c r="D169" i="33"/>
  <c r="C169" i="33" s="1"/>
  <c r="F169" i="33" s="1"/>
  <c r="I169" i="33" s="1"/>
  <c r="H163" i="33"/>
  <c r="G163" i="33"/>
  <c r="D163" i="33"/>
  <c r="C163" i="33" s="1"/>
  <c r="F163" i="33" s="1"/>
  <c r="H162" i="33"/>
  <c r="G162" i="33"/>
  <c r="D162" i="33"/>
  <c r="C162" i="33" s="1"/>
  <c r="F162" i="33" s="1"/>
  <c r="H161" i="33"/>
  <c r="G161" i="33"/>
  <c r="D161" i="33"/>
  <c r="C161" i="33" s="1"/>
  <c r="F161" i="33" s="1"/>
  <c r="I161" i="33" s="1"/>
  <c r="H160" i="33"/>
  <c r="G160" i="33"/>
  <c r="D160" i="33"/>
  <c r="C160" i="33" s="1"/>
  <c r="F160" i="33" s="1"/>
  <c r="I160" i="33" s="1"/>
  <c r="H159" i="33"/>
  <c r="G159" i="33"/>
  <c r="D159" i="33"/>
  <c r="C159" i="33" s="1"/>
  <c r="F159" i="33" s="1"/>
  <c r="H158" i="33"/>
  <c r="G158" i="33"/>
  <c r="D158" i="33"/>
  <c r="C158" i="33" s="1"/>
  <c r="F158" i="33" s="1"/>
  <c r="H152" i="33"/>
  <c r="G152" i="33"/>
  <c r="D152" i="33"/>
  <c r="C152" i="33" s="1"/>
  <c r="F152" i="33" s="1"/>
  <c r="I152" i="33" s="1"/>
  <c r="H151" i="33"/>
  <c r="G151" i="33"/>
  <c r="D151" i="33"/>
  <c r="C151" i="33" s="1"/>
  <c r="F151" i="33" s="1"/>
  <c r="I151" i="33" s="1"/>
  <c r="H150" i="33"/>
  <c r="G150" i="33"/>
  <c r="D150" i="33"/>
  <c r="C150" i="33" s="1"/>
  <c r="F150" i="33" s="1"/>
  <c r="H149" i="33"/>
  <c r="G149" i="33"/>
  <c r="D149" i="33"/>
  <c r="C149" i="33" s="1"/>
  <c r="F149" i="33" s="1"/>
  <c r="H148" i="33"/>
  <c r="G148" i="33"/>
  <c r="D148" i="33"/>
  <c r="C148" i="33" s="1"/>
  <c r="F148" i="33" s="1"/>
  <c r="I148" i="33" s="1"/>
  <c r="H142" i="33"/>
  <c r="G142" i="33"/>
  <c r="D142" i="33"/>
  <c r="C142" i="33" s="1"/>
  <c r="F142" i="33" s="1"/>
  <c r="I142" i="33" s="1"/>
  <c r="H141" i="33"/>
  <c r="G141" i="33"/>
  <c r="D141" i="33"/>
  <c r="C141" i="33" s="1"/>
  <c r="F141" i="33" s="1"/>
  <c r="H140" i="33"/>
  <c r="G140" i="33"/>
  <c r="D140" i="33"/>
  <c r="C140" i="33" s="1"/>
  <c r="F140" i="33" s="1"/>
  <c r="H139" i="33"/>
  <c r="G139" i="33"/>
  <c r="D139" i="33"/>
  <c r="C139" i="33" s="1"/>
  <c r="F139" i="33" s="1"/>
  <c r="I139" i="33" s="1"/>
  <c r="H138" i="33"/>
  <c r="G138" i="33"/>
  <c r="D138" i="33"/>
  <c r="C138" i="33" s="1"/>
  <c r="F138" i="33" s="1"/>
  <c r="I138" i="33" s="1"/>
  <c r="H136" i="33"/>
  <c r="G136" i="33"/>
  <c r="D136" i="33"/>
  <c r="C136" i="33" s="1"/>
  <c r="F136" i="33" s="1"/>
  <c r="H135" i="33"/>
  <c r="G135" i="33"/>
  <c r="D135" i="33"/>
  <c r="C135" i="33" s="1"/>
  <c r="F135" i="33" s="1"/>
  <c r="H134" i="33"/>
  <c r="G134" i="33"/>
  <c r="D134" i="33"/>
  <c r="C134" i="33" s="1"/>
  <c r="F134" i="33" s="1"/>
  <c r="I134" i="33" s="1"/>
  <c r="H133" i="33"/>
  <c r="G133" i="33"/>
  <c r="D133" i="33"/>
  <c r="C133" i="33" s="1"/>
  <c r="F133" i="33" s="1"/>
  <c r="I133" i="33" s="1"/>
  <c r="H132" i="33"/>
  <c r="G132" i="33"/>
  <c r="D132" i="33"/>
  <c r="C132" i="33" s="1"/>
  <c r="F132" i="33" s="1"/>
  <c r="H131" i="33"/>
  <c r="G131" i="33"/>
  <c r="D131" i="33"/>
  <c r="C131" i="33" s="1"/>
  <c r="F131" i="33" s="1"/>
  <c r="H125" i="33"/>
  <c r="G125" i="33"/>
  <c r="D125" i="33"/>
  <c r="C125" i="33" s="1"/>
  <c r="F125" i="33" s="1"/>
  <c r="I125" i="33" s="1"/>
  <c r="H124" i="33"/>
  <c r="G124" i="33"/>
  <c r="D124" i="33"/>
  <c r="C124" i="33" s="1"/>
  <c r="F124" i="33" s="1"/>
  <c r="I124" i="33" s="1"/>
  <c r="H123" i="33"/>
  <c r="G123" i="33"/>
  <c r="D123" i="33"/>
  <c r="C123" i="33" s="1"/>
  <c r="F123" i="33" s="1"/>
  <c r="H122" i="33"/>
  <c r="G122" i="33"/>
  <c r="D122" i="33"/>
  <c r="C122" i="33"/>
  <c r="F122" i="33" s="1"/>
  <c r="H121" i="33"/>
  <c r="G121" i="33"/>
  <c r="D121" i="33"/>
  <c r="C121" i="33"/>
  <c r="F121" i="33" s="1"/>
  <c r="H115" i="33"/>
  <c r="G115" i="33"/>
  <c r="D115" i="33"/>
  <c r="C115" i="33"/>
  <c r="F115" i="33" s="1"/>
  <c r="H114" i="33"/>
  <c r="G114" i="33"/>
  <c r="D114" i="33"/>
  <c r="C114" i="33"/>
  <c r="F114" i="33" s="1"/>
  <c r="H112" i="33"/>
  <c r="G112" i="33"/>
  <c r="D112" i="33"/>
  <c r="C112" i="33"/>
  <c r="F112" i="33" s="1"/>
  <c r="H111" i="33"/>
  <c r="G111" i="33"/>
  <c r="D111" i="33"/>
  <c r="C111" i="33"/>
  <c r="F111" i="33" s="1"/>
  <c r="H110" i="33"/>
  <c r="G110" i="33"/>
  <c r="D110" i="33"/>
  <c r="C110" i="33"/>
  <c r="F110" i="33" s="1"/>
  <c r="H109" i="33"/>
  <c r="G109" i="33"/>
  <c r="D109" i="33"/>
  <c r="C109" i="33" s="1"/>
  <c r="F109" i="33" s="1"/>
  <c r="H107" i="33"/>
  <c r="G107" i="33"/>
  <c r="D107" i="33"/>
  <c r="C107" i="33" s="1"/>
  <c r="F107" i="33" s="1"/>
  <c r="H106" i="33"/>
  <c r="G106" i="33"/>
  <c r="D106" i="33"/>
  <c r="C106" i="33" s="1"/>
  <c r="F106" i="33" s="1"/>
  <c r="H105" i="33"/>
  <c r="G105" i="33"/>
  <c r="D105" i="33"/>
  <c r="C105" i="33" s="1"/>
  <c r="F105" i="33" s="1"/>
  <c r="H99" i="33"/>
  <c r="G99" i="33"/>
  <c r="D99" i="33"/>
  <c r="C99" i="33" s="1"/>
  <c r="F99" i="33" s="1"/>
  <c r="H98" i="33"/>
  <c r="G98" i="33"/>
  <c r="D98" i="33"/>
  <c r="C98" i="33" s="1"/>
  <c r="F98" i="33" s="1"/>
  <c r="H97" i="33"/>
  <c r="G97" i="33"/>
  <c r="D97" i="33"/>
  <c r="C97" i="33" s="1"/>
  <c r="F97" i="33" s="1"/>
  <c r="H95" i="33"/>
  <c r="G95" i="33"/>
  <c r="D95" i="33"/>
  <c r="C95" i="33" s="1"/>
  <c r="F95" i="33" s="1"/>
  <c r="H94" i="33"/>
  <c r="G94" i="33"/>
  <c r="D94" i="33"/>
  <c r="C94" i="33" s="1"/>
  <c r="F94" i="33" s="1"/>
  <c r="H93" i="33"/>
  <c r="G93" i="33"/>
  <c r="D93" i="33"/>
  <c r="C93" i="33" s="1"/>
  <c r="F93" i="33" s="1"/>
  <c r="H92" i="33"/>
  <c r="G92" i="33"/>
  <c r="D92" i="33"/>
  <c r="C92" i="33" s="1"/>
  <c r="F92" i="33" s="1"/>
  <c r="H91" i="33"/>
  <c r="G91" i="33"/>
  <c r="D91" i="33"/>
  <c r="C91" i="33" s="1"/>
  <c r="F91" i="33" s="1"/>
  <c r="H90" i="33"/>
  <c r="G90" i="33"/>
  <c r="D90" i="33"/>
  <c r="C90" i="33" s="1"/>
  <c r="F90" i="33" s="1"/>
  <c r="H89" i="33"/>
  <c r="G89" i="33"/>
  <c r="D89" i="33"/>
  <c r="C89" i="33" s="1"/>
  <c r="F89" i="33" s="1"/>
  <c r="H83" i="33"/>
  <c r="G83" i="33"/>
  <c r="D83" i="33"/>
  <c r="C83" i="33" s="1"/>
  <c r="F83" i="33" s="1"/>
  <c r="H82" i="33"/>
  <c r="G82" i="33"/>
  <c r="D82" i="33"/>
  <c r="C82" i="33" s="1"/>
  <c r="F82" i="33" s="1"/>
  <c r="H81" i="33"/>
  <c r="G81" i="33"/>
  <c r="D81" i="33"/>
  <c r="C81" i="33" s="1"/>
  <c r="F81" i="33" s="1"/>
  <c r="H80" i="33"/>
  <c r="G80" i="33"/>
  <c r="D80" i="33"/>
  <c r="C80" i="33" s="1"/>
  <c r="F80" i="33" s="1"/>
  <c r="H78" i="33"/>
  <c r="G78" i="33"/>
  <c r="D78" i="33"/>
  <c r="C78" i="33" s="1"/>
  <c r="F78" i="33" s="1"/>
  <c r="H77" i="33"/>
  <c r="G77" i="33"/>
  <c r="D77" i="33"/>
  <c r="C77" i="33" s="1"/>
  <c r="F77" i="33" s="1"/>
  <c r="H76" i="33"/>
  <c r="G76" i="33"/>
  <c r="D76" i="33"/>
  <c r="C76" i="33" s="1"/>
  <c r="F76" i="33" s="1"/>
  <c r="H75" i="33"/>
  <c r="G75" i="33"/>
  <c r="D75" i="33"/>
  <c r="C75" i="33" s="1"/>
  <c r="F75" i="33" s="1"/>
  <c r="H74" i="33"/>
  <c r="G74" i="33"/>
  <c r="D74" i="33"/>
  <c r="C74" i="33" s="1"/>
  <c r="F74" i="33" s="1"/>
  <c r="H72" i="33"/>
  <c r="G72" i="33"/>
  <c r="D72" i="33"/>
  <c r="C72" i="33" s="1"/>
  <c r="F72" i="33" s="1"/>
  <c r="H71" i="33"/>
  <c r="G71" i="33"/>
  <c r="D71" i="33"/>
  <c r="C71" i="33" s="1"/>
  <c r="F71" i="33" s="1"/>
  <c r="H70" i="33"/>
  <c r="G70" i="33"/>
  <c r="D70" i="33"/>
  <c r="C70" i="33" s="1"/>
  <c r="F70" i="33" s="1"/>
  <c r="H69" i="33"/>
  <c r="G69" i="33"/>
  <c r="D69" i="33"/>
  <c r="C69" i="33" s="1"/>
  <c r="F69" i="33" s="1"/>
  <c r="H63" i="33"/>
  <c r="G63" i="33"/>
  <c r="D63" i="33"/>
  <c r="C63" i="33" s="1"/>
  <c r="F63" i="33" s="1"/>
  <c r="H62" i="33"/>
  <c r="G62" i="33"/>
  <c r="D62" i="33"/>
  <c r="C62" i="33" s="1"/>
  <c r="F62" i="33" s="1"/>
  <c r="H61" i="33"/>
  <c r="G61" i="33"/>
  <c r="D61" i="33"/>
  <c r="C61" i="33" s="1"/>
  <c r="F61" i="33" s="1"/>
  <c r="H59" i="33"/>
  <c r="G59" i="33"/>
  <c r="D59" i="33"/>
  <c r="C59" i="33" s="1"/>
  <c r="F59" i="33" s="1"/>
  <c r="H58" i="33"/>
  <c r="G58" i="33"/>
  <c r="D58" i="33"/>
  <c r="C58" i="33" s="1"/>
  <c r="F58" i="33" s="1"/>
  <c r="H57" i="33"/>
  <c r="G57" i="33"/>
  <c r="D57" i="33"/>
  <c r="C57" i="33" s="1"/>
  <c r="F57" i="33" s="1"/>
  <c r="H51" i="33"/>
  <c r="G51" i="33"/>
  <c r="D51" i="33"/>
  <c r="C51" i="33" s="1"/>
  <c r="F51" i="33" s="1"/>
  <c r="H50" i="33"/>
  <c r="G50" i="33"/>
  <c r="D50" i="33"/>
  <c r="C50" i="33" s="1"/>
  <c r="F50" i="33" s="1"/>
  <c r="H49" i="33"/>
  <c r="G49" i="33"/>
  <c r="D49" i="33"/>
  <c r="C49" i="33" s="1"/>
  <c r="F49" i="33" s="1"/>
  <c r="H48" i="33"/>
  <c r="G48" i="33"/>
  <c r="D48" i="33"/>
  <c r="C48" i="33" s="1"/>
  <c r="F48" i="33" s="1"/>
  <c r="H46" i="33"/>
  <c r="G46" i="33"/>
  <c r="D46" i="33"/>
  <c r="C46" i="33" s="1"/>
  <c r="F46" i="33" s="1"/>
  <c r="H45" i="33"/>
  <c r="G45" i="33"/>
  <c r="D45" i="33"/>
  <c r="C45" i="33" s="1"/>
  <c r="F45" i="33" s="1"/>
  <c r="H44" i="33"/>
  <c r="G44" i="33"/>
  <c r="D44" i="33"/>
  <c r="C44" i="33" s="1"/>
  <c r="F44" i="33" s="1"/>
  <c r="H43" i="33"/>
  <c r="G43" i="33"/>
  <c r="D43" i="33"/>
  <c r="C43" i="33" s="1"/>
  <c r="F43" i="33" s="1"/>
  <c r="H42" i="33"/>
  <c r="G42" i="33"/>
  <c r="D42" i="33"/>
  <c r="C42" i="33" s="1"/>
  <c r="F42" i="33" s="1"/>
  <c r="H36" i="33"/>
  <c r="G36" i="33"/>
  <c r="D36" i="33"/>
  <c r="C36" i="33" s="1"/>
  <c r="F36" i="33" s="1"/>
  <c r="H35" i="33"/>
  <c r="G35" i="33"/>
  <c r="D35" i="33"/>
  <c r="C35" i="33" s="1"/>
  <c r="F35" i="33" s="1"/>
  <c r="H34" i="33"/>
  <c r="G34" i="33"/>
  <c r="D34" i="33"/>
  <c r="C34" i="33" s="1"/>
  <c r="F34" i="33" s="1"/>
  <c r="H33" i="33"/>
  <c r="G33" i="33"/>
  <c r="D33" i="33"/>
  <c r="C33" i="33" s="1"/>
  <c r="F33" i="33" s="1"/>
  <c r="H32" i="33"/>
  <c r="G32" i="33"/>
  <c r="D32" i="33"/>
  <c r="C32" i="33" s="1"/>
  <c r="F32" i="33" s="1"/>
  <c r="H31" i="33"/>
  <c r="G31" i="33"/>
  <c r="D31" i="33"/>
  <c r="C31" i="33" s="1"/>
  <c r="F31" i="33" s="1"/>
  <c r="H30" i="33"/>
  <c r="G30" i="33"/>
  <c r="D30" i="33"/>
  <c r="C30" i="33" s="1"/>
  <c r="F30" i="33" s="1"/>
  <c r="H29" i="33"/>
  <c r="G29" i="33"/>
  <c r="D29" i="33"/>
  <c r="C29" i="33" s="1"/>
  <c r="F29" i="33" s="1"/>
  <c r="H23" i="33"/>
  <c r="G23" i="33"/>
  <c r="D23" i="33"/>
  <c r="C23" i="33"/>
  <c r="F23" i="33" s="1"/>
  <c r="I23" i="33" s="1"/>
  <c r="H22" i="33"/>
  <c r="G22" i="33"/>
  <c r="F22" i="33"/>
  <c r="I22" i="33" s="1"/>
  <c r="D22" i="33"/>
  <c r="C22" i="33"/>
  <c r="H21" i="33"/>
  <c r="G21" i="33"/>
  <c r="D21" i="33"/>
  <c r="C21" i="33"/>
  <c r="F21" i="33" s="1"/>
  <c r="H20" i="33"/>
  <c r="G20" i="33"/>
  <c r="D20" i="33"/>
  <c r="C20" i="33"/>
  <c r="F20" i="33" s="1"/>
  <c r="I20" i="33" s="1"/>
  <c r="H19" i="33"/>
  <c r="G19" i="33"/>
  <c r="F19" i="33"/>
  <c r="I19" i="33" s="1"/>
  <c r="D19" i="33"/>
  <c r="C19" i="33"/>
  <c r="H18" i="33"/>
  <c r="G18" i="33"/>
  <c r="D18" i="33"/>
  <c r="C18" i="33"/>
  <c r="F18" i="33" s="1"/>
  <c r="H17" i="33"/>
  <c r="G17" i="33"/>
  <c r="D17" i="33"/>
  <c r="C17" i="33" s="1"/>
  <c r="F17" i="33" s="1"/>
  <c r="H344" i="32"/>
  <c r="G344" i="32"/>
  <c r="D344" i="32"/>
  <c r="C344" i="32" s="1"/>
  <c r="F344" i="32" s="1"/>
  <c r="I344" i="32" s="1"/>
  <c r="H343" i="32"/>
  <c r="G343" i="32"/>
  <c r="D343" i="32"/>
  <c r="C343" i="32" s="1"/>
  <c r="F343" i="32" s="1"/>
  <c r="I343" i="32" s="1"/>
  <c r="H342" i="32"/>
  <c r="G342" i="32"/>
  <c r="D342" i="32"/>
  <c r="C342" i="32" s="1"/>
  <c r="F342" i="32" s="1"/>
  <c r="H336" i="32"/>
  <c r="G336" i="32"/>
  <c r="D336" i="32"/>
  <c r="C336" i="32" s="1"/>
  <c r="F336" i="32" s="1"/>
  <c r="H335" i="32"/>
  <c r="G335" i="32"/>
  <c r="D335" i="32"/>
  <c r="C335" i="32" s="1"/>
  <c r="F335" i="32" s="1"/>
  <c r="I335" i="32" s="1"/>
  <c r="H334" i="32"/>
  <c r="G334" i="32"/>
  <c r="D334" i="32"/>
  <c r="C334" i="32" s="1"/>
  <c r="F334" i="32" s="1"/>
  <c r="I334" i="32" s="1"/>
  <c r="H333" i="32"/>
  <c r="G333" i="32"/>
  <c r="D333" i="32"/>
  <c r="C333" i="32"/>
  <c r="F333" i="32" s="1"/>
  <c r="H332" i="32"/>
  <c r="G332" i="32"/>
  <c r="D332" i="32"/>
  <c r="C332" i="32"/>
  <c r="F332" i="32" s="1"/>
  <c r="H331" i="32"/>
  <c r="G331" i="32"/>
  <c r="D331" i="32"/>
  <c r="C331" i="32" s="1"/>
  <c r="F331" i="32" s="1"/>
  <c r="H325" i="32"/>
  <c r="G325" i="32"/>
  <c r="D325" i="32"/>
  <c r="C325" i="32" s="1"/>
  <c r="F325" i="32" s="1"/>
  <c r="H324" i="32"/>
  <c r="G324" i="32"/>
  <c r="D324" i="32"/>
  <c r="C324" i="32" s="1"/>
  <c r="F324" i="32" s="1"/>
  <c r="I324" i="32" s="1"/>
  <c r="H323" i="32"/>
  <c r="G323" i="32"/>
  <c r="D323" i="32"/>
  <c r="C323" i="32" s="1"/>
  <c r="F323" i="32" s="1"/>
  <c r="I323" i="32" s="1"/>
  <c r="H322" i="32"/>
  <c r="G322" i="32"/>
  <c r="D322" i="32"/>
  <c r="C322" i="32" s="1"/>
  <c r="F322" i="32" s="1"/>
  <c r="H321" i="32"/>
  <c r="G321" i="32"/>
  <c r="D321" i="32"/>
  <c r="C321" i="32" s="1"/>
  <c r="F321" i="32" s="1"/>
  <c r="H315" i="32"/>
  <c r="G315" i="32"/>
  <c r="D315" i="32"/>
  <c r="C315" i="32"/>
  <c r="F315" i="32" s="1"/>
  <c r="I315" i="32" s="1"/>
  <c r="H314" i="32"/>
  <c r="G314" i="32"/>
  <c r="D314" i="32"/>
  <c r="C314" i="32"/>
  <c r="F314" i="32" s="1"/>
  <c r="I314" i="32" s="1"/>
  <c r="H313" i="32"/>
  <c r="G313" i="32"/>
  <c r="D313" i="32"/>
  <c r="C313" i="32" s="1"/>
  <c r="F313" i="32" s="1"/>
  <c r="H311" i="32"/>
  <c r="G311" i="32"/>
  <c r="D311" i="32"/>
  <c r="C311" i="32" s="1"/>
  <c r="F311" i="32" s="1"/>
  <c r="H310" i="32"/>
  <c r="G310" i="32"/>
  <c r="D310" i="32"/>
  <c r="C310" i="32" s="1"/>
  <c r="F310" i="32" s="1"/>
  <c r="H309" i="32"/>
  <c r="G309" i="32"/>
  <c r="D309" i="32"/>
  <c r="C309" i="32" s="1"/>
  <c r="F309" i="32" s="1"/>
  <c r="H308" i="32"/>
  <c r="G308" i="32"/>
  <c r="D308" i="32"/>
  <c r="C308" i="32" s="1"/>
  <c r="F308" i="32" s="1"/>
  <c r="H307" i="32"/>
  <c r="G307" i="32"/>
  <c r="D307" i="32"/>
  <c r="C307" i="32" s="1"/>
  <c r="F307" i="32" s="1"/>
  <c r="H301" i="32"/>
  <c r="G301" i="32"/>
  <c r="D301" i="32"/>
  <c r="C301" i="32"/>
  <c r="F301" i="32" s="1"/>
  <c r="H300" i="32"/>
  <c r="G300" i="32"/>
  <c r="D300" i="32"/>
  <c r="C300" i="32"/>
  <c r="F300" i="32" s="1"/>
  <c r="H299" i="32"/>
  <c r="G299" i="32"/>
  <c r="D299" i="32"/>
  <c r="C299" i="32" s="1"/>
  <c r="F299" i="32" s="1"/>
  <c r="H298" i="32"/>
  <c r="G298" i="32"/>
  <c r="D298" i="32"/>
  <c r="C298" i="32" s="1"/>
  <c r="F298" i="32" s="1"/>
  <c r="H297" i="32"/>
  <c r="G297" i="32"/>
  <c r="D297" i="32"/>
  <c r="C297" i="32" s="1"/>
  <c r="F297" i="32" s="1"/>
  <c r="I297" i="32" s="1"/>
  <c r="H296" i="32"/>
  <c r="G296" i="32"/>
  <c r="D296" i="32"/>
  <c r="C296" i="32" s="1"/>
  <c r="F296" i="32" s="1"/>
  <c r="I296" i="32" s="1"/>
  <c r="H290" i="32"/>
  <c r="G290" i="32"/>
  <c r="D290" i="32"/>
  <c r="C290" i="32" s="1"/>
  <c r="F290" i="32" s="1"/>
  <c r="H289" i="32"/>
  <c r="G289" i="32"/>
  <c r="D289" i="32"/>
  <c r="C289" i="32" s="1"/>
  <c r="F289" i="32" s="1"/>
  <c r="H288" i="32"/>
  <c r="G288" i="32"/>
  <c r="D288" i="32"/>
  <c r="C288" i="32"/>
  <c r="F288" i="32" s="1"/>
  <c r="I288" i="32" s="1"/>
  <c r="H287" i="32"/>
  <c r="G287" i="32"/>
  <c r="D287" i="32"/>
  <c r="C287" i="32"/>
  <c r="F287" i="32" s="1"/>
  <c r="H286" i="32"/>
  <c r="G286" i="32"/>
  <c r="D286" i="32"/>
  <c r="C286" i="32" s="1"/>
  <c r="F286" i="32" s="1"/>
  <c r="I286" i="32" s="1"/>
  <c r="H285" i="32"/>
  <c r="G285" i="32"/>
  <c r="D285" i="32"/>
  <c r="C285" i="32" s="1"/>
  <c r="F285" i="32" s="1"/>
  <c r="I285" i="32" s="1"/>
  <c r="H284" i="32"/>
  <c r="G284" i="32"/>
  <c r="D284" i="32"/>
  <c r="C284" i="32" s="1"/>
  <c r="F284" i="32" s="1"/>
  <c r="H278" i="32"/>
  <c r="G278" i="32"/>
  <c r="D278" i="32"/>
  <c r="C278" i="32" s="1"/>
  <c r="F278" i="32" s="1"/>
  <c r="H277" i="32"/>
  <c r="G277" i="32"/>
  <c r="D277" i="32"/>
  <c r="C277" i="32" s="1"/>
  <c r="F277" i="32" s="1"/>
  <c r="I277" i="32" s="1"/>
  <c r="H276" i="32"/>
  <c r="G276" i="32"/>
  <c r="D276" i="32"/>
  <c r="C276" i="32" s="1"/>
  <c r="F276" i="32" s="1"/>
  <c r="I276" i="32" s="1"/>
  <c r="H275" i="32"/>
  <c r="G275" i="32"/>
  <c r="D275" i="32"/>
  <c r="C275" i="32"/>
  <c r="F275" i="32" s="1"/>
  <c r="H274" i="32"/>
  <c r="G274" i="32"/>
  <c r="D274" i="32"/>
  <c r="C274" i="32"/>
  <c r="F274" i="32" s="1"/>
  <c r="H273" i="32"/>
  <c r="G273" i="32"/>
  <c r="D273" i="32"/>
  <c r="C273" i="32" s="1"/>
  <c r="F273" i="32" s="1"/>
  <c r="H267" i="32"/>
  <c r="G267" i="32"/>
  <c r="D267" i="32"/>
  <c r="C267" i="32" s="1"/>
  <c r="F267" i="32" s="1"/>
  <c r="H266" i="32"/>
  <c r="G266" i="32"/>
  <c r="D266" i="32"/>
  <c r="C266" i="32" s="1"/>
  <c r="F266" i="32" s="1"/>
  <c r="H265" i="32"/>
  <c r="G265" i="32"/>
  <c r="D265" i="32"/>
  <c r="C265" i="32" s="1"/>
  <c r="F265" i="32" s="1"/>
  <c r="H264" i="32"/>
  <c r="G264" i="32"/>
  <c r="D264" i="32"/>
  <c r="C264" i="32" s="1"/>
  <c r="F264" i="32" s="1"/>
  <c r="H263" i="32"/>
  <c r="G263" i="32"/>
  <c r="D263" i="32"/>
  <c r="C263" i="32" s="1"/>
  <c r="F263" i="32" s="1"/>
  <c r="H262" i="32"/>
  <c r="G262" i="32"/>
  <c r="D262" i="32"/>
  <c r="C262" i="32"/>
  <c r="F262" i="32" s="1"/>
  <c r="H261" i="32"/>
  <c r="G261" i="32"/>
  <c r="D261" i="32"/>
  <c r="C261" i="32"/>
  <c r="F261" i="32" s="1"/>
  <c r="I261" i="32" s="1"/>
  <c r="H255" i="32"/>
  <c r="G255" i="32"/>
  <c r="D255" i="32"/>
  <c r="C255" i="32" s="1"/>
  <c r="F255" i="32" s="1"/>
  <c r="I255" i="32" s="1"/>
  <c r="H254" i="32"/>
  <c r="G254" i="32"/>
  <c r="D254" i="32"/>
  <c r="C254" i="32" s="1"/>
  <c r="F254" i="32" s="1"/>
  <c r="I254" i="32" s="1"/>
  <c r="H253" i="32"/>
  <c r="G253" i="32"/>
  <c r="D253" i="32"/>
  <c r="C253" i="32" s="1"/>
  <c r="F253" i="32" s="1"/>
  <c r="H252" i="32"/>
  <c r="G252" i="32"/>
  <c r="D252" i="32"/>
  <c r="C252" i="32" s="1"/>
  <c r="F252" i="32" s="1"/>
  <c r="H251" i="32"/>
  <c r="G251" i="32"/>
  <c r="D251" i="32"/>
  <c r="C251" i="32" s="1"/>
  <c r="F251" i="32" s="1"/>
  <c r="I251" i="32" s="1"/>
  <c r="H250" i="32"/>
  <c r="G250" i="32"/>
  <c r="D250" i="32"/>
  <c r="C250" i="32" s="1"/>
  <c r="F250" i="32" s="1"/>
  <c r="I250" i="32" s="1"/>
  <c r="H249" i="32"/>
  <c r="G249" i="32"/>
  <c r="D249" i="32"/>
  <c r="C249" i="32"/>
  <c r="F249" i="32" s="1"/>
  <c r="H243" i="32"/>
  <c r="G243" i="32"/>
  <c r="D243" i="32"/>
  <c r="C243" i="32"/>
  <c r="F243" i="32" s="1"/>
  <c r="H242" i="32"/>
  <c r="G242" i="32"/>
  <c r="D242" i="32"/>
  <c r="C242" i="32" s="1"/>
  <c r="F242" i="32" s="1"/>
  <c r="H241" i="32"/>
  <c r="G241" i="32"/>
  <c r="D241" i="32"/>
  <c r="C241" i="32" s="1"/>
  <c r="F241" i="32" s="1"/>
  <c r="H240" i="32"/>
  <c r="G240" i="32"/>
  <c r="D240" i="32"/>
  <c r="C240" i="32" s="1"/>
  <c r="F240" i="32" s="1"/>
  <c r="I240" i="32" s="1"/>
  <c r="H239" i="32"/>
  <c r="G239" i="32"/>
  <c r="D239" i="32"/>
  <c r="C239" i="32" s="1"/>
  <c r="F239" i="32" s="1"/>
  <c r="I239" i="32" s="1"/>
  <c r="H238" i="32"/>
  <c r="G238" i="32"/>
  <c r="D238" i="32"/>
  <c r="C238" i="32" s="1"/>
  <c r="F238" i="32" s="1"/>
  <c r="H237" i="32"/>
  <c r="G237" i="32"/>
  <c r="D237" i="32"/>
  <c r="C237" i="32" s="1"/>
  <c r="F237" i="32" s="1"/>
  <c r="H236" i="32"/>
  <c r="G236" i="32"/>
  <c r="D236" i="32"/>
  <c r="C236" i="32"/>
  <c r="F236" i="32" s="1"/>
  <c r="I236" i="32" s="1"/>
  <c r="H230" i="32"/>
  <c r="G230" i="32"/>
  <c r="D230" i="32"/>
  <c r="C230" i="32"/>
  <c r="F230" i="32" s="1"/>
  <c r="I230" i="32" s="1"/>
  <c r="H229" i="32"/>
  <c r="G229" i="32"/>
  <c r="D229" i="32"/>
  <c r="C229" i="32" s="1"/>
  <c r="F229" i="32" s="1"/>
  <c r="H228" i="32"/>
  <c r="G228" i="32"/>
  <c r="D228" i="32"/>
  <c r="C228" i="32" s="1"/>
  <c r="F228" i="32" s="1"/>
  <c r="H227" i="32"/>
  <c r="G227" i="32"/>
  <c r="D227" i="32"/>
  <c r="C227" i="32" s="1"/>
  <c r="F227" i="32" s="1"/>
  <c r="H221" i="32"/>
  <c r="G221" i="32"/>
  <c r="D221" i="32"/>
  <c r="C221" i="32" s="1"/>
  <c r="F221" i="32" s="1"/>
  <c r="H220" i="32"/>
  <c r="G220" i="32"/>
  <c r="D220" i="32"/>
  <c r="C220" i="32" s="1"/>
  <c r="F220" i="32" s="1"/>
  <c r="H219" i="32"/>
  <c r="G219" i="32"/>
  <c r="D219" i="32"/>
  <c r="C219" i="32" s="1"/>
  <c r="F219" i="32" s="1"/>
  <c r="H218" i="32"/>
  <c r="G218" i="32"/>
  <c r="D218" i="32"/>
  <c r="C218" i="32"/>
  <c r="F218" i="32" s="1"/>
  <c r="H216" i="32"/>
  <c r="G216" i="32"/>
  <c r="D216" i="32"/>
  <c r="C216" i="32"/>
  <c r="F216" i="32" s="1"/>
  <c r="H215" i="32"/>
  <c r="G215" i="32"/>
  <c r="D215" i="32"/>
  <c r="C215" i="32" s="1"/>
  <c r="F215" i="32" s="1"/>
  <c r="H214" i="32"/>
  <c r="G214" i="32"/>
  <c r="D214" i="32"/>
  <c r="C214" i="32" s="1"/>
  <c r="F214" i="32" s="1"/>
  <c r="H213" i="32"/>
  <c r="G213" i="32"/>
  <c r="D213" i="32"/>
  <c r="C213" i="32" s="1"/>
  <c r="F213" i="32" s="1"/>
  <c r="I213" i="32" s="1"/>
  <c r="H211" i="32"/>
  <c r="G211" i="32"/>
  <c r="D211" i="32"/>
  <c r="C211" i="32" s="1"/>
  <c r="F211" i="32" s="1"/>
  <c r="I211" i="32" s="1"/>
  <c r="H210" i="32"/>
  <c r="G210" i="32"/>
  <c r="D210" i="32"/>
  <c r="C210" i="32" s="1"/>
  <c r="F210" i="32" s="1"/>
  <c r="H209" i="32"/>
  <c r="G209" i="32"/>
  <c r="D209" i="32"/>
  <c r="C209" i="32" s="1"/>
  <c r="F209" i="32" s="1"/>
  <c r="H208" i="32"/>
  <c r="G208" i="32"/>
  <c r="D208" i="32"/>
  <c r="C208" i="32"/>
  <c r="F208" i="32" s="1"/>
  <c r="I208" i="32" s="1"/>
  <c r="H207" i="32"/>
  <c r="G207" i="32"/>
  <c r="D207" i="32"/>
  <c r="C207" i="32"/>
  <c r="F207" i="32" s="1"/>
  <c r="H201" i="32"/>
  <c r="G201" i="32"/>
  <c r="D201" i="32"/>
  <c r="C201" i="32" s="1"/>
  <c r="F201" i="32" s="1"/>
  <c r="I201" i="32" s="1"/>
  <c r="H200" i="32"/>
  <c r="G200" i="32"/>
  <c r="D200" i="32"/>
  <c r="C200" i="32" s="1"/>
  <c r="F200" i="32" s="1"/>
  <c r="I200" i="32" s="1"/>
  <c r="H199" i="32"/>
  <c r="G199" i="32"/>
  <c r="D199" i="32"/>
  <c r="C199" i="32" s="1"/>
  <c r="F199" i="32" s="1"/>
  <c r="H198" i="32"/>
  <c r="G198" i="32"/>
  <c r="D198" i="32"/>
  <c r="C198" i="32" s="1"/>
  <c r="F198" i="32" s="1"/>
  <c r="H197" i="32"/>
  <c r="G197" i="32"/>
  <c r="D197" i="32"/>
  <c r="C197" i="32" s="1"/>
  <c r="F197" i="32" s="1"/>
  <c r="I197" i="32" s="1"/>
  <c r="H191" i="32"/>
  <c r="G191" i="32"/>
  <c r="D191" i="32"/>
  <c r="C191" i="32" s="1"/>
  <c r="F191" i="32" s="1"/>
  <c r="I191" i="32" s="1"/>
  <c r="H190" i="32"/>
  <c r="G190" i="32"/>
  <c r="D190" i="32"/>
  <c r="C190" i="32"/>
  <c r="F190" i="32" s="1"/>
  <c r="H189" i="32"/>
  <c r="G189" i="32"/>
  <c r="D189" i="32"/>
  <c r="C189" i="32"/>
  <c r="F189" i="32" s="1"/>
  <c r="H188" i="32"/>
  <c r="G188" i="32"/>
  <c r="D188" i="32"/>
  <c r="C188" i="32" s="1"/>
  <c r="F188" i="32" s="1"/>
  <c r="H182" i="32"/>
  <c r="G182" i="32"/>
  <c r="D182" i="32"/>
  <c r="C182" i="32" s="1"/>
  <c r="F182" i="32" s="1"/>
  <c r="H181" i="32"/>
  <c r="G181" i="32"/>
  <c r="D181" i="32"/>
  <c r="C181" i="32" s="1"/>
  <c r="F181" i="32" s="1"/>
  <c r="H180" i="32"/>
  <c r="G180" i="32"/>
  <c r="D180" i="32"/>
  <c r="C180" i="32" s="1"/>
  <c r="F180" i="32" s="1"/>
  <c r="H174" i="32"/>
  <c r="G174" i="32"/>
  <c r="D174" i="32"/>
  <c r="C174" i="32" s="1"/>
  <c r="F174" i="32" s="1"/>
  <c r="H173" i="32"/>
  <c r="G173" i="32"/>
  <c r="D173" i="32"/>
  <c r="C173" i="32" s="1"/>
  <c r="F173" i="32" s="1"/>
  <c r="H172" i="32"/>
  <c r="G172" i="32"/>
  <c r="D172" i="32"/>
  <c r="C172" i="32"/>
  <c r="F172" i="32" s="1"/>
  <c r="H171" i="32"/>
  <c r="G171" i="32"/>
  <c r="D171" i="32"/>
  <c r="C171" i="32"/>
  <c r="F171" i="32" s="1"/>
  <c r="I171" i="32" s="1"/>
  <c r="H170" i="32"/>
  <c r="G170" i="32"/>
  <c r="D170" i="32"/>
  <c r="C170" i="32" s="1"/>
  <c r="F170" i="32" s="1"/>
  <c r="I170" i="32" s="1"/>
  <c r="H169" i="32"/>
  <c r="G169" i="32"/>
  <c r="D169" i="32"/>
  <c r="C169" i="32" s="1"/>
  <c r="F169" i="32" s="1"/>
  <c r="I169" i="32" s="1"/>
  <c r="H163" i="32"/>
  <c r="G163" i="32"/>
  <c r="D163" i="32"/>
  <c r="C163" i="32" s="1"/>
  <c r="F163" i="32" s="1"/>
  <c r="H162" i="32"/>
  <c r="G162" i="32"/>
  <c r="D162" i="32"/>
  <c r="C162" i="32" s="1"/>
  <c r="F162" i="32" s="1"/>
  <c r="H161" i="32"/>
  <c r="G161" i="32"/>
  <c r="D161" i="32"/>
  <c r="C161" i="32" s="1"/>
  <c r="F161" i="32" s="1"/>
  <c r="I161" i="32" s="1"/>
  <c r="H160" i="32"/>
  <c r="G160" i="32"/>
  <c r="D160" i="32"/>
  <c r="C160" i="32" s="1"/>
  <c r="F160" i="32" s="1"/>
  <c r="I160" i="32" s="1"/>
  <c r="H159" i="32"/>
  <c r="G159" i="32"/>
  <c r="D159" i="32"/>
  <c r="C159" i="32" s="1"/>
  <c r="F159" i="32" s="1"/>
  <c r="H158" i="32"/>
  <c r="G158" i="32"/>
  <c r="D158" i="32"/>
  <c r="C158" i="32" s="1"/>
  <c r="F158" i="32" s="1"/>
  <c r="H152" i="32"/>
  <c r="G152" i="32"/>
  <c r="D152" i="32"/>
  <c r="C152" i="32" s="1"/>
  <c r="F152" i="32" s="1"/>
  <c r="I152" i="32" s="1"/>
  <c r="H151" i="32"/>
  <c r="G151" i="32"/>
  <c r="D151" i="32"/>
  <c r="C151" i="32" s="1"/>
  <c r="F151" i="32" s="1"/>
  <c r="I151" i="32" s="1"/>
  <c r="H150" i="32"/>
  <c r="G150" i="32"/>
  <c r="D150" i="32"/>
  <c r="C150" i="32" s="1"/>
  <c r="F150" i="32" s="1"/>
  <c r="H149" i="32"/>
  <c r="G149" i="32"/>
  <c r="D149" i="32"/>
  <c r="C149" i="32" s="1"/>
  <c r="F149" i="32" s="1"/>
  <c r="H148" i="32"/>
  <c r="G148" i="32"/>
  <c r="D148" i="32"/>
  <c r="C148" i="32" s="1"/>
  <c r="F148" i="32" s="1"/>
  <c r="I148" i="32" s="1"/>
  <c r="H142" i="32"/>
  <c r="G142" i="32"/>
  <c r="D142" i="32"/>
  <c r="C142" i="32" s="1"/>
  <c r="F142" i="32" s="1"/>
  <c r="I142" i="32" s="1"/>
  <c r="H141" i="32"/>
  <c r="G141" i="32"/>
  <c r="D141" i="32"/>
  <c r="C141" i="32"/>
  <c r="F141" i="32" s="1"/>
  <c r="H140" i="32"/>
  <c r="G140" i="32"/>
  <c r="D140" i="32"/>
  <c r="C140" i="32"/>
  <c r="F140" i="32" s="1"/>
  <c r="H139" i="32"/>
  <c r="G139" i="32"/>
  <c r="D139" i="32"/>
  <c r="C139" i="32" s="1"/>
  <c r="F139" i="32" s="1"/>
  <c r="H138" i="32"/>
  <c r="G138" i="32"/>
  <c r="D138" i="32"/>
  <c r="C138" i="32" s="1"/>
  <c r="F138" i="32" s="1"/>
  <c r="H136" i="32"/>
  <c r="G136" i="32"/>
  <c r="D136" i="32"/>
  <c r="C136" i="32" s="1"/>
  <c r="F136" i="32" s="1"/>
  <c r="I136" i="32" s="1"/>
  <c r="H135" i="32"/>
  <c r="G135" i="32"/>
  <c r="D135" i="32"/>
  <c r="C135" i="32" s="1"/>
  <c r="F135" i="32" s="1"/>
  <c r="I135" i="32" s="1"/>
  <c r="H134" i="32"/>
  <c r="G134" i="32"/>
  <c r="D134" i="32"/>
  <c r="C134" i="32" s="1"/>
  <c r="F134" i="32" s="1"/>
  <c r="H133" i="32"/>
  <c r="G133" i="32"/>
  <c r="D133" i="32"/>
  <c r="C133" i="32" s="1"/>
  <c r="F133" i="32" s="1"/>
  <c r="H132" i="32"/>
  <c r="G132" i="32"/>
  <c r="D132" i="32"/>
  <c r="C132" i="32" s="1"/>
  <c r="F132" i="32" s="1"/>
  <c r="I132" i="32" s="1"/>
  <c r="H131" i="32"/>
  <c r="G131" i="32"/>
  <c r="D131" i="32"/>
  <c r="C131" i="32" s="1"/>
  <c r="F131" i="32" s="1"/>
  <c r="I131" i="32" s="1"/>
  <c r="H125" i="32"/>
  <c r="G125" i="32"/>
  <c r="D125" i="32"/>
  <c r="C125" i="32" s="1"/>
  <c r="F125" i="32" s="1"/>
  <c r="H124" i="32"/>
  <c r="G124" i="32"/>
  <c r="D124" i="32"/>
  <c r="C124" i="32" s="1"/>
  <c r="F124" i="32" s="1"/>
  <c r="H123" i="32"/>
  <c r="G123" i="32"/>
  <c r="D123" i="32"/>
  <c r="C123" i="32" s="1"/>
  <c r="F123" i="32" s="1"/>
  <c r="I123" i="32" s="1"/>
  <c r="H122" i="32"/>
  <c r="G122" i="32"/>
  <c r="D122" i="32"/>
  <c r="C122" i="32" s="1"/>
  <c r="F122" i="32" s="1"/>
  <c r="I122" i="32" s="1"/>
  <c r="H121" i="32"/>
  <c r="G121" i="32"/>
  <c r="D121" i="32"/>
  <c r="C121" i="32" s="1"/>
  <c r="F121" i="32" s="1"/>
  <c r="H115" i="32"/>
  <c r="G115" i="32"/>
  <c r="D115" i="32"/>
  <c r="C115" i="32" s="1"/>
  <c r="F115" i="32" s="1"/>
  <c r="H114" i="32"/>
  <c r="G114" i="32"/>
  <c r="D114" i="32"/>
  <c r="C114" i="32" s="1"/>
  <c r="F114" i="32" s="1"/>
  <c r="I114" i="32" s="1"/>
  <c r="H112" i="32"/>
  <c r="G112" i="32"/>
  <c r="D112" i="32"/>
  <c r="C112" i="32" s="1"/>
  <c r="F112" i="32" s="1"/>
  <c r="I112" i="32" s="1"/>
  <c r="H111" i="32"/>
  <c r="G111" i="32"/>
  <c r="D111" i="32"/>
  <c r="C111" i="32" s="1"/>
  <c r="F111" i="32" s="1"/>
  <c r="H110" i="32"/>
  <c r="G110" i="32"/>
  <c r="D110" i="32"/>
  <c r="C110" i="32" s="1"/>
  <c r="F110" i="32" s="1"/>
  <c r="H109" i="32"/>
  <c r="G109" i="32"/>
  <c r="D109" i="32"/>
  <c r="C109" i="32" s="1"/>
  <c r="F109" i="32" s="1"/>
  <c r="I109" i="32" s="1"/>
  <c r="H107" i="32"/>
  <c r="G107" i="32"/>
  <c r="D107" i="32"/>
  <c r="C107" i="32" s="1"/>
  <c r="F107" i="32" s="1"/>
  <c r="I107" i="32" s="1"/>
  <c r="H106" i="32"/>
  <c r="G106" i="32"/>
  <c r="D106" i="32"/>
  <c r="C106" i="32" s="1"/>
  <c r="F106" i="32" s="1"/>
  <c r="H105" i="32"/>
  <c r="G105" i="32"/>
  <c r="D105" i="32"/>
  <c r="C105" i="32" s="1"/>
  <c r="F105" i="32" s="1"/>
  <c r="H99" i="32"/>
  <c r="G99" i="32"/>
  <c r="D99" i="32"/>
  <c r="C99" i="32"/>
  <c r="F99" i="32" s="1"/>
  <c r="H98" i="32"/>
  <c r="G98" i="32"/>
  <c r="D98" i="32"/>
  <c r="C98" i="32"/>
  <c r="F98" i="32" s="1"/>
  <c r="H97" i="32"/>
  <c r="G97" i="32"/>
  <c r="D97" i="32"/>
  <c r="C97" i="32" s="1"/>
  <c r="F97" i="32" s="1"/>
  <c r="H95" i="32"/>
  <c r="G95" i="32"/>
  <c r="D95" i="32"/>
  <c r="C95" i="32" s="1"/>
  <c r="F95" i="32" s="1"/>
  <c r="H94" i="32"/>
  <c r="G94" i="32"/>
  <c r="D94" i="32"/>
  <c r="C94" i="32" s="1"/>
  <c r="F94" i="32" s="1"/>
  <c r="H93" i="32"/>
  <c r="G93" i="32"/>
  <c r="D93" i="32"/>
  <c r="C93" i="32" s="1"/>
  <c r="F93" i="32" s="1"/>
  <c r="H92" i="32"/>
  <c r="G92" i="32"/>
  <c r="D92" i="32"/>
  <c r="C92" i="32" s="1"/>
  <c r="F92" i="32" s="1"/>
  <c r="H91" i="32"/>
  <c r="G91" i="32"/>
  <c r="D91" i="32"/>
  <c r="C91" i="32" s="1"/>
  <c r="F91" i="32" s="1"/>
  <c r="H90" i="32"/>
  <c r="G90" i="32"/>
  <c r="D90" i="32"/>
  <c r="C90" i="32" s="1"/>
  <c r="F90" i="32" s="1"/>
  <c r="H89" i="32"/>
  <c r="G89" i="32"/>
  <c r="D89" i="32"/>
  <c r="C89" i="32" s="1"/>
  <c r="F89" i="32" s="1"/>
  <c r="H83" i="32"/>
  <c r="G83" i="32"/>
  <c r="D83" i="32"/>
  <c r="C83" i="32"/>
  <c r="F83" i="32" s="1"/>
  <c r="H82" i="32"/>
  <c r="G82" i="32"/>
  <c r="D82" i="32"/>
  <c r="C82" i="32"/>
  <c r="F82" i="32" s="1"/>
  <c r="I82" i="32" s="1"/>
  <c r="H81" i="32"/>
  <c r="G81" i="32"/>
  <c r="D81" i="32"/>
  <c r="C81" i="32" s="1"/>
  <c r="F81" i="32" s="1"/>
  <c r="I81" i="32" s="1"/>
  <c r="H80" i="32"/>
  <c r="G80" i="32"/>
  <c r="D80" i="32"/>
  <c r="C80" i="32" s="1"/>
  <c r="F80" i="32" s="1"/>
  <c r="I80" i="32" s="1"/>
  <c r="H78" i="32"/>
  <c r="G78" i="32"/>
  <c r="D78" i="32"/>
  <c r="C78" i="32" s="1"/>
  <c r="F78" i="32" s="1"/>
  <c r="H77" i="32"/>
  <c r="G77" i="32"/>
  <c r="D77" i="32"/>
  <c r="C77" i="32" s="1"/>
  <c r="F77" i="32" s="1"/>
  <c r="H76" i="32"/>
  <c r="G76" i="32"/>
  <c r="D76" i="32"/>
  <c r="C76" i="32"/>
  <c r="F76" i="32" s="1"/>
  <c r="H75" i="32"/>
  <c r="G75" i="32"/>
  <c r="D75" i="32"/>
  <c r="C75" i="32" s="1"/>
  <c r="F75" i="32" s="1"/>
  <c r="H74" i="32"/>
  <c r="G74" i="32"/>
  <c r="D74" i="32"/>
  <c r="C74" i="32" s="1"/>
  <c r="F74" i="32" s="1"/>
  <c r="H72" i="32"/>
  <c r="G72" i="32"/>
  <c r="D72" i="32"/>
  <c r="C72" i="32" s="1"/>
  <c r="F72" i="32" s="1"/>
  <c r="H71" i="32"/>
  <c r="G71" i="32"/>
  <c r="D71" i="32"/>
  <c r="C71" i="32" s="1"/>
  <c r="F71" i="32" s="1"/>
  <c r="H70" i="32"/>
  <c r="G70" i="32"/>
  <c r="D70" i="32"/>
  <c r="C70" i="32" s="1"/>
  <c r="F70" i="32" s="1"/>
  <c r="H69" i="32"/>
  <c r="G69" i="32"/>
  <c r="D69" i="32"/>
  <c r="C69" i="32" s="1"/>
  <c r="F69" i="32" s="1"/>
  <c r="H63" i="32"/>
  <c r="G63" i="32"/>
  <c r="D63" i="32"/>
  <c r="C63" i="32" s="1"/>
  <c r="F63" i="32" s="1"/>
  <c r="H62" i="32"/>
  <c r="G62" i="32"/>
  <c r="D62" i="32"/>
  <c r="C62" i="32" s="1"/>
  <c r="F62" i="32" s="1"/>
  <c r="H61" i="32"/>
  <c r="G61" i="32"/>
  <c r="D61" i="32"/>
  <c r="C61" i="32" s="1"/>
  <c r="F61" i="32" s="1"/>
  <c r="H59" i="32"/>
  <c r="G59" i="32"/>
  <c r="D59" i="32"/>
  <c r="C59" i="32" s="1"/>
  <c r="F59" i="32" s="1"/>
  <c r="H58" i="32"/>
  <c r="G58" i="32"/>
  <c r="D58" i="32"/>
  <c r="C58" i="32" s="1"/>
  <c r="F58" i="32" s="1"/>
  <c r="H57" i="32"/>
  <c r="G57" i="32"/>
  <c r="D57" i="32"/>
  <c r="C57" i="32" s="1"/>
  <c r="F57" i="32" s="1"/>
  <c r="H51" i="32"/>
  <c r="G51" i="32"/>
  <c r="D51" i="32"/>
  <c r="C51" i="32" s="1"/>
  <c r="F51" i="32" s="1"/>
  <c r="H50" i="32"/>
  <c r="G50" i="32"/>
  <c r="D50" i="32"/>
  <c r="C50" i="32" s="1"/>
  <c r="F50" i="32" s="1"/>
  <c r="H49" i="32"/>
  <c r="G49" i="32"/>
  <c r="D49" i="32"/>
  <c r="C49" i="32" s="1"/>
  <c r="F49" i="32" s="1"/>
  <c r="H48" i="32"/>
  <c r="G48" i="32"/>
  <c r="D48" i="32"/>
  <c r="C48" i="32" s="1"/>
  <c r="F48" i="32" s="1"/>
  <c r="H46" i="32"/>
  <c r="G46" i="32"/>
  <c r="D46" i="32"/>
  <c r="C46" i="32" s="1"/>
  <c r="F46" i="32" s="1"/>
  <c r="H45" i="32"/>
  <c r="G45" i="32"/>
  <c r="D45" i="32"/>
  <c r="C45" i="32" s="1"/>
  <c r="F45" i="32" s="1"/>
  <c r="H44" i="32"/>
  <c r="G44" i="32"/>
  <c r="D44" i="32"/>
  <c r="C44" i="32" s="1"/>
  <c r="F44" i="32" s="1"/>
  <c r="H43" i="32"/>
  <c r="G43" i="32"/>
  <c r="D43" i="32"/>
  <c r="C43" i="32" s="1"/>
  <c r="F43" i="32" s="1"/>
  <c r="H42" i="32"/>
  <c r="G42" i="32"/>
  <c r="D42" i="32"/>
  <c r="C42" i="32" s="1"/>
  <c r="F42" i="32" s="1"/>
  <c r="H36" i="32"/>
  <c r="G36" i="32"/>
  <c r="D36" i="32"/>
  <c r="C36" i="32" s="1"/>
  <c r="F36" i="32" s="1"/>
  <c r="H35" i="32"/>
  <c r="G35" i="32"/>
  <c r="D35" i="32"/>
  <c r="C35" i="32" s="1"/>
  <c r="F35" i="32" s="1"/>
  <c r="H34" i="32"/>
  <c r="G34" i="32"/>
  <c r="D34" i="32"/>
  <c r="C34" i="32" s="1"/>
  <c r="F34" i="32" s="1"/>
  <c r="H33" i="32"/>
  <c r="G33" i="32"/>
  <c r="D33" i="32"/>
  <c r="C33" i="32" s="1"/>
  <c r="F33" i="32" s="1"/>
  <c r="H32" i="32"/>
  <c r="G32" i="32"/>
  <c r="D32" i="32"/>
  <c r="C32" i="32" s="1"/>
  <c r="F32" i="32" s="1"/>
  <c r="H31" i="32"/>
  <c r="G31" i="32"/>
  <c r="D31" i="32"/>
  <c r="C31" i="32"/>
  <c r="F31" i="32" s="1"/>
  <c r="H30" i="32"/>
  <c r="G30" i="32"/>
  <c r="D30" i="32"/>
  <c r="C30" i="32"/>
  <c r="F30" i="32" s="1"/>
  <c r="H29" i="32"/>
  <c r="G29" i="32"/>
  <c r="D29" i="32"/>
  <c r="C29" i="32"/>
  <c r="F29" i="32" s="1"/>
  <c r="H23" i="32"/>
  <c r="G23" i="32"/>
  <c r="F23" i="32"/>
  <c r="D23" i="32"/>
  <c r="C23" i="32"/>
  <c r="H22" i="32"/>
  <c r="G22" i="32"/>
  <c r="D22" i="32"/>
  <c r="C22" i="32"/>
  <c r="F22" i="32" s="1"/>
  <c r="H21" i="32"/>
  <c r="G21" i="32"/>
  <c r="F21" i="32"/>
  <c r="D21" i="32"/>
  <c r="C21" i="32"/>
  <c r="H20" i="32"/>
  <c r="G20" i="32"/>
  <c r="D20" i="32"/>
  <c r="C20" i="32"/>
  <c r="F20" i="32" s="1"/>
  <c r="H19" i="32"/>
  <c r="G19" i="32"/>
  <c r="F19" i="32"/>
  <c r="D19" i="32"/>
  <c r="C19" i="32"/>
  <c r="H18" i="32"/>
  <c r="G18" i="32"/>
  <c r="D18" i="32"/>
  <c r="C18" i="32"/>
  <c r="F18" i="32" s="1"/>
  <c r="H17" i="32"/>
  <c r="G17" i="32"/>
  <c r="D17" i="32"/>
  <c r="C17" i="32" s="1"/>
  <c r="F17" i="32" s="1"/>
  <c r="H344" i="31"/>
  <c r="G344" i="31"/>
  <c r="D344" i="31"/>
  <c r="C344" i="31" s="1"/>
  <c r="F344" i="31" s="1"/>
  <c r="H343" i="31"/>
  <c r="G343" i="31"/>
  <c r="D343" i="31"/>
  <c r="C343" i="31" s="1"/>
  <c r="F343" i="31" s="1"/>
  <c r="H342" i="31"/>
  <c r="G342" i="31"/>
  <c r="D342" i="31"/>
  <c r="C342" i="31" s="1"/>
  <c r="F342" i="31" s="1"/>
  <c r="H336" i="31"/>
  <c r="G336" i="31"/>
  <c r="D336" i="31"/>
  <c r="C336" i="31" s="1"/>
  <c r="F336" i="31" s="1"/>
  <c r="H335" i="31"/>
  <c r="G335" i="31"/>
  <c r="D335" i="31"/>
  <c r="C335" i="31" s="1"/>
  <c r="F335" i="31" s="1"/>
  <c r="H334" i="31"/>
  <c r="G334" i="31"/>
  <c r="D334" i="31"/>
  <c r="C334" i="31" s="1"/>
  <c r="F334" i="31" s="1"/>
  <c r="H333" i="31"/>
  <c r="G333" i="31"/>
  <c r="D333" i="31"/>
  <c r="C333" i="31" s="1"/>
  <c r="F333" i="31" s="1"/>
  <c r="H332" i="31"/>
  <c r="G332" i="31"/>
  <c r="D332" i="31"/>
  <c r="C332" i="31" s="1"/>
  <c r="F332" i="31" s="1"/>
  <c r="H331" i="31"/>
  <c r="G331" i="31"/>
  <c r="D331" i="31"/>
  <c r="C331" i="31"/>
  <c r="F331" i="31" s="1"/>
  <c r="H325" i="31"/>
  <c r="G325" i="31"/>
  <c r="D325" i="31"/>
  <c r="C325" i="31"/>
  <c r="F325" i="31" s="1"/>
  <c r="I325" i="31" s="1"/>
  <c r="H324" i="31"/>
  <c r="G324" i="31"/>
  <c r="D324" i="31"/>
  <c r="C324" i="31"/>
  <c r="F324" i="31" s="1"/>
  <c r="I324" i="31" s="1"/>
  <c r="H323" i="31"/>
  <c r="G323" i="31"/>
  <c r="D323" i="31"/>
  <c r="C323" i="31" s="1"/>
  <c r="F323" i="31" s="1"/>
  <c r="H322" i="31"/>
  <c r="G322" i="31"/>
  <c r="D322" i="31"/>
  <c r="C322" i="31" s="1"/>
  <c r="F322" i="31" s="1"/>
  <c r="H321" i="31"/>
  <c r="G321" i="31"/>
  <c r="D321" i="31"/>
  <c r="C321" i="31" s="1"/>
  <c r="F321" i="31" s="1"/>
  <c r="H315" i="31"/>
  <c r="G315" i="31"/>
  <c r="D315" i="31"/>
  <c r="C315" i="31" s="1"/>
  <c r="F315" i="31" s="1"/>
  <c r="H314" i="31"/>
  <c r="G314" i="31"/>
  <c r="D314" i="31"/>
  <c r="C314" i="31" s="1"/>
  <c r="F314" i="31" s="1"/>
  <c r="H313" i="31"/>
  <c r="G313" i="31"/>
  <c r="D313" i="31"/>
  <c r="C313" i="31" s="1"/>
  <c r="F313" i="31" s="1"/>
  <c r="H311" i="31"/>
  <c r="G311" i="31"/>
  <c r="D311" i="31"/>
  <c r="C311" i="31" s="1"/>
  <c r="F311" i="31" s="1"/>
  <c r="H310" i="31"/>
  <c r="G310" i="31"/>
  <c r="D310" i="31"/>
  <c r="C310" i="31" s="1"/>
  <c r="F310" i="31" s="1"/>
  <c r="H309" i="31"/>
  <c r="G309" i="31"/>
  <c r="D309" i="31"/>
  <c r="C309" i="31"/>
  <c r="F309" i="31" s="1"/>
  <c r="H308" i="31"/>
  <c r="G308" i="31"/>
  <c r="D308" i="31"/>
  <c r="C308" i="31"/>
  <c r="F308" i="31" s="1"/>
  <c r="I308" i="31" s="1"/>
  <c r="H307" i="31"/>
  <c r="G307" i="31"/>
  <c r="D307" i="31"/>
  <c r="C307" i="31" s="1"/>
  <c r="F307" i="31" s="1"/>
  <c r="I307" i="31" s="1"/>
  <c r="H301" i="31"/>
  <c r="G301" i="31"/>
  <c r="D301" i="31"/>
  <c r="C301" i="31"/>
  <c r="F301" i="31" s="1"/>
  <c r="H300" i="31"/>
  <c r="G300" i="31"/>
  <c r="D300" i="31"/>
  <c r="C300" i="31"/>
  <c r="F300" i="31" s="1"/>
  <c r="H299" i="31"/>
  <c r="G299" i="31"/>
  <c r="D299" i="31"/>
  <c r="C299" i="31" s="1"/>
  <c r="F299" i="31" s="1"/>
  <c r="I299" i="31" s="1"/>
  <c r="H298" i="31"/>
  <c r="G298" i="31"/>
  <c r="D298" i="31"/>
  <c r="C298" i="31" s="1"/>
  <c r="F298" i="31" s="1"/>
  <c r="H297" i="31"/>
  <c r="G297" i="31"/>
  <c r="D297" i="31"/>
  <c r="C297" i="31" s="1"/>
  <c r="F297" i="31" s="1"/>
  <c r="H296" i="31"/>
  <c r="G296" i="31"/>
  <c r="D296" i="31"/>
  <c r="C296" i="31" s="1"/>
  <c r="F296" i="31" s="1"/>
  <c r="I296" i="31" s="1"/>
  <c r="H290" i="31"/>
  <c r="G290" i="31"/>
  <c r="D290" i="31"/>
  <c r="C290" i="31" s="1"/>
  <c r="F290" i="31" s="1"/>
  <c r="I290" i="31" s="1"/>
  <c r="H289" i="31"/>
  <c r="G289" i="31"/>
  <c r="D289" i="31"/>
  <c r="C289" i="31" s="1"/>
  <c r="F289" i="31" s="1"/>
  <c r="H288" i="31"/>
  <c r="G288" i="31"/>
  <c r="D288" i="31"/>
  <c r="C288" i="31" s="1"/>
  <c r="F288" i="31" s="1"/>
  <c r="H287" i="31"/>
  <c r="G287" i="31"/>
  <c r="D287" i="31"/>
  <c r="C287" i="31" s="1"/>
  <c r="F287" i="31" s="1"/>
  <c r="I287" i="31" s="1"/>
  <c r="H286" i="31"/>
  <c r="G286" i="31"/>
  <c r="D286" i="31"/>
  <c r="C286" i="31"/>
  <c r="F286" i="31" s="1"/>
  <c r="I286" i="31" s="1"/>
  <c r="H285" i="31"/>
  <c r="G285" i="31"/>
  <c r="D285" i="31"/>
  <c r="C285" i="31"/>
  <c r="F285" i="31" s="1"/>
  <c r="H284" i="31"/>
  <c r="G284" i="31"/>
  <c r="D284" i="31"/>
  <c r="C284" i="31"/>
  <c r="F284" i="31" s="1"/>
  <c r="H278" i="31"/>
  <c r="G278" i="31"/>
  <c r="D278" i="31"/>
  <c r="C278" i="31" s="1"/>
  <c r="F278" i="31" s="1"/>
  <c r="I278" i="31" s="1"/>
  <c r="H277" i="31"/>
  <c r="G277" i="31"/>
  <c r="D277" i="31"/>
  <c r="C277" i="31" s="1"/>
  <c r="F277" i="31" s="1"/>
  <c r="H276" i="31"/>
  <c r="G276" i="31"/>
  <c r="D276" i="31"/>
  <c r="C276" i="31" s="1"/>
  <c r="F276" i="31" s="1"/>
  <c r="H275" i="31"/>
  <c r="G275" i="31"/>
  <c r="D275" i="31"/>
  <c r="C275" i="31" s="1"/>
  <c r="F275" i="31" s="1"/>
  <c r="I275" i="31" s="1"/>
  <c r="H274" i="31"/>
  <c r="G274" i="31"/>
  <c r="D274" i="31"/>
  <c r="C274" i="31" s="1"/>
  <c r="F274" i="31" s="1"/>
  <c r="H273" i="31"/>
  <c r="G273" i="31"/>
  <c r="D273" i="31"/>
  <c r="C273" i="31" s="1"/>
  <c r="F273" i="31" s="1"/>
  <c r="H267" i="31"/>
  <c r="G267" i="31"/>
  <c r="D267" i="31"/>
  <c r="C267" i="31" s="1"/>
  <c r="F267" i="31" s="1"/>
  <c r="H266" i="31"/>
  <c r="G266" i="31"/>
  <c r="D266" i="31"/>
  <c r="C266" i="31" s="1"/>
  <c r="F266" i="31" s="1"/>
  <c r="I266" i="31" s="1"/>
  <c r="H265" i="31"/>
  <c r="G265" i="31"/>
  <c r="D265" i="31"/>
  <c r="C265" i="31"/>
  <c r="F265" i="31" s="1"/>
  <c r="I265" i="31" s="1"/>
  <c r="H264" i="31"/>
  <c r="G264" i="31"/>
  <c r="D264" i="31"/>
  <c r="C264" i="31"/>
  <c r="F264" i="31" s="1"/>
  <c r="H263" i="31"/>
  <c r="G263" i="31"/>
  <c r="D263" i="31"/>
  <c r="C263" i="31" s="1"/>
  <c r="F263" i="31" s="1"/>
  <c r="H262" i="31"/>
  <c r="G262" i="31"/>
  <c r="D262" i="31"/>
  <c r="C262" i="31" s="1"/>
  <c r="F262" i="31" s="1"/>
  <c r="H261" i="31"/>
  <c r="G261" i="31"/>
  <c r="D261" i="31"/>
  <c r="C261" i="31" s="1"/>
  <c r="F261" i="31" s="1"/>
  <c r="H255" i="31"/>
  <c r="G255" i="31"/>
  <c r="D255" i="31"/>
  <c r="C255" i="31" s="1"/>
  <c r="F255" i="31" s="1"/>
  <c r="H254" i="31"/>
  <c r="G254" i="31"/>
  <c r="D254" i="31"/>
  <c r="C254" i="31" s="1"/>
  <c r="F254" i="31" s="1"/>
  <c r="H253" i="31"/>
  <c r="G253" i="31"/>
  <c r="D253" i="31"/>
  <c r="C253" i="31" s="1"/>
  <c r="F253" i="31" s="1"/>
  <c r="H252" i="31"/>
  <c r="G252" i="31"/>
  <c r="D252" i="31"/>
  <c r="C252" i="31" s="1"/>
  <c r="F252" i="31" s="1"/>
  <c r="H251" i="31"/>
  <c r="G251" i="31"/>
  <c r="D251" i="31"/>
  <c r="C251" i="31" s="1"/>
  <c r="F251" i="31" s="1"/>
  <c r="H250" i="31"/>
  <c r="G250" i="31"/>
  <c r="D250" i="31"/>
  <c r="C250" i="31" s="1"/>
  <c r="F250" i="31" s="1"/>
  <c r="H249" i="31"/>
  <c r="G249" i="31"/>
  <c r="D249" i="31"/>
  <c r="C249" i="31" s="1"/>
  <c r="F249" i="31" s="1"/>
  <c r="H243" i="31"/>
  <c r="G243" i="31"/>
  <c r="D243" i="31"/>
  <c r="C243" i="31" s="1"/>
  <c r="F243" i="31" s="1"/>
  <c r="H242" i="31"/>
  <c r="G242" i="31"/>
  <c r="D242" i="31"/>
  <c r="C242" i="31"/>
  <c r="F242" i="31" s="1"/>
  <c r="H241" i="31"/>
  <c r="G241" i="31"/>
  <c r="D241" i="31"/>
  <c r="C241" i="31"/>
  <c r="F241" i="31" s="1"/>
  <c r="I241" i="31" s="1"/>
  <c r="H240" i="31"/>
  <c r="G240" i="31"/>
  <c r="D240" i="31"/>
  <c r="C240" i="31"/>
  <c r="F240" i="31" s="1"/>
  <c r="H239" i="31"/>
  <c r="G239" i="31"/>
  <c r="D239" i="31"/>
  <c r="C239" i="31" s="1"/>
  <c r="F239" i="31" s="1"/>
  <c r="H238" i="31"/>
  <c r="G238" i="31"/>
  <c r="D238" i="31"/>
  <c r="C238" i="31" s="1"/>
  <c r="F238" i="31" s="1"/>
  <c r="H237" i="31"/>
  <c r="G237" i="31"/>
  <c r="D237" i="31"/>
  <c r="C237" i="31" s="1"/>
  <c r="F237" i="31" s="1"/>
  <c r="H236" i="31"/>
  <c r="G236" i="31"/>
  <c r="D236" i="31"/>
  <c r="C236" i="31" s="1"/>
  <c r="F236" i="31" s="1"/>
  <c r="H230" i="31"/>
  <c r="G230" i="31"/>
  <c r="D230" i="31"/>
  <c r="C230" i="31" s="1"/>
  <c r="F230" i="31" s="1"/>
  <c r="H229" i="31"/>
  <c r="G229" i="31"/>
  <c r="D229" i="31"/>
  <c r="C229" i="31" s="1"/>
  <c r="F229" i="31" s="1"/>
  <c r="H228" i="31"/>
  <c r="G228" i="31"/>
  <c r="D228" i="31"/>
  <c r="C228" i="31" s="1"/>
  <c r="F228" i="31" s="1"/>
  <c r="H227" i="31"/>
  <c r="G227" i="31"/>
  <c r="D227" i="31"/>
  <c r="C227" i="31" s="1"/>
  <c r="F227" i="31" s="1"/>
  <c r="H221" i="31"/>
  <c r="G221" i="31"/>
  <c r="D221" i="31"/>
  <c r="C221" i="31" s="1"/>
  <c r="F221" i="31" s="1"/>
  <c r="H220" i="31"/>
  <c r="G220" i="31"/>
  <c r="D220" i="31"/>
  <c r="C220" i="31" s="1"/>
  <c r="F220" i="31" s="1"/>
  <c r="H219" i="31"/>
  <c r="G219" i="31"/>
  <c r="F219" i="31"/>
  <c r="D219" i="31"/>
  <c r="C219" i="31" s="1"/>
  <c r="H218" i="31"/>
  <c r="G218" i="31"/>
  <c r="D218" i="31"/>
  <c r="C218" i="31"/>
  <c r="F218" i="31" s="1"/>
  <c r="H216" i="31"/>
  <c r="G216" i="31"/>
  <c r="D216" i="31"/>
  <c r="C216" i="31"/>
  <c r="F216" i="31" s="1"/>
  <c r="H215" i="31"/>
  <c r="G215" i="31"/>
  <c r="D215" i="31"/>
  <c r="C215" i="31" s="1"/>
  <c r="F215" i="31" s="1"/>
  <c r="H214" i="31"/>
  <c r="G214" i="31"/>
  <c r="D214" i="31"/>
  <c r="C214" i="31" s="1"/>
  <c r="F214" i="31" s="1"/>
  <c r="H213" i="31"/>
  <c r="G213" i="31"/>
  <c r="D213" i="31"/>
  <c r="C213" i="31" s="1"/>
  <c r="F213" i="31" s="1"/>
  <c r="H211" i="31"/>
  <c r="G211" i="31"/>
  <c r="F211" i="31"/>
  <c r="D211" i="31"/>
  <c r="C211" i="31"/>
  <c r="H210" i="31"/>
  <c r="G210" i="31"/>
  <c r="D210" i="31"/>
  <c r="C210" i="31"/>
  <c r="F210" i="31" s="1"/>
  <c r="H209" i="31"/>
  <c r="G209" i="31"/>
  <c r="D209" i="31"/>
  <c r="C209" i="31" s="1"/>
  <c r="F209" i="31" s="1"/>
  <c r="H208" i="31"/>
  <c r="G208" i="31"/>
  <c r="D208" i="31"/>
  <c r="C208" i="31" s="1"/>
  <c r="F208" i="31" s="1"/>
  <c r="H207" i="31"/>
  <c r="G207" i="31"/>
  <c r="D207" i="31"/>
  <c r="C207" i="31" s="1"/>
  <c r="F207" i="31" s="1"/>
  <c r="H201" i="31"/>
  <c r="G201" i="31"/>
  <c r="D201" i="31"/>
  <c r="C201" i="31" s="1"/>
  <c r="F201" i="31" s="1"/>
  <c r="H200" i="31"/>
  <c r="G200" i="31"/>
  <c r="D200" i="31"/>
  <c r="C200" i="31" s="1"/>
  <c r="F200" i="31" s="1"/>
  <c r="H199" i="31"/>
  <c r="G199" i="31"/>
  <c r="D199" i="31"/>
  <c r="C199" i="31" s="1"/>
  <c r="F199" i="31" s="1"/>
  <c r="H198" i="31"/>
  <c r="G198" i="31"/>
  <c r="D198" i="31"/>
  <c r="C198" i="31"/>
  <c r="F198" i="31" s="1"/>
  <c r="H197" i="31"/>
  <c r="G197" i="31"/>
  <c r="D197" i="31"/>
  <c r="C197" i="31"/>
  <c r="F197" i="31" s="1"/>
  <c r="H191" i="31"/>
  <c r="G191" i="31"/>
  <c r="D191" i="31"/>
  <c r="C191" i="31" s="1"/>
  <c r="F191" i="31" s="1"/>
  <c r="H190" i="31"/>
  <c r="G190" i="31"/>
  <c r="D190" i="31"/>
  <c r="C190" i="31"/>
  <c r="F190" i="31" s="1"/>
  <c r="H189" i="31"/>
  <c r="G189" i="31"/>
  <c r="D189" i="31"/>
  <c r="C189" i="31" s="1"/>
  <c r="F189" i="31" s="1"/>
  <c r="H188" i="31"/>
  <c r="G188" i="31"/>
  <c r="D188" i="31"/>
  <c r="C188" i="31"/>
  <c r="F188" i="31" s="1"/>
  <c r="H182" i="31"/>
  <c r="G182" i="31"/>
  <c r="D182" i="31"/>
  <c r="C182" i="31"/>
  <c r="F182" i="31" s="1"/>
  <c r="H181" i="31"/>
  <c r="G181" i="31"/>
  <c r="D181" i="31"/>
  <c r="C181" i="31"/>
  <c r="F181" i="31" s="1"/>
  <c r="H180" i="31"/>
  <c r="G180" i="31"/>
  <c r="D180" i="31"/>
  <c r="C180" i="31" s="1"/>
  <c r="F180" i="31" s="1"/>
  <c r="H174" i="31"/>
  <c r="G174" i="31"/>
  <c r="D174" i="31"/>
  <c r="C174" i="31" s="1"/>
  <c r="F174" i="31" s="1"/>
  <c r="H173" i="31"/>
  <c r="G173" i="31"/>
  <c r="D173" i="31"/>
  <c r="C173" i="31" s="1"/>
  <c r="F173" i="31" s="1"/>
  <c r="H172" i="31"/>
  <c r="G172" i="31"/>
  <c r="D172" i="31"/>
  <c r="C172" i="31" s="1"/>
  <c r="F172" i="31" s="1"/>
  <c r="H171" i="31"/>
  <c r="G171" i="31"/>
  <c r="D171" i="31"/>
  <c r="C171" i="31" s="1"/>
  <c r="F171" i="31" s="1"/>
  <c r="H170" i="31"/>
  <c r="G170" i="31"/>
  <c r="D170" i="31"/>
  <c r="C170" i="31" s="1"/>
  <c r="F170" i="31" s="1"/>
  <c r="H169" i="31"/>
  <c r="G169" i="31"/>
  <c r="D169" i="31"/>
  <c r="C169" i="31" s="1"/>
  <c r="F169" i="31" s="1"/>
  <c r="H163" i="31"/>
  <c r="G163" i="31"/>
  <c r="D163" i="31"/>
  <c r="C163" i="31" s="1"/>
  <c r="F163" i="31" s="1"/>
  <c r="H162" i="31"/>
  <c r="G162" i="31"/>
  <c r="D162" i="31"/>
  <c r="C162" i="31" s="1"/>
  <c r="F162" i="31" s="1"/>
  <c r="H161" i="31"/>
  <c r="G161" i="31"/>
  <c r="D161" i="31"/>
  <c r="C161" i="31" s="1"/>
  <c r="F161" i="31" s="1"/>
  <c r="H160" i="31"/>
  <c r="G160" i="31"/>
  <c r="D160" i="31"/>
  <c r="C160" i="31" s="1"/>
  <c r="F160" i="31" s="1"/>
  <c r="H159" i="31"/>
  <c r="G159" i="31"/>
  <c r="D159" i="31"/>
  <c r="C159" i="31"/>
  <c r="F159" i="31" s="1"/>
  <c r="H158" i="31"/>
  <c r="G158" i="31"/>
  <c r="D158" i="31"/>
  <c r="C158" i="31"/>
  <c r="F158" i="31" s="1"/>
  <c r="H152" i="31"/>
  <c r="G152" i="31"/>
  <c r="D152" i="31"/>
  <c r="C152" i="31" s="1"/>
  <c r="F152" i="31" s="1"/>
  <c r="H151" i="31"/>
  <c r="G151" i="31"/>
  <c r="D151" i="31"/>
  <c r="C151" i="31" s="1"/>
  <c r="F151" i="31" s="1"/>
  <c r="I151" i="31" s="1"/>
  <c r="H150" i="31"/>
  <c r="G150" i="31"/>
  <c r="D150" i="31"/>
  <c r="C150" i="31" s="1"/>
  <c r="F150" i="31" s="1"/>
  <c r="I150" i="31" s="1"/>
  <c r="H149" i="31"/>
  <c r="G149" i="31"/>
  <c r="D149" i="31"/>
  <c r="C149" i="31" s="1"/>
  <c r="F149" i="31" s="1"/>
  <c r="H148" i="31"/>
  <c r="G148" i="31"/>
  <c r="D148" i="31"/>
  <c r="C148" i="31" s="1"/>
  <c r="F148" i="31" s="1"/>
  <c r="H142" i="31"/>
  <c r="G142" i="31"/>
  <c r="D142" i="31"/>
  <c r="C142" i="31" s="1"/>
  <c r="F142" i="31" s="1"/>
  <c r="I142" i="31" s="1"/>
  <c r="H141" i="31"/>
  <c r="G141" i="31"/>
  <c r="D141" i="31"/>
  <c r="C141" i="31" s="1"/>
  <c r="F141" i="31" s="1"/>
  <c r="I141" i="31" s="1"/>
  <c r="H140" i="31"/>
  <c r="G140" i="31"/>
  <c r="D140" i="31"/>
  <c r="C140" i="31" s="1"/>
  <c r="F140" i="31" s="1"/>
  <c r="H139" i="31"/>
  <c r="G139" i="31"/>
  <c r="D139" i="31"/>
  <c r="C139" i="31" s="1"/>
  <c r="F139" i="31" s="1"/>
  <c r="H138" i="31"/>
  <c r="G138" i="31"/>
  <c r="D138" i="31"/>
  <c r="C138" i="31" s="1"/>
  <c r="F138" i="31" s="1"/>
  <c r="H136" i="31"/>
  <c r="G136" i="31"/>
  <c r="D136" i="31"/>
  <c r="C136" i="31" s="1"/>
  <c r="F136" i="31" s="1"/>
  <c r="H135" i="31"/>
  <c r="G135" i="31"/>
  <c r="D135" i="31"/>
  <c r="C135" i="31" s="1"/>
  <c r="F135" i="31" s="1"/>
  <c r="H134" i="31"/>
  <c r="G134" i="31"/>
  <c r="D134" i="31"/>
  <c r="C134" i="31" s="1"/>
  <c r="F134" i="31" s="1"/>
  <c r="H133" i="31"/>
  <c r="G133" i="31"/>
  <c r="D133" i="31"/>
  <c r="C133" i="31" s="1"/>
  <c r="F133" i="31" s="1"/>
  <c r="I133" i="31" s="1"/>
  <c r="H132" i="31"/>
  <c r="G132" i="31"/>
  <c r="D132" i="31"/>
  <c r="C132" i="31" s="1"/>
  <c r="F132" i="31" s="1"/>
  <c r="I132" i="31" s="1"/>
  <c r="H131" i="31"/>
  <c r="G131" i="31"/>
  <c r="D131" i="31"/>
  <c r="C131" i="31" s="1"/>
  <c r="F131" i="31" s="1"/>
  <c r="H125" i="31"/>
  <c r="G125" i="31"/>
  <c r="D125" i="31"/>
  <c r="C125" i="31"/>
  <c r="F125" i="31" s="1"/>
  <c r="H124" i="31"/>
  <c r="G124" i="31"/>
  <c r="D124" i="31"/>
  <c r="C124" i="31"/>
  <c r="F124" i="31" s="1"/>
  <c r="H123" i="31"/>
  <c r="G123" i="31"/>
  <c r="D123" i="31"/>
  <c r="C123" i="31"/>
  <c r="F123" i="31" s="1"/>
  <c r="H122" i="31"/>
  <c r="G122" i="31"/>
  <c r="D122" i="31"/>
  <c r="C122" i="31" s="1"/>
  <c r="F122" i="31" s="1"/>
  <c r="H121" i="31"/>
  <c r="G121" i="31"/>
  <c r="D121" i="31"/>
  <c r="C121" i="31"/>
  <c r="F121" i="31" s="1"/>
  <c r="H115" i="31"/>
  <c r="G115" i="31"/>
  <c r="D115" i="31"/>
  <c r="C115" i="31" s="1"/>
  <c r="F115" i="31" s="1"/>
  <c r="H114" i="31"/>
  <c r="G114" i="31"/>
  <c r="D114" i="31"/>
  <c r="C114" i="31"/>
  <c r="F114" i="31" s="1"/>
  <c r="I114" i="31" s="1"/>
  <c r="H112" i="31"/>
  <c r="G112" i="31"/>
  <c r="D112" i="31"/>
  <c r="C112" i="31"/>
  <c r="F112" i="31" s="1"/>
  <c r="I112" i="31" s="1"/>
  <c r="H111" i="31"/>
  <c r="G111" i="31"/>
  <c r="D111" i="31"/>
  <c r="C111" i="31" s="1"/>
  <c r="F111" i="31" s="1"/>
  <c r="I111" i="31" s="1"/>
  <c r="H110" i="31"/>
  <c r="G110" i="31"/>
  <c r="D110" i="31"/>
  <c r="C110" i="31" s="1"/>
  <c r="F110" i="31" s="1"/>
  <c r="H109" i="31"/>
  <c r="G109" i="31"/>
  <c r="D109" i="31"/>
  <c r="C109" i="31" s="1"/>
  <c r="F109" i="31" s="1"/>
  <c r="H107" i="31"/>
  <c r="G107" i="31"/>
  <c r="F107" i="31"/>
  <c r="I107" i="31" s="1"/>
  <c r="D107" i="31"/>
  <c r="C107" i="31" s="1"/>
  <c r="H106" i="31"/>
  <c r="G106" i="31"/>
  <c r="D106" i="31"/>
  <c r="C106" i="31" s="1"/>
  <c r="F106" i="31" s="1"/>
  <c r="H105" i="31"/>
  <c r="G105" i="31"/>
  <c r="D105" i="31"/>
  <c r="C105" i="31" s="1"/>
  <c r="F105" i="31" s="1"/>
  <c r="H99" i="31"/>
  <c r="G99" i="31"/>
  <c r="D99" i="31"/>
  <c r="C99" i="31" s="1"/>
  <c r="F99" i="31" s="1"/>
  <c r="H98" i="31"/>
  <c r="G98" i="31"/>
  <c r="D98" i="31"/>
  <c r="C98" i="31" s="1"/>
  <c r="F98" i="31" s="1"/>
  <c r="H97" i="31"/>
  <c r="G97" i="31"/>
  <c r="D97" i="31"/>
  <c r="C97" i="31" s="1"/>
  <c r="F97" i="31" s="1"/>
  <c r="H95" i="31"/>
  <c r="G95" i="31"/>
  <c r="D95" i="31"/>
  <c r="C95" i="31" s="1"/>
  <c r="F95" i="31" s="1"/>
  <c r="H94" i="31"/>
  <c r="G94" i="31"/>
  <c r="D94" i="31"/>
  <c r="C94" i="31" s="1"/>
  <c r="F94" i="31" s="1"/>
  <c r="H93" i="31"/>
  <c r="G93" i="31"/>
  <c r="F93" i="31"/>
  <c r="D93" i="31"/>
  <c r="C93" i="31" s="1"/>
  <c r="H92" i="31"/>
  <c r="G92" i="31"/>
  <c r="D92" i="31"/>
  <c r="C92" i="31" s="1"/>
  <c r="F92" i="31" s="1"/>
  <c r="H91" i="31"/>
  <c r="G91" i="31"/>
  <c r="D91" i="31"/>
  <c r="C91" i="31" s="1"/>
  <c r="F91" i="31" s="1"/>
  <c r="I91" i="31" s="1"/>
  <c r="H90" i="31"/>
  <c r="G90" i="31"/>
  <c r="D90" i="31"/>
  <c r="C90" i="31" s="1"/>
  <c r="F90" i="31" s="1"/>
  <c r="I90" i="31" s="1"/>
  <c r="H89" i="31"/>
  <c r="G89" i="31"/>
  <c r="D89" i="31"/>
  <c r="C89" i="31" s="1"/>
  <c r="F89" i="31" s="1"/>
  <c r="H83" i="31"/>
  <c r="G83" i="31"/>
  <c r="D83" i="31"/>
  <c r="C83" i="31" s="1"/>
  <c r="F83" i="31" s="1"/>
  <c r="H82" i="31"/>
  <c r="G82" i="31"/>
  <c r="D82" i="31"/>
  <c r="C82" i="31" s="1"/>
  <c r="F82" i="31" s="1"/>
  <c r="H81" i="31"/>
  <c r="G81" i="31"/>
  <c r="D81" i="31"/>
  <c r="C81" i="31" s="1"/>
  <c r="F81" i="31" s="1"/>
  <c r="H80" i="31"/>
  <c r="G80" i="31"/>
  <c r="D80" i="31"/>
  <c r="C80" i="31" s="1"/>
  <c r="F80" i="31" s="1"/>
  <c r="H78" i="31"/>
  <c r="G78" i="31"/>
  <c r="D78" i="31"/>
  <c r="C78" i="31"/>
  <c r="F78" i="31" s="1"/>
  <c r="H77" i="31"/>
  <c r="G77" i="31"/>
  <c r="D77" i="31"/>
  <c r="C77" i="31" s="1"/>
  <c r="F77" i="31" s="1"/>
  <c r="H76" i="31"/>
  <c r="G76" i="31"/>
  <c r="D76" i="31"/>
  <c r="C76" i="31" s="1"/>
  <c r="F76" i="31" s="1"/>
  <c r="I76" i="31" s="1"/>
  <c r="H75" i="31"/>
  <c r="G75" i="31"/>
  <c r="D75" i="31"/>
  <c r="C75" i="31" s="1"/>
  <c r="F75" i="31" s="1"/>
  <c r="I75" i="31" s="1"/>
  <c r="H74" i="31"/>
  <c r="G74" i="31"/>
  <c r="D74" i="31"/>
  <c r="C74" i="31"/>
  <c r="F74" i="31" s="1"/>
  <c r="H72" i="31"/>
  <c r="G72" i="31"/>
  <c r="D72" i="31"/>
  <c r="C72" i="31"/>
  <c r="F72" i="31" s="1"/>
  <c r="H71" i="31"/>
  <c r="G71" i="31"/>
  <c r="D71" i="31"/>
  <c r="C71" i="31"/>
  <c r="F71" i="31" s="1"/>
  <c r="H70" i="31"/>
  <c r="G70" i="31"/>
  <c r="D70" i="31"/>
  <c r="C70" i="31" s="1"/>
  <c r="F70" i="31" s="1"/>
  <c r="H69" i="31"/>
  <c r="G69" i="31"/>
  <c r="D69" i="31"/>
  <c r="C69" i="31"/>
  <c r="F69" i="31" s="1"/>
  <c r="H63" i="31"/>
  <c r="G63" i="31"/>
  <c r="D63" i="31"/>
  <c r="C63" i="31" s="1"/>
  <c r="F63" i="31" s="1"/>
  <c r="H62" i="31"/>
  <c r="G62" i="31"/>
  <c r="D62" i="31"/>
  <c r="C62" i="31"/>
  <c r="F62" i="31" s="1"/>
  <c r="H61" i="31"/>
  <c r="G61" i="31"/>
  <c r="D61" i="31"/>
  <c r="C61" i="31"/>
  <c r="F61" i="31" s="1"/>
  <c r="H59" i="31"/>
  <c r="G59" i="31"/>
  <c r="D59" i="31"/>
  <c r="C59" i="31" s="1"/>
  <c r="F59" i="31" s="1"/>
  <c r="I59" i="31" s="1"/>
  <c r="H58" i="31"/>
  <c r="G58" i="31"/>
  <c r="D58" i="31"/>
  <c r="C58" i="31" s="1"/>
  <c r="F58" i="31" s="1"/>
  <c r="H57" i="31"/>
  <c r="G57" i="31"/>
  <c r="D57" i="31"/>
  <c r="C57" i="31" s="1"/>
  <c r="F57" i="31" s="1"/>
  <c r="H51" i="31"/>
  <c r="G51" i="31"/>
  <c r="D51" i="31"/>
  <c r="C51" i="31" s="1"/>
  <c r="F51" i="31" s="1"/>
  <c r="H50" i="31"/>
  <c r="G50" i="31"/>
  <c r="D50" i="31"/>
  <c r="C50" i="31" s="1"/>
  <c r="F50" i="31" s="1"/>
  <c r="H49" i="31"/>
  <c r="G49" i="31"/>
  <c r="D49" i="31"/>
  <c r="C49" i="31" s="1"/>
  <c r="F49" i="31" s="1"/>
  <c r="I49" i="31" s="1"/>
  <c r="H48" i="31"/>
  <c r="G48" i="31"/>
  <c r="D48" i="31"/>
  <c r="C48" i="31" s="1"/>
  <c r="F48" i="31" s="1"/>
  <c r="H46" i="31"/>
  <c r="G46" i="31"/>
  <c r="D46" i="31"/>
  <c r="C46" i="31" s="1"/>
  <c r="F46" i="31" s="1"/>
  <c r="H45" i="31"/>
  <c r="G45" i="31"/>
  <c r="F45" i="31"/>
  <c r="I45" i="31" s="1"/>
  <c r="D45" i="31"/>
  <c r="C45" i="31" s="1"/>
  <c r="H44" i="31"/>
  <c r="G44" i="31"/>
  <c r="D44" i="31"/>
  <c r="C44" i="31" s="1"/>
  <c r="F44" i="31" s="1"/>
  <c r="H43" i="31"/>
  <c r="G43" i="31"/>
  <c r="D43" i="31"/>
  <c r="C43" i="31" s="1"/>
  <c r="F43" i="31" s="1"/>
  <c r="H42" i="31"/>
  <c r="G42" i="31"/>
  <c r="D42" i="31"/>
  <c r="C42" i="31"/>
  <c r="F42" i="31" s="1"/>
  <c r="H36" i="31"/>
  <c r="G36" i="31"/>
  <c r="D36" i="31"/>
  <c r="C36" i="31" s="1"/>
  <c r="F36" i="31" s="1"/>
  <c r="H35" i="31"/>
  <c r="G35" i="31"/>
  <c r="D35" i="31"/>
  <c r="C35" i="31"/>
  <c r="F35" i="31" s="1"/>
  <c r="H34" i="31"/>
  <c r="G34" i="31"/>
  <c r="D34" i="31"/>
  <c r="C34" i="31" s="1"/>
  <c r="F34" i="31" s="1"/>
  <c r="H33" i="31"/>
  <c r="G33" i="31"/>
  <c r="D33" i="31"/>
  <c r="C33" i="31" s="1"/>
  <c r="F33" i="31" s="1"/>
  <c r="I33" i="31" s="1"/>
  <c r="H32" i="31"/>
  <c r="G32" i="31"/>
  <c r="D32" i="31"/>
  <c r="C32" i="31" s="1"/>
  <c r="F32" i="31" s="1"/>
  <c r="I32" i="31" s="1"/>
  <c r="H31" i="31"/>
  <c r="G31" i="31"/>
  <c r="D31" i="31"/>
  <c r="C31" i="31" s="1"/>
  <c r="F31" i="31" s="1"/>
  <c r="H30" i="31"/>
  <c r="G30" i="31"/>
  <c r="D30" i="31"/>
  <c r="C30" i="31" s="1"/>
  <c r="F30" i="31" s="1"/>
  <c r="H29" i="31"/>
  <c r="G29" i="31"/>
  <c r="D29" i="31"/>
  <c r="C29" i="31" s="1"/>
  <c r="F29" i="31" s="1"/>
  <c r="H23" i="31"/>
  <c r="G23" i="31"/>
  <c r="F23" i="31"/>
  <c r="I23" i="31" s="1"/>
  <c r="D23" i="31"/>
  <c r="C23" i="31"/>
  <c r="H22" i="31"/>
  <c r="G22" i="31"/>
  <c r="D22" i="31"/>
  <c r="C22" i="31"/>
  <c r="F22" i="31" s="1"/>
  <c r="I22" i="31" s="1"/>
  <c r="H21" i="31"/>
  <c r="G21" i="31"/>
  <c r="F21" i="31"/>
  <c r="I21" i="31" s="1"/>
  <c r="D21" i="31"/>
  <c r="C21" i="31"/>
  <c r="H20" i="31"/>
  <c r="G20" i="31"/>
  <c r="D20" i="31"/>
  <c r="C20" i="31"/>
  <c r="F20" i="31" s="1"/>
  <c r="H19" i="31"/>
  <c r="G19" i="31"/>
  <c r="F19" i="31"/>
  <c r="D19" i="31"/>
  <c r="C19" i="31"/>
  <c r="H18" i="31"/>
  <c r="G18" i="31"/>
  <c r="D18" i="31"/>
  <c r="C18" i="31"/>
  <c r="F18" i="31" s="1"/>
  <c r="H17" i="31"/>
  <c r="G17" i="31"/>
  <c r="D17" i="31"/>
  <c r="C17" i="31" s="1"/>
  <c r="F17" i="31" s="1"/>
  <c r="I140" i="32" l="1"/>
  <c r="I249" i="32"/>
  <c r="I274" i="32"/>
  <c r="I22" i="34"/>
  <c r="I63" i="34"/>
  <c r="I97" i="34"/>
  <c r="I142" i="34"/>
  <c r="I152" i="34"/>
  <c r="I158" i="34"/>
  <c r="I159" i="34"/>
  <c r="I160" i="34"/>
  <c r="I161" i="34"/>
  <c r="I162" i="34"/>
  <c r="I163" i="34"/>
  <c r="I169" i="34"/>
  <c r="I254" i="34"/>
  <c r="I265" i="34"/>
  <c r="I275" i="34"/>
  <c r="I307" i="34"/>
  <c r="I314" i="34"/>
  <c r="I324" i="34"/>
  <c r="I42" i="35"/>
  <c r="I57" i="35"/>
  <c r="I58" i="35"/>
  <c r="I59" i="35"/>
  <c r="I62" i="35"/>
  <c r="I148" i="35"/>
  <c r="I149" i="35"/>
  <c r="I151" i="35"/>
  <c r="I169" i="35"/>
  <c r="I170" i="35"/>
  <c r="I172" i="35"/>
  <c r="I227" i="35"/>
  <c r="I228" i="35"/>
  <c r="I229" i="35"/>
  <c r="I236" i="35"/>
  <c r="I238" i="35"/>
  <c r="I239" i="35"/>
  <c r="I274" i="35"/>
  <c r="I275" i="35"/>
  <c r="I30" i="32"/>
  <c r="I190" i="32"/>
  <c r="I216" i="32"/>
  <c r="I243" i="32"/>
  <c r="I301" i="32"/>
  <c r="I333" i="32"/>
  <c r="I17" i="31"/>
  <c r="I36" i="31"/>
  <c r="I48" i="31"/>
  <c r="I70" i="31"/>
  <c r="I80" i="31"/>
  <c r="I89" i="31"/>
  <c r="I99" i="31"/>
  <c r="I125" i="31"/>
  <c r="I131" i="31"/>
  <c r="I135" i="31"/>
  <c r="I140" i="31"/>
  <c r="I149" i="31"/>
  <c r="I159" i="31"/>
  <c r="I160" i="31"/>
  <c r="I173" i="31"/>
  <c r="I190" i="31"/>
  <c r="I191" i="31"/>
  <c r="I207" i="31"/>
  <c r="I215" i="31"/>
  <c r="I219" i="31"/>
  <c r="I237" i="31"/>
  <c r="I249" i="31"/>
  <c r="I262" i="31"/>
  <c r="I273" i="31"/>
  <c r="I277" i="31"/>
  <c r="I289" i="31"/>
  <c r="I298" i="31"/>
  <c r="I311" i="31"/>
  <c r="I321" i="31"/>
  <c r="I333" i="31"/>
  <c r="I18" i="32"/>
  <c r="I23" i="32"/>
  <c r="I44" i="32"/>
  <c r="I49" i="32"/>
  <c r="I63" i="32"/>
  <c r="I72" i="32"/>
  <c r="I78" i="32"/>
  <c r="I90" i="32"/>
  <c r="I94" i="32"/>
  <c r="I106" i="32"/>
  <c r="I111" i="32"/>
  <c r="I121" i="32"/>
  <c r="I125" i="32"/>
  <c r="I134" i="32"/>
  <c r="I139" i="32"/>
  <c r="I150" i="32"/>
  <c r="I159" i="32"/>
  <c r="I163" i="32"/>
  <c r="I174" i="32"/>
  <c r="I188" i="32"/>
  <c r="I199" i="32"/>
  <c r="I210" i="32"/>
  <c r="I215" i="32"/>
  <c r="I227" i="32"/>
  <c r="I238" i="32"/>
  <c r="I242" i="32"/>
  <c r="I253" i="32"/>
  <c r="I264" i="32"/>
  <c r="I273" i="32"/>
  <c r="I284" i="32"/>
  <c r="I290" i="32"/>
  <c r="I299" i="32"/>
  <c r="I310" i="32"/>
  <c r="I322" i="32"/>
  <c r="I331" i="32"/>
  <c r="I342" i="32"/>
  <c r="I31" i="33"/>
  <c r="I35" i="33"/>
  <c r="I44" i="33"/>
  <c r="I49" i="33"/>
  <c r="I58" i="33"/>
  <c r="I63" i="33"/>
  <c r="I72" i="33"/>
  <c r="I77" i="33"/>
  <c r="I82" i="33"/>
  <c r="I91" i="33"/>
  <c r="I95" i="33"/>
  <c r="I105" i="33"/>
  <c r="I110" i="33"/>
  <c r="I112" i="33"/>
  <c r="I114" i="33"/>
  <c r="I121" i="33"/>
  <c r="I122" i="33"/>
  <c r="I123" i="33"/>
  <c r="I132" i="33"/>
  <c r="I136" i="33"/>
  <c r="I141" i="33"/>
  <c r="I150" i="33"/>
  <c r="I159" i="33"/>
  <c r="I163" i="33"/>
  <c r="I172" i="33"/>
  <c r="I181" i="33"/>
  <c r="I190" i="33"/>
  <c r="I199" i="33"/>
  <c r="I208" i="33"/>
  <c r="I213" i="33"/>
  <c r="I18" i="31"/>
  <c r="I198" i="31"/>
  <c r="I218" i="31"/>
  <c r="I31" i="32"/>
  <c r="I141" i="32"/>
  <c r="I189" i="32"/>
  <c r="I218" i="32"/>
  <c r="I275" i="32"/>
  <c r="I300" i="32"/>
  <c r="I332" i="32"/>
  <c r="I19" i="31"/>
  <c r="I30" i="31"/>
  <c r="I34" i="31"/>
  <c r="I46" i="31"/>
  <c r="I51" i="31"/>
  <c r="I61" i="31"/>
  <c r="I63" i="31"/>
  <c r="I77" i="31"/>
  <c r="I93" i="31"/>
  <c r="I98" i="31"/>
  <c r="I122" i="31"/>
  <c r="I139" i="31"/>
  <c r="I152" i="31"/>
  <c r="I172" i="31"/>
  <c r="I189" i="31"/>
  <c r="I201" i="31"/>
  <c r="I214" i="31"/>
  <c r="I236" i="31"/>
  <c r="I252" i="31"/>
  <c r="I315" i="31"/>
  <c r="I336" i="31"/>
  <c r="I17" i="32"/>
  <c r="I34" i="32"/>
  <c r="I43" i="32"/>
  <c r="I48" i="32"/>
  <c r="I57" i="32"/>
  <c r="I62" i="32"/>
  <c r="I71" i="32"/>
  <c r="I76" i="32"/>
  <c r="I77" i="32"/>
  <c r="I89" i="32"/>
  <c r="I93" i="32"/>
  <c r="I98" i="32"/>
  <c r="I99" i="32"/>
  <c r="I149" i="32"/>
  <c r="I158" i="32"/>
  <c r="I162" i="32"/>
  <c r="I173" i="32"/>
  <c r="I182" i="32"/>
  <c r="I209" i="32"/>
  <c r="I214" i="32"/>
  <c r="I221" i="32"/>
  <c r="I252" i="32"/>
  <c r="I263" i="32"/>
  <c r="I267" i="32"/>
  <c r="I289" i="32"/>
  <c r="I298" i="32"/>
  <c r="I309" i="32"/>
  <c r="I336" i="32"/>
  <c r="I17" i="33"/>
  <c r="I30" i="33"/>
  <c r="I34" i="33"/>
  <c r="I43" i="33"/>
  <c r="I48" i="33"/>
  <c r="I57" i="33"/>
  <c r="I62" i="33"/>
  <c r="I71" i="33"/>
  <c r="I76" i="33"/>
  <c r="I81" i="33"/>
  <c r="I90" i="33"/>
  <c r="I94" i="33"/>
  <c r="I99" i="33"/>
  <c r="I109" i="33"/>
  <c r="I131" i="33"/>
  <c r="I135" i="33"/>
  <c r="I140" i="33"/>
  <c r="I149" i="33"/>
  <c r="I158" i="33"/>
  <c r="I162" i="33"/>
  <c r="I171" i="33"/>
  <c r="I180" i="33"/>
  <c r="I189" i="33"/>
  <c r="I198" i="33"/>
  <c r="I211" i="33"/>
  <c r="I218" i="33"/>
  <c r="I227" i="33"/>
  <c r="I236" i="33"/>
  <c r="I240" i="33"/>
  <c r="I249" i="33"/>
  <c r="I253" i="33"/>
  <c r="I262" i="33"/>
  <c r="I266" i="33"/>
  <c r="I275" i="33"/>
  <c r="I21" i="34"/>
  <c r="I29" i="34"/>
  <c r="I30" i="34"/>
  <c r="I61" i="34"/>
  <c r="I74" i="34"/>
  <c r="I80" i="34"/>
  <c r="I81" i="34"/>
  <c r="I93" i="34"/>
  <c r="I95" i="34"/>
  <c r="I109" i="34"/>
  <c r="I110" i="34"/>
  <c r="I111" i="34"/>
  <c r="I112" i="34"/>
  <c r="I114" i="34"/>
  <c r="I115" i="34"/>
  <c r="I121" i="34"/>
  <c r="I122" i="34"/>
  <c r="I123" i="34"/>
  <c r="I124" i="34"/>
  <c r="I125" i="34"/>
  <c r="I131" i="34"/>
  <c r="I132" i="34"/>
  <c r="I133" i="34"/>
  <c r="I134" i="34"/>
  <c r="I135" i="34"/>
  <c r="I136" i="34"/>
  <c r="I138" i="34"/>
  <c r="I139" i="34"/>
  <c r="I151" i="34"/>
  <c r="I197" i="34"/>
  <c r="I211" i="34"/>
  <c r="I236" i="34"/>
  <c r="I249" i="34"/>
  <c r="I253" i="34"/>
  <c r="I264" i="34"/>
  <c r="I274" i="34"/>
  <c r="I288" i="34"/>
  <c r="I301" i="34"/>
  <c r="I313" i="34"/>
  <c r="I323" i="34"/>
  <c r="I344" i="34"/>
  <c r="I31" i="35"/>
  <c r="I35" i="35"/>
  <c r="I36" i="35"/>
  <c r="I46" i="35"/>
  <c r="I50" i="35"/>
  <c r="I51" i="35"/>
  <c r="I71" i="35"/>
  <c r="I76" i="35"/>
  <c r="I92" i="35"/>
  <c r="I93" i="35"/>
  <c r="I94" i="35"/>
  <c r="I99" i="35"/>
  <c r="I121" i="35"/>
  <c r="I138" i="35"/>
  <c r="I142" i="35"/>
  <c r="I158" i="35"/>
  <c r="I162" i="35"/>
  <c r="I191" i="35"/>
  <c r="I210" i="35"/>
  <c r="I211" i="35"/>
  <c r="I214" i="35"/>
  <c r="I215" i="35"/>
  <c r="I221" i="35"/>
  <c r="I243" i="35"/>
  <c r="I273" i="35"/>
  <c r="I284" i="35"/>
  <c r="I288" i="35"/>
  <c r="I298" i="35"/>
  <c r="I310" i="35"/>
  <c r="I322" i="35"/>
  <c r="I323" i="35"/>
  <c r="I332" i="35"/>
  <c r="I333" i="35"/>
  <c r="I334" i="35"/>
  <c r="I343" i="35"/>
  <c r="I221" i="33"/>
  <c r="I239" i="33"/>
  <c r="I252" i="33"/>
  <c r="I265" i="33"/>
  <c r="I57" i="34"/>
  <c r="I59" i="34"/>
  <c r="I77" i="34"/>
  <c r="I90" i="34"/>
  <c r="I91" i="34"/>
  <c r="I92" i="34"/>
  <c r="I107" i="34"/>
  <c r="I150" i="34"/>
  <c r="I243" i="34"/>
  <c r="I252" i="34"/>
  <c r="I263" i="34"/>
  <c r="I273" i="34"/>
  <c r="I286" i="34"/>
  <c r="I300" i="34"/>
  <c r="I311" i="34"/>
  <c r="I322" i="34"/>
  <c r="I343" i="34"/>
  <c r="I30" i="35"/>
  <c r="I34" i="35"/>
  <c r="I45" i="35"/>
  <c r="I49" i="35"/>
  <c r="I70" i="35"/>
  <c r="I75" i="35"/>
  <c r="I91" i="35"/>
  <c r="I115" i="35"/>
  <c r="I136" i="35"/>
  <c r="I141" i="35"/>
  <c r="I152" i="35"/>
  <c r="I161" i="35"/>
  <c r="I190" i="35"/>
  <c r="I209" i="35"/>
  <c r="I220" i="35"/>
  <c r="I242" i="35"/>
  <c r="I267" i="35"/>
  <c r="I278" i="35"/>
  <c r="I287" i="35"/>
  <c r="I297" i="35"/>
  <c r="I309" i="35"/>
  <c r="I321" i="35"/>
  <c r="I331" i="35"/>
  <c r="I342" i="35"/>
  <c r="I61" i="35"/>
  <c r="I81" i="35"/>
  <c r="I98" i="35"/>
  <c r="I131" i="35"/>
  <c r="I163" i="35"/>
  <c r="I189" i="35"/>
  <c r="I213" i="35"/>
  <c r="I230" i="35"/>
  <c r="I89" i="35"/>
  <c r="I109" i="35"/>
  <c r="I150" i="35"/>
  <c r="I171" i="35"/>
  <c r="I199" i="35"/>
  <c r="I216" i="35"/>
  <c r="I43" i="31"/>
  <c r="I74" i="31"/>
  <c r="I105" i="31"/>
  <c r="I161" i="31"/>
  <c r="I170" i="31"/>
  <c r="I208" i="31"/>
  <c r="I211" i="31"/>
  <c r="I216" i="31"/>
  <c r="I220" i="31"/>
  <c r="I229" i="31"/>
  <c r="I250" i="31"/>
  <c r="I254" i="31"/>
  <c r="I263" i="31"/>
  <c r="I313" i="31"/>
  <c r="I322" i="31"/>
  <c r="I334" i="31"/>
  <c r="I343" i="31"/>
  <c r="I21" i="32"/>
  <c r="I32" i="32"/>
  <c r="I36" i="32"/>
  <c r="I45" i="32"/>
  <c r="I59" i="32"/>
  <c r="I74" i="32"/>
  <c r="I91" i="32"/>
  <c r="I95" i="32"/>
  <c r="I180" i="32"/>
  <c r="I219" i="32"/>
  <c r="I228" i="32"/>
  <c r="I265" i="32"/>
  <c r="I307" i="32"/>
  <c r="I311" i="32"/>
  <c r="I32" i="33"/>
  <c r="I36" i="33"/>
  <c r="I45" i="33"/>
  <c r="I50" i="33"/>
  <c r="I59" i="33"/>
  <c r="I69" i="33"/>
  <c r="I74" i="33"/>
  <c r="I78" i="33"/>
  <c r="I83" i="33"/>
  <c r="I92" i="33"/>
  <c r="I97" i="33"/>
  <c r="I106" i="33"/>
  <c r="I140" i="34"/>
  <c r="I214" i="34"/>
  <c r="I158" i="31"/>
  <c r="I18" i="33"/>
  <c r="I111" i="33"/>
  <c r="I62" i="34"/>
  <c r="I70" i="34"/>
  <c r="I82" i="34"/>
  <c r="I106" i="34"/>
  <c r="I238" i="34"/>
  <c r="I284" i="34"/>
  <c r="I287" i="34"/>
  <c r="I290" i="34"/>
  <c r="I298" i="34"/>
  <c r="I333" i="34"/>
  <c r="I336" i="34"/>
  <c r="I62" i="31"/>
  <c r="I83" i="31"/>
  <c r="I188" i="31"/>
  <c r="I242" i="31"/>
  <c r="I267" i="31"/>
  <c r="I276" i="31"/>
  <c r="I288" i="31"/>
  <c r="I309" i="31"/>
  <c r="I331" i="31"/>
  <c r="I83" i="32"/>
  <c r="I105" i="32"/>
  <c r="I110" i="32"/>
  <c r="I115" i="32"/>
  <c r="I124" i="32"/>
  <c r="I133" i="32"/>
  <c r="I138" i="32"/>
  <c r="I172" i="32"/>
  <c r="I198" i="32"/>
  <c r="I207" i="32"/>
  <c r="I237" i="32"/>
  <c r="I241" i="32"/>
  <c r="I262" i="32"/>
  <c r="I278" i="32"/>
  <c r="I287" i="32"/>
  <c r="I321" i="32"/>
  <c r="I325" i="32"/>
  <c r="I21" i="33"/>
  <c r="I284" i="33"/>
  <c r="I288" i="33"/>
  <c r="I297" i="33"/>
  <c r="I301" i="33"/>
  <c r="I310" i="33"/>
  <c r="I315" i="33"/>
  <c r="I324" i="33"/>
  <c r="I333" i="33"/>
  <c r="I342" i="33"/>
  <c r="I18" i="34"/>
  <c r="I23" i="34"/>
  <c r="I78" i="34"/>
  <c r="I98" i="34"/>
  <c r="I149" i="34"/>
  <c r="I191" i="34"/>
  <c r="I199" i="34"/>
  <c r="I207" i="34"/>
  <c r="I210" i="34"/>
  <c r="I276" i="34"/>
  <c r="I325" i="34"/>
  <c r="I115" i="33"/>
  <c r="I97" i="31"/>
  <c r="I115" i="31"/>
  <c r="I162" i="31"/>
  <c r="I171" i="31"/>
  <c r="I180" i="31"/>
  <c r="I209" i="31"/>
  <c r="I213" i="31"/>
  <c r="I221" i="31"/>
  <c r="I230" i="31"/>
  <c r="I239" i="31"/>
  <c r="I251" i="31"/>
  <c r="I255" i="31"/>
  <c r="I264" i="31"/>
  <c r="I285" i="31"/>
  <c r="I301" i="31"/>
  <c r="I323" i="31"/>
  <c r="I335" i="31"/>
  <c r="I344" i="31"/>
  <c r="I19" i="32"/>
  <c r="I46" i="32"/>
  <c r="I51" i="32"/>
  <c r="I61" i="32"/>
  <c r="I70" i="32"/>
  <c r="I75" i="32"/>
  <c r="I92" i="32"/>
  <c r="I97" i="32"/>
  <c r="I181" i="32"/>
  <c r="I220" i="32"/>
  <c r="I229" i="32"/>
  <c r="I266" i="32"/>
  <c r="I308" i="32"/>
  <c r="I313" i="32"/>
  <c r="I29" i="33"/>
  <c r="I33" i="33"/>
  <c r="I42" i="33"/>
  <c r="I46" i="33"/>
  <c r="I51" i="33"/>
  <c r="I61" i="33"/>
  <c r="I70" i="33"/>
  <c r="I75" i="33"/>
  <c r="I80" i="33"/>
  <c r="I89" i="33"/>
  <c r="I93" i="33"/>
  <c r="I98" i="33"/>
  <c r="I107" i="33"/>
  <c r="I46" i="34"/>
  <c r="I50" i="34"/>
  <c r="I58" i="34"/>
  <c r="I75" i="34"/>
  <c r="I94" i="34"/>
  <c r="I141" i="34"/>
  <c r="I172" i="34"/>
  <c r="I180" i="34"/>
  <c r="I188" i="34"/>
  <c r="I215" i="34"/>
  <c r="I219" i="34"/>
  <c r="I227" i="34"/>
  <c r="I230" i="34"/>
  <c r="I241" i="34"/>
  <c r="I72" i="34"/>
  <c r="I198" i="34"/>
  <c r="I200" i="33"/>
  <c r="I214" i="33"/>
  <c r="I228" i="33"/>
  <c r="I241" i="33"/>
  <c r="I254" i="33"/>
  <c r="I267" i="33"/>
  <c r="I285" i="33"/>
  <c r="I298" i="33"/>
  <c r="I311" i="33"/>
  <c r="I325" i="33"/>
  <c r="I343" i="33"/>
  <c r="I207" i="33"/>
  <c r="I216" i="33"/>
  <c r="I230" i="33"/>
  <c r="I243" i="33"/>
  <c r="I261" i="33"/>
  <c r="I274" i="33"/>
  <c r="I287" i="33"/>
  <c r="I300" i="33"/>
  <c r="I314" i="33"/>
  <c r="I332" i="33"/>
  <c r="I209" i="33"/>
  <c r="I219" i="33"/>
  <c r="I237" i="33"/>
  <c r="I250" i="33"/>
  <c r="I263" i="33"/>
  <c r="I276" i="33"/>
  <c r="I289" i="33"/>
  <c r="I307" i="33"/>
  <c r="I321" i="33"/>
  <c r="I334" i="33"/>
  <c r="I20" i="32"/>
  <c r="I33" i="32"/>
  <c r="I22" i="32"/>
  <c r="I35" i="32"/>
  <c r="I50" i="32"/>
  <c r="I69" i="32"/>
  <c r="I29" i="32"/>
  <c r="I42" i="32"/>
  <c r="I58" i="32"/>
  <c r="I35" i="31"/>
  <c r="I163" i="31"/>
  <c r="I169" i="31"/>
  <c r="I174" i="31"/>
  <c r="I227" i="31"/>
  <c r="I228" i="31"/>
  <c r="I238" i="31"/>
  <c r="I253" i="31"/>
  <c r="I274" i="31"/>
  <c r="I310" i="31"/>
  <c r="I332" i="31"/>
  <c r="I20" i="31"/>
  <c r="I29" i="31"/>
  <c r="I42" i="31"/>
  <c r="I50" i="31"/>
  <c r="I181" i="31"/>
  <c r="I182" i="31"/>
  <c r="I197" i="31"/>
  <c r="I240" i="31"/>
  <c r="I261" i="31"/>
  <c r="I297" i="31"/>
  <c r="I314" i="31"/>
  <c r="I31" i="31"/>
  <c r="I44" i="31"/>
  <c r="I57" i="31"/>
  <c r="I58" i="31"/>
  <c r="I69" i="31"/>
  <c r="I71" i="31"/>
  <c r="I72" i="31"/>
  <c r="I78" i="31"/>
  <c r="I81" i="31"/>
  <c r="I82" i="31"/>
  <c r="I92" i="31"/>
  <c r="I94" i="31"/>
  <c r="I95" i="31"/>
  <c r="I106" i="31"/>
  <c r="I109" i="31"/>
  <c r="I110" i="31"/>
  <c r="I121" i="31"/>
  <c r="I123" i="31"/>
  <c r="I124" i="31"/>
  <c r="I134" i="31"/>
  <c r="I136" i="31"/>
  <c r="I138" i="31"/>
  <c r="I148" i="31"/>
  <c r="I199" i="31"/>
  <c r="I200" i="31"/>
  <c r="I210" i="31"/>
  <c r="I243" i="31"/>
  <c r="I284" i="31"/>
  <c r="I300" i="31"/>
  <c r="I342" i="31"/>
  <c r="F278" i="30" l="1"/>
  <c r="F241" i="30"/>
  <c r="F180" i="30"/>
  <c r="F131" i="30"/>
  <c r="F89" i="30"/>
  <c r="F49" i="30"/>
  <c r="F29" i="30"/>
  <c r="F18" i="30"/>
  <c r="F19" i="30"/>
  <c r="F20" i="30"/>
  <c r="F21" i="30"/>
  <c r="F22" i="30"/>
  <c r="F23" i="30"/>
  <c r="H344" i="30"/>
  <c r="G344" i="30"/>
  <c r="D344" i="30"/>
  <c r="C344" i="30" s="1"/>
  <c r="H343" i="30"/>
  <c r="G343" i="30"/>
  <c r="D343" i="30"/>
  <c r="C343" i="30" s="1"/>
  <c r="H342" i="30"/>
  <c r="G342" i="30"/>
  <c r="D342" i="30"/>
  <c r="C342" i="30"/>
  <c r="F342" i="30" s="1"/>
  <c r="H336" i="30"/>
  <c r="G336" i="30"/>
  <c r="D336" i="30"/>
  <c r="C336" i="30" s="1"/>
  <c r="H335" i="30"/>
  <c r="G335" i="30"/>
  <c r="D335" i="30"/>
  <c r="C335" i="30" s="1"/>
  <c r="F335" i="30" s="1"/>
  <c r="H334" i="30"/>
  <c r="G334" i="30"/>
  <c r="D334" i="30"/>
  <c r="C334" i="30" s="1"/>
  <c r="H333" i="30"/>
  <c r="G333" i="30"/>
  <c r="D333" i="30"/>
  <c r="C333" i="30" s="1"/>
  <c r="F333" i="30" s="1"/>
  <c r="H332" i="30"/>
  <c r="G332" i="30"/>
  <c r="D332" i="30"/>
  <c r="C332" i="30" s="1"/>
  <c r="H331" i="30"/>
  <c r="G331" i="30"/>
  <c r="D331" i="30"/>
  <c r="C331" i="30" s="1"/>
  <c r="F331" i="30" s="1"/>
  <c r="H325" i="30"/>
  <c r="G325" i="30"/>
  <c r="D325" i="30"/>
  <c r="C325" i="30" s="1"/>
  <c r="F325" i="30" s="1"/>
  <c r="H324" i="30"/>
  <c r="G324" i="30"/>
  <c r="D324" i="30"/>
  <c r="C324" i="30" s="1"/>
  <c r="F324" i="30" s="1"/>
  <c r="H323" i="30"/>
  <c r="G323" i="30"/>
  <c r="D323" i="30"/>
  <c r="C323" i="30" s="1"/>
  <c r="F323" i="30" s="1"/>
  <c r="H322" i="30"/>
  <c r="G322" i="30"/>
  <c r="D322" i="30"/>
  <c r="C322" i="30" s="1"/>
  <c r="F322" i="30" s="1"/>
  <c r="H321" i="30"/>
  <c r="G321" i="30"/>
  <c r="D321" i="30"/>
  <c r="C321" i="30" s="1"/>
  <c r="H315" i="30"/>
  <c r="G315" i="30"/>
  <c r="D315" i="30"/>
  <c r="C315" i="30" s="1"/>
  <c r="F315" i="30" s="1"/>
  <c r="H314" i="30"/>
  <c r="G314" i="30"/>
  <c r="D314" i="30"/>
  <c r="C314" i="30" s="1"/>
  <c r="H313" i="30"/>
  <c r="G313" i="30"/>
  <c r="D313" i="30"/>
  <c r="C313" i="30" s="1"/>
  <c r="F313" i="30" s="1"/>
  <c r="H311" i="30"/>
  <c r="G311" i="30"/>
  <c r="D311" i="30"/>
  <c r="C311" i="30" s="1"/>
  <c r="F311" i="30" s="1"/>
  <c r="H310" i="30"/>
  <c r="G310" i="30"/>
  <c r="D310" i="30"/>
  <c r="C310" i="30" s="1"/>
  <c r="F310" i="30" s="1"/>
  <c r="H309" i="30"/>
  <c r="G309" i="30"/>
  <c r="D309" i="30"/>
  <c r="C309" i="30" s="1"/>
  <c r="F309" i="30" s="1"/>
  <c r="H308" i="30"/>
  <c r="G308" i="30"/>
  <c r="D308" i="30"/>
  <c r="C308" i="30" s="1"/>
  <c r="F308" i="30" s="1"/>
  <c r="H307" i="30"/>
  <c r="G307" i="30"/>
  <c r="D307" i="30"/>
  <c r="C307" i="30" s="1"/>
  <c r="H301" i="30"/>
  <c r="G301" i="30"/>
  <c r="D301" i="30"/>
  <c r="C301" i="30" s="1"/>
  <c r="F301" i="30" s="1"/>
  <c r="H300" i="30"/>
  <c r="G300" i="30"/>
  <c r="D300" i="30"/>
  <c r="C300" i="30" s="1"/>
  <c r="F300" i="30" s="1"/>
  <c r="H299" i="30"/>
  <c r="G299" i="30"/>
  <c r="D299" i="30"/>
  <c r="C299" i="30" s="1"/>
  <c r="H298" i="30"/>
  <c r="G298" i="30"/>
  <c r="D298" i="30"/>
  <c r="C298" i="30" s="1"/>
  <c r="F298" i="30" s="1"/>
  <c r="H297" i="30"/>
  <c r="G297" i="30"/>
  <c r="D297" i="30"/>
  <c r="C297" i="30" s="1"/>
  <c r="F297" i="30" s="1"/>
  <c r="H296" i="30"/>
  <c r="G296" i="30"/>
  <c r="D296" i="30"/>
  <c r="C296" i="30" s="1"/>
  <c r="H290" i="30"/>
  <c r="G290" i="30"/>
  <c r="D290" i="30"/>
  <c r="C290" i="30" s="1"/>
  <c r="F290" i="30" s="1"/>
  <c r="H289" i="30"/>
  <c r="G289" i="30"/>
  <c r="D289" i="30"/>
  <c r="C289" i="30"/>
  <c r="F289" i="30" s="1"/>
  <c r="H288" i="30"/>
  <c r="G288" i="30"/>
  <c r="D288" i="30"/>
  <c r="C288" i="30"/>
  <c r="F288" i="30" s="1"/>
  <c r="H287" i="30"/>
  <c r="G287" i="30"/>
  <c r="D287" i="30"/>
  <c r="C287" i="30"/>
  <c r="H286" i="30"/>
  <c r="G286" i="30"/>
  <c r="D286" i="30"/>
  <c r="C286" i="30"/>
  <c r="F286" i="30" s="1"/>
  <c r="H285" i="30"/>
  <c r="G285" i="30"/>
  <c r="D285" i="30"/>
  <c r="C285" i="30"/>
  <c r="F285" i="30" s="1"/>
  <c r="H284" i="30"/>
  <c r="G284" i="30"/>
  <c r="D284" i="30"/>
  <c r="C284" i="30"/>
  <c r="F284" i="30" s="1"/>
  <c r="H278" i="30"/>
  <c r="G278" i="30"/>
  <c r="D278" i="30"/>
  <c r="C278" i="30" s="1"/>
  <c r="H277" i="30"/>
  <c r="G277" i="30"/>
  <c r="D277" i="30"/>
  <c r="C277" i="30" s="1"/>
  <c r="F277" i="30" s="1"/>
  <c r="H276" i="30"/>
  <c r="G276" i="30"/>
  <c r="D276" i="30"/>
  <c r="C276" i="30" s="1"/>
  <c r="H275" i="30"/>
  <c r="G275" i="30"/>
  <c r="D275" i="30"/>
  <c r="C275" i="30" s="1"/>
  <c r="H274" i="30"/>
  <c r="G274" i="30"/>
  <c r="D274" i="30"/>
  <c r="C274" i="30" s="1"/>
  <c r="F274" i="30" s="1"/>
  <c r="H273" i="30"/>
  <c r="G273" i="30"/>
  <c r="D273" i="30"/>
  <c r="C273" i="30" s="1"/>
  <c r="H267" i="30"/>
  <c r="G267" i="30"/>
  <c r="D267" i="30"/>
  <c r="C267" i="30" s="1"/>
  <c r="H266" i="30"/>
  <c r="G266" i="30"/>
  <c r="D266" i="30"/>
  <c r="C266" i="30" s="1"/>
  <c r="F266" i="30" s="1"/>
  <c r="H265" i="30"/>
  <c r="G265" i="30"/>
  <c r="D265" i="30"/>
  <c r="C265" i="30"/>
  <c r="F265" i="30" s="1"/>
  <c r="H264" i="30"/>
  <c r="G264" i="30"/>
  <c r="D264" i="30"/>
  <c r="C264" i="30"/>
  <c r="F264" i="30" s="1"/>
  <c r="H263" i="30"/>
  <c r="G263" i="30"/>
  <c r="D263" i="30"/>
  <c r="C263" i="30"/>
  <c r="H262" i="30"/>
  <c r="G262" i="30"/>
  <c r="D262" i="30"/>
  <c r="C262" i="30" s="1"/>
  <c r="H261" i="30"/>
  <c r="G261" i="30"/>
  <c r="D261" i="30"/>
  <c r="C261" i="30" s="1"/>
  <c r="F261" i="30" s="1"/>
  <c r="H255" i="30"/>
  <c r="G255" i="30"/>
  <c r="D255" i="30"/>
  <c r="C255" i="30" s="1"/>
  <c r="H254" i="30"/>
  <c r="G254" i="30"/>
  <c r="D254" i="30"/>
  <c r="C254" i="30" s="1"/>
  <c r="H253" i="30"/>
  <c r="G253" i="30"/>
  <c r="D253" i="30"/>
  <c r="C253" i="30" s="1"/>
  <c r="F253" i="30" s="1"/>
  <c r="H252" i="30"/>
  <c r="G252" i="30"/>
  <c r="D252" i="30"/>
  <c r="C252" i="30" s="1"/>
  <c r="F252" i="30" s="1"/>
  <c r="H251" i="30"/>
  <c r="G251" i="30"/>
  <c r="D251" i="30"/>
  <c r="C251" i="30" s="1"/>
  <c r="H250" i="30"/>
  <c r="G250" i="30"/>
  <c r="D250" i="30"/>
  <c r="C250" i="30" s="1"/>
  <c r="H249" i="30"/>
  <c r="G249" i="30"/>
  <c r="D249" i="30"/>
  <c r="C249" i="30" s="1"/>
  <c r="F249" i="30" s="1"/>
  <c r="H243" i="30"/>
  <c r="G243" i="30"/>
  <c r="D243" i="30"/>
  <c r="C243" i="30" s="1"/>
  <c r="H242" i="30"/>
  <c r="G242" i="30"/>
  <c r="D242" i="30"/>
  <c r="C242" i="30" s="1"/>
  <c r="F242" i="30" s="1"/>
  <c r="H241" i="30"/>
  <c r="G241" i="30"/>
  <c r="D241" i="30"/>
  <c r="C241" i="30" s="1"/>
  <c r="H240" i="30"/>
  <c r="G240" i="30"/>
  <c r="D240" i="30"/>
  <c r="C240" i="30" s="1"/>
  <c r="F240" i="30" s="1"/>
  <c r="H239" i="30"/>
  <c r="G239" i="30"/>
  <c r="D239" i="30"/>
  <c r="C239" i="30" s="1"/>
  <c r="H238" i="30"/>
  <c r="G238" i="30"/>
  <c r="D238" i="30"/>
  <c r="C238" i="30" s="1"/>
  <c r="F238" i="30" s="1"/>
  <c r="H237" i="30"/>
  <c r="G237" i="30"/>
  <c r="D237" i="30"/>
  <c r="C237" i="30" s="1"/>
  <c r="F237" i="30" s="1"/>
  <c r="H236" i="30"/>
  <c r="G236" i="30"/>
  <c r="D236" i="30"/>
  <c r="C236" i="30" s="1"/>
  <c r="F236" i="30" s="1"/>
  <c r="H230" i="30"/>
  <c r="G230" i="30"/>
  <c r="D230" i="30"/>
  <c r="C230" i="30" s="1"/>
  <c r="H229" i="30"/>
  <c r="G229" i="30"/>
  <c r="D229" i="30"/>
  <c r="C229" i="30" s="1"/>
  <c r="H228" i="30"/>
  <c r="G228" i="30"/>
  <c r="D228" i="30"/>
  <c r="C228" i="30" s="1"/>
  <c r="F228" i="30" s="1"/>
  <c r="H227" i="30"/>
  <c r="G227" i="30"/>
  <c r="D227" i="30"/>
  <c r="C227" i="30" s="1"/>
  <c r="F227" i="30" s="1"/>
  <c r="H221" i="30"/>
  <c r="G221" i="30"/>
  <c r="D221" i="30"/>
  <c r="C221" i="30" s="1"/>
  <c r="H220" i="30"/>
  <c r="G220" i="30"/>
  <c r="D220" i="30"/>
  <c r="C220" i="30" s="1"/>
  <c r="F220" i="30" s="1"/>
  <c r="H219" i="30"/>
  <c r="G219" i="30"/>
  <c r="D219" i="30"/>
  <c r="C219" i="30" s="1"/>
  <c r="H218" i="30"/>
  <c r="G218" i="30"/>
  <c r="D218" i="30"/>
  <c r="C218" i="30" s="1"/>
  <c r="H216" i="30"/>
  <c r="G216" i="30"/>
  <c r="D216" i="30"/>
  <c r="C216" i="30" s="1"/>
  <c r="H215" i="30"/>
  <c r="G215" i="30"/>
  <c r="D215" i="30"/>
  <c r="C215" i="30" s="1"/>
  <c r="H214" i="30"/>
  <c r="G214" i="30"/>
  <c r="D214" i="30"/>
  <c r="C214" i="30" s="1"/>
  <c r="H213" i="30"/>
  <c r="G213" i="30"/>
  <c r="D213" i="30"/>
  <c r="C213" i="30" s="1"/>
  <c r="H211" i="30"/>
  <c r="G211" i="30"/>
  <c r="D211" i="30"/>
  <c r="C211" i="30" s="1"/>
  <c r="H210" i="30"/>
  <c r="G210" i="30"/>
  <c r="D210" i="30"/>
  <c r="C210" i="30" s="1"/>
  <c r="H209" i="30"/>
  <c r="G209" i="30"/>
  <c r="D209" i="30"/>
  <c r="C209" i="30" s="1"/>
  <c r="H208" i="30"/>
  <c r="G208" i="30"/>
  <c r="D208" i="30"/>
  <c r="C208" i="30" s="1"/>
  <c r="F208" i="30" s="1"/>
  <c r="H207" i="30"/>
  <c r="G207" i="30"/>
  <c r="D207" i="30"/>
  <c r="C207" i="30" s="1"/>
  <c r="F207" i="30" s="1"/>
  <c r="H201" i="30"/>
  <c r="G201" i="30"/>
  <c r="D201" i="30"/>
  <c r="C201" i="30" s="1"/>
  <c r="F201" i="30" s="1"/>
  <c r="H200" i="30"/>
  <c r="G200" i="30"/>
  <c r="D200" i="30"/>
  <c r="C200" i="30" s="1"/>
  <c r="H199" i="30"/>
  <c r="G199" i="30"/>
  <c r="D199" i="30"/>
  <c r="C199" i="30" s="1"/>
  <c r="H198" i="30"/>
  <c r="G198" i="30"/>
  <c r="D198" i="30"/>
  <c r="C198" i="30" s="1"/>
  <c r="F198" i="30" s="1"/>
  <c r="H197" i="30"/>
  <c r="G197" i="30"/>
  <c r="D197" i="30"/>
  <c r="C197" i="30" s="1"/>
  <c r="H191" i="30"/>
  <c r="G191" i="30"/>
  <c r="D191" i="30"/>
  <c r="C191" i="30" s="1"/>
  <c r="H190" i="30"/>
  <c r="G190" i="30"/>
  <c r="D190" i="30"/>
  <c r="C190" i="30" s="1"/>
  <c r="H189" i="30"/>
  <c r="G189" i="30"/>
  <c r="D189" i="30"/>
  <c r="C189" i="30" s="1"/>
  <c r="F189" i="30" s="1"/>
  <c r="H188" i="30"/>
  <c r="G188" i="30"/>
  <c r="D188" i="30"/>
  <c r="C188" i="30"/>
  <c r="H182" i="30"/>
  <c r="G182" i="30"/>
  <c r="D182" i="30"/>
  <c r="C182" i="30"/>
  <c r="F182" i="30" s="1"/>
  <c r="H181" i="30"/>
  <c r="G181" i="30"/>
  <c r="D181" i="30"/>
  <c r="C181" i="30" s="1"/>
  <c r="H180" i="30"/>
  <c r="G180" i="30"/>
  <c r="D180" i="30"/>
  <c r="C180" i="30" s="1"/>
  <c r="H174" i="30"/>
  <c r="G174" i="30"/>
  <c r="D174" i="30"/>
  <c r="C174" i="30" s="1"/>
  <c r="H173" i="30"/>
  <c r="G173" i="30"/>
  <c r="D173" i="30"/>
  <c r="C173" i="30" s="1"/>
  <c r="F173" i="30" s="1"/>
  <c r="H172" i="30"/>
  <c r="G172" i="30"/>
  <c r="D172" i="30"/>
  <c r="C172" i="30" s="1"/>
  <c r="H171" i="30"/>
  <c r="G171" i="30"/>
  <c r="D171" i="30"/>
  <c r="C171" i="30" s="1"/>
  <c r="H170" i="30"/>
  <c r="G170" i="30"/>
  <c r="D170" i="30"/>
  <c r="C170" i="30" s="1"/>
  <c r="H169" i="30"/>
  <c r="G169" i="30"/>
  <c r="D169" i="30"/>
  <c r="C169" i="30" s="1"/>
  <c r="F169" i="30" s="1"/>
  <c r="H163" i="30"/>
  <c r="G163" i="30"/>
  <c r="D163" i="30"/>
  <c r="C163" i="30" s="1"/>
  <c r="H162" i="30"/>
  <c r="G162" i="30"/>
  <c r="D162" i="30"/>
  <c r="C162" i="30" s="1"/>
  <c r="H161" i="30"/>
  <c r="G161" i="30"/>
  <c r="D161" i="30"/>
  <c r="C161" i="30" s="1"/>
  <c r="F161" i="30" s="1"/>
  <c r="H160" i="30"/>
  <c r="G160" i="30"/>
  <c r="D160" i="30"/>
  <c r="C160" i="30" s="1"/>
  <c r="H159" i="30"/>
  <c r="G159" i="30"/>
  <c r="D159" i="30"/>
  <c r="C159" i="30" s="1"/>
  <c r="H158" i="30"/>
  <c r="G158" i="30"/>
  <c r="D158" i="30"/>
  <c r="C158" i="30" s="1"/>
  <c r="F158" i="30" s="1"/>
  <c r="H152" i="30"/>
  <c r="G152" i="30"/>
  <c r="D152" i="30"/>
  <c r="C152" i="30" s="1"/>
  <c r="F152" i="30" s="1"/>
  <c r="H151" i="30"/>
  <c r="G151" i="30"/>
  <c r="D151" i="30"/>
  <c r="C151" i="30" s="1"/>
  <c r="H150" i="30"/>
  <c r="G150" i="30"/>
  <c r="D150" i="30"/>
  <c r="C150" i="30" s="1"/>
  <c r="H149" i="30"/>
  <c r="G149" i="30"/>
  <c r="D149" i="30"/>
  <c r="C149" i="30" s="1"/>
  <c r="H148" i="30"/>
  <c r="G148" i="30"/>
  <c r="D148" i="30"/>
  <c r="C148" i="30" s="1"/>
  <c r="H142" i="30"/>
  <c r="G142" i="30"/>
  <c r="D142" i="30"/>
  <c r="C142" i="30" s="1"/>
  <c r="F142" i="30" s="1"/>
  <c r="H141" i="30"/>
  <c r="G141" i="30"/>
  <c r="D141" i="30"/>
  <c r="C141" i="30" s="1"/>
  <c r="F141" i="30" s="1"/>
  <c r="H140" i="30"/>
  <c r="G140" i="30"/>
  <c r="D140" i="30"/>
  <c r="C140" i="30" s="1"/>
  <c r="F140" i="30" s="1"/>
  <c r="H139" i="30"/>
  <c r="G139" i="30"/>
  <c r="D139" i="30"/>
  <c r="C139" i="30" s="1"/>
  <c r="H138" i="30"/>
  <c r="G138" i="30"/>
  <c r="D138" i="30"/>
  <c r="C138" i="30" s="1"/>
  <c r="H136" i="30"/>
  <c r="G136" i="30"/>
  <c r="D136" i="30"/>
  <c r="C136" i="30" s="1"/>
  <c r="H135" i="30"/>
  <c r="G135" i="30"/>
  <c r="D135" i="30"/>
  <c r="C135" i="30" s="1"/>
  <c r="H134" i="30"/>
  <c r="G134" i="30"/>
  <c r="D134" i="30"/>
  <c r="C134" i="30" s="1"/>
  <c r="H133" i="30"/>
  <c r="G133" i="30"/>
  <c r="D133" i="30"/>
  <c r="C133" i="30" s="1"/>
  <c r="H132" i="30"/>
  <c r="G132" i="30"/>
  <c r="D132" i="30"/>
  <c r="C132" i="30" s="1"/>
  <c r="H131" i="30"/>
  <c r="G131" i="30"/>
  <c r="D131" i="30"/>
  <c r="C131" i="30"/>
  <c r="H125" i="30"/>
  <c r="G125" i="30"/>
  <c r="D125" i="30"/>
  <c r="C125" i="30"/>
  <c r="F125" i="30" s="1"/>
  <c r="H124" i="30"/>
  <c r="G124" i="30"/>
  <c r="D124" i="30"/>
  <c r="C124" i="30"/>
  <c r="H123" i="30"/>
  <c r="G123" i="30"/>
  <c r="D123" i="30"/>
  <c r="C123" i="30" s="1"/>
  <c r="H122" i="30"/>
  <c r="G122" i="30"/>
  <c r="D122" i="30"/>
  <c r="C122" i="30" s="1"/>
  <c r="H121" i="30"/>
  <c r="G121" i="30"/>
  <c r="D121" i="30"/>
  <c r="C121" i="30" s="1"/>
  <c r="F121" i="30" s="1"/>
  <c r="H115" i="30"/>
  <c r="G115" i="30"/>
  <c r="D115" i="30"/>
  <c r="C115" i="30" s="1"/>
  <c r="H114" i="30"/>
  <c r="G114" i="30"/>
  <c r="D114" i="30"/>
  <c r="C114" i="30" s="1"/>
  <c r="F114" i="30" s="1"/>
  <c r="H112" i="30"/>
  <c r="G112" i="30"/>
  <c r="D112" i="30"/>
  <c r="C112" i="30" s="1"/>
  <c r="H111" i="30"/>
  <c r="G111" i="30"/>
  <c r="D111" i="30"/>
  <c r="C111" i="30" s="1"/>
  <c r="H110" i="30"/>
  <c r="G110" i="30"/>
  <c r="D110" i="30"/>
  <c r="C110" i="30" s="1"/>
  <c r="F110" i="30" s="1"/>
  <c r="H109" i="30"/>
  <c r="G109" i="30"/>
  <c r="D109" i="30"/>
  <c r="C109" i="30" s="1"/>
  <c r="F109" i="30" s="1"/>
  <c r="H107" i="30"/>
  <c r="G107" i="30"/>
  <c r="D107" i="30"/>
  <c r="C107" i="30" s="1"/>
  <c r="H106" i="30"/>
  <c r="G106" i="30"/>
  <c r="D106" i="30"/>
  <c r="C106" i="30" s="1"/>
  <c r="H105" i="30"/>
  <c r="G105" i="30"/>
  <c r="D105" i="30"/>
  <c r="C105" i="30" s="1"/>
  <c r="H99" i="30"/>
  <c r="G99" i="30"/>
  <c r="D99" i="30"/>
  <c r="C99" i="30" s="1"/>
  <c r="F99" i="30" s="1"/>
  <c r="H98" i="30"/>
  <c r="G98" i="30"/>
  <c r="D98" i="30"/>
  <c r="C98" i="30" s="1"/>
  <c r="F98" i="30" s="1"/>
  <c r="H97" i="30"/>
  <c r="G97" i="30"/>
  <c r="D97" i="30"/>
  <c r="C97" i="30" s="1"/>
  <c r="F97" i="30" s="1"/>
  <c r="H95" i="30"/>
  <c r="G95" i="30"/>
  <c r="D95" i="30"/>
  <c r="C95" i="30" s="1"/>
  <c r="H94" i="30"/>
  <c r="G94" i="30"/>
  <c r="D94" i="30"/>
  <c r="C94" i="30" s="1"/>
  <c r="H93" i="30"/>
  <c r="G93" i="30"/>
  <c r="D93" i="30"/>
  <c r="C93" i="30" s="1"/>
  <c r="H92" i="30"/>
  <c r="G92" i="30"/>
  <c r="D92" i="30"/>
  <c r="C92" i="30" s="1"/>
  <c r="F92" i="30" s="1"/>
  <c r="H91" i="30"/>
  <c r="G91" i="30"/>
  <c r="D91" i="30"/>
  <c r="C91" i="30" s="1"/>
  <c r="H90" i="30"/>
  <c r="G90" i="30"/>
  <c r="D90" i="30"/>
  <c r="C90" i="30" s="1"/>
  <c r="H89" i="30"/>
  <c r="G89" i="30"/>
  <c r="D89" i="30"/>
  <c r="C89" i="30" s="1"/>
  <c r="H83" i="30"/>
  <c r="G83" i="30"/>
  <c r="D83" i="30"/>
  <c r="C83" i="30" s="1"/>
  <c r="H82" i="30"/>
  <c r="G82" i="30"/>
  <c r="D82" i="30"/>
  <c r="C82" i="30" s="1"/>
  <c r="F82" i="30" s="1"/>
  <c r="H81" i="30"/>
  <c r="G81" i="30"/>
  <c r="D81" i="30"/>
  <c r="C81" i="30" s="1"/>
  <c r="H80" i="30"/>
  <c r="G80" i="30"/>
  <c r="D80" i="30"/>
  <c r="C80" i="30" s="1"/>
  <c r="F80" i="30" s="1"/>
  <c r="H78" i="30"/>
  <c r="G78" i="30"/>
  <c r="D78" i="30"/>
  <c r="C78" i="30" s="1"/>
  <c r="H77" i="30"/>
  <c r="G77" i="30"/>
  <c r="D77" i="30"/>
  <c r="C77" i="30" s="1"/>
  <c r="H76" i="30"/>
  <c r="G76" i="30"/>
  <c r="D76" i="30"/>
  <c r="C76" i="30" s="1"/>
  <c r="H75" i="30"/>
  <c r="G75" i="30"/>
  <c r="D75" i="30"/>
  <c r="C75" i="30" s="1"/>
  <c r="H74" i="30"/>
  <c r="G74" i="30"/>
  <c r="D74" i="30"/>
  <c r="C74" i="30" s="1"/>
  <c r="H72" i="30"/>
  <c r="G72" i="30"/>
  <c r="D72" i="30"/>
  <c r="C72" i="30" s="1"/>
  <c r="F72" i="30" s="1"/>
  <c r="H71" i="30"/>
  <c r="G71" i="30"/>
  <c r="D71" i="30"/>
  <c r="C71" i="30" s="1"/>
  <c r="F71" i="30" s="1"/>
  <c r="H70" i="30"/>
  <c r="G70" i="30"/>
  <c r="D70" i="30"/>
  <c r="C70" i="30" s="1"/>
  <c r="H69" i="30"/>
  <c r="G69" i="30"/>
  <c r="D69" i="30"/>
  <c r="C69" i="30" s="1"/>
  <c r="H63" i="30"/>
  <c r="G63" i="30"/>
  <c r="D63" i="30"/>
  <c r="C63" i="30" s="1"/>
  <c r="H62" i="30"/>
  <c r="G62" i="30"/>
  <c r="D62" i="30"/>
  <c r="C62" i="30" s="1"/>
  <c r="H61" i="30"/>
  <c r="G61" i="30"/>
  <c r="D61" i="30"/>
  <c r="C61" i="30" s="1"/>
  <c r="F61" i="30" s="1"/>
  <c r="H59" i="30"/>
  <c r="G59" i="30"/>
  <c r="D59" i="30"/>
  <c r="C59" i="30" s="1"/>
  <c r="H58" i="30"/>
  <c r="G58" i="30"/>
  <c r="D58" i="30"/>
  <c r="C58" i="30" s="1"/>
  <c r="F58" i="30" s="1"/>
  <c r="H57" i="30"/>
  <c r="G57" i="30"/>
  <c r="D57" i="30"/>
  <c r="C57" i="30" s="1"/>
  <c r="F57" i="30" s="1"/>
  <c r="H51" i="30"/>
  <c r="G51" i="30"/>
  <c r="D51" i="30"/>
  <c r="C51" i="30" s="1"/>
  <c r="H50" i="30"/>
  <c r="G50" i="30"/>
  <c r="D50" i="30"/>
  <c r="C50" i="30" s="1"/>
  <c r="F50" i="30" s="1"/>
  <c r="H49" i="30"/>
  <c r="G49" i="30"/>
  <c r="D49" i="30"/>
  <c r="C49" i="30" s="1"/>
  <c r="H48" i="30"/>
  <c r="G48" i="30"/>
  <c r="D48" i="30"/>
  <c r="C48" i="30" s="1"/>
  <c r="F48" i="30" s="1"/>
  <c r="H46" i="30"/>
  <c r="G46" i="30"/>
  <c r="D46" i="30"/>
  <c r="C46" i="30" s="1"/>
  <c r="F46" i="30" s="1"/>
  <c r="H45" i="30"/>
  <c r="G45" i="30"/>
  <c r="D45" i="30"/>
  <c r="C45" i="30" s="1"/>
  <c r="H44" i="30"/>
  <c r="G44" i="30"/>
  <c r="D44" i="30"/>
  <c r="C44" i="30" s="1"/>
  <c r="H43" i="30"/>
  <c r="G43" i="30"/>
  <c r="D43" i="30"/>
  <c r="C43" i="30" s="1"/>
  <c r="F43" i="30" s="1"/>
  <c r="H42" i="30"/>
  <c r="G42" i="30"/>
  <c r="D42" i="30"/>
  <c r="C42" i="30" s="1"/>
  <c r="F42" i="30" s="1"/>
  <c r="H36" i="30"/>
  <c r="G36" i="30"/>
  <c r="D36" i="30"/>
  <c r="C36" i="30" s="1"/>
  <c r="F36" i="30" s="1"/>
  <c r="H35" i="30"/>
  <c r="G35" i="30"/>
  <c r="D35" i="30"/>
  <c r="C35" i="30" s="1"/>
  <c r="H34" i="30"/>
  <c r="G34" i="30"/>
  <c r="D34" i="30"/>
  <c r="C34" i="30" s="1"/>
  <c r="H33" i="30"/>
  <c r="G33" i="30"/>
  <c r="D33" i="30"/>
  <c r="C33" i="30" s="1"/>
  <c r="F33" i="30" s="1"/>
  <c r="H32" i="30"/>
  <c r="G32" i="30"/>
  <c r="D32" i="30"/>
  <c r="C32" i="30" s="1"/>
  <c r="H31" i="30"/>
  <c r="G31" i="30"/>
  <c r="D31" i="30"/>
  <c r="C31" i="30" s="1"/>
  <c r="H30" i="30"/>
  <c r="G30" i="30"/>
  <c r="D30" i="30"/>
  <c r="C30" i="30" s="1"/>
  <c r="H29" i="30"/>
  <c r="G29" i="30"/>
  <c r="D29" i="30"/>
  <c r="C29" i="30" s="1"/>
  <c r="H23" i="30"/>
  <c r="G23" i="30"/>
  <c r="D23" i="30"/>
  <c r="C23" i="30"/>
  <c r="I23" i="30" s="1"/>
  <c r="H22" i="30"/>
  <c r="G22" i="30"/>
  <c r="I22" i="30"/>
  <c r="D22" i="30"/>
  <c r="C22" i="30"/>
  <c r="H21" i="30"/>
  <c r="G21" i="30"/>
  <c r="D21" i="30"/>
  <c r="C21" i="30"/>
  <c r="H20" i="30"/>
  <c r="G20" i="30"/>
  <c r="I20" i="30"/>
  <c r="D20" i="30"/>
  <c r="C20" i="30"/>
  <c r="H19" i="30"/>
  <c r="G19" i="30"/>
  <c r="D19" i="30"/>
  <c r="C19" i="30"/>
  <c r="I19" i="30" s="1"/>
  <c r="H18" i="30"/>
  <c r="G18" i="30"/>
  <c r="I18" i="30"/>
  <c r="D18" i="30"/>
  <c r="C18" i="30"/>
  <c r="H17" i="30"/>
  <c r="G17" i="30"/>
  <c r="D17" i="30"/>
  <c r="C17" i="30" s="1"/>
  <c r="H344" i="29"/>
  <c r="G344" i="29"/>
  <c r="D344" i="29"/>
  <c r="C344" i="29" s="1"/>
  <c r="F344" i="29" s="1"/>
  <c r="I344" i="29" s="1"/>
  <c r="H343" i="29"/>
  <c r="G343" i="29"/>
  <c r="D343" i="29"/>
  <c r="C343" i="29" s="1"/>
  <c r="F343" i="29" s="1"/>
  <c r="I343" i="29" s="1"/>
  <c r="H342" i="29"/>
  <c r="G342" i="29"/>
  <c r="D342" i="29"/>
  <c r="C342" i="29" s="1"/>
  <c r="F342" i="29" s="1"/>
  <c r="I342" i="29" s="1"/>
  <c r="H336" i="29"/>
  <c r="G336" i="29"/>
  <c r="D336" i="29"/>
  <c r="C336" i="29" s="1"/>
  <c r="F336" i="29" s="1"/>
  <c r="I336" i="29" s="1"/>
  <c r="H335" i="29"/>
  <c r="G335" i="29"/>
  <c r="D335" i="29"/>
  <c r="C335" i="29"/>
  <c r="F335" i="29" s="1"/>
  <c r="I335" i="29" s="1"/>
  <c r="H334" i="29"/>
  <c r="G334" i="29"/>
  <c r="D334" i="29"/>
  <c r="C334" i="29" s="1"/>
  <c r="F334" i="29" s="1"/>
  <c r="I334" i="29" s="1"/>
  <c r="H333" i="29"/>
  <c r="G333" i="29"/>
  <c r="D333" i="29"/>
  <c r="C333" i="29"/>
  <c r="F333" i="29" s="1"/>
  <c r="I333" i="29" s="1"/>
  <c r="H332" i="29"/>
  <c r="G332" i="29"/>
  <c r="D332" i="29"/>
  <c r="C332" i="29"/>
  <c r="F332" i="29" s="1"/>
  <c r="I332" i="29" s="1"/>
  <c r="H331" i="29"/>
  <c r="G331" i="29"/>
  <c r="D331" i="29"/>
  <c r="C331" i="29" s="1"/>
  <c r="F331" i="29" s="1"/>
  <c r="I331" i="29" s="1"/>
  <c r="H325" i="29"/>
  <c r="G325" i="29"/>
  <c r="D325" i="29"/>
  <c r="C325" i="29"/>
  <c r="F325" i="29" s="1"/>
  <c r="I325" i="29" s="1"/>
  <c r="H324" i="29"/>
  <c r="G324" i="29"/>
  <c r="D324" i="29"/>
  <c r="C324" i="29"/>
  <c r="F324" i="29" s="1"/>
  <c r="I324" i="29" s="1"/>
  <c r="H323" i="29"/>
  <c r="G323" i="29"/>
  <c r="D323" i="29"/>
  <c r="C323" i="29" s="1"/>
  <c r="F323" i="29" s="1"/>
  <c r="I323" i="29" s="1"/>
  <c r="H322" i="29"/>
  <c r="G322" i="29"/>
  <c r="D322" i="29"/>
  <c r="C322" i="29"/>
  <c r="F322" i="29" s="1"/>
  <c r="I322" i="29" s="1"/>
  <c r="H321" i="29"/>
  <c r="G321" i="29"/>
  <c r="D321" i="29"/>
  <c r="C321" i="29"/>
  <c r="F321" i="29" s="1"/>
  <c r="I321" i="29" s="1"/>
  <c r="H315" i="29"/>
  <c r="G315" i="29"/>
  <c r="D315" i="29"/>
  <c r="C315" i="29" s="1"/>
  <c r="F315" i="29" s="1"/>
  <c r="I315" i="29" s="1"/>
  <c r="H314" i="29"/>
  <c r="G314" i="29"/>
  <c r="D314" i="29"/>
  <c r="C314" i="29"/>
  <c r="F314" i="29" s="1"/>
  <c r="I314" i="29" s="1"/>
  <c r="H313" i="29"/>
  <c r="G313" i="29"/>
  <c r="D313" i="29"/>
  <c r="C313" i="29"/>
  <c r="F313" i="29" s="1"/>
  <c r="I313" i="29" s="1"/>
  <c r="H311" i="29"/>
  <c r="G311" i="29"/>
  <c r="D311" i="29"/>
  <c r="C311" i="29" s="1"/>
  <c r="F311" i="29" s="1"/>
  <c r="I311" i="29" s="1"/>
  <c r="H310" i="29"/>
  <c r="G310" i="29"/>
  <c r="D310" i="29"/>
  <c r="C310" i="29"/>
  <c r="F310" i="29" s="1"/>
  <c r="I310" i="29" s="1"/>
  <c r="H309" i="29"/>
  <c r="G309" i="29"/>
  <c r="D309" i="29"/>
  <c r="C309" i="29"/>
  <c r="F309" i="29" s="1"/>
  <c r="I309" i="29" s="1"/>
  <c r="H308" i="29"/>
  <c r="G308" i="29"/>
  <c r="D308" i="29"/>
  <c r="C308" i="29" s="1"/>
  <c r="F308" i="29" s="1"/>
  <c r="I308" i="29" s="1"/>
  <c r="H307" i="29"/>
  <c r="G307" i="29"/>
  <c r="D307" i="29"/>
  <c r="C307" i="29"/>
  <c r="F307" i="29" s="1"/>
  <c r="I307" i="29" s="1"/>
  <c r="H301" i="29"/>
  <c r="G301" i="29"/>
  <c r="D301" i="29"/>
  <c r="C301" i="29"/>
  <c r="F301" i="29" s="1"/>
  <c r="I301" i="29" s="1"/>
  <c r="H300" i="29"/>
  <c r="G300" i="29"/>
  <c r="D300" i="29"/>
  <c r="C300" i="29" s="1"/>
  <c r="F300" i="29" s="1"/>
  <c r="I300" i="29" s="1"/>
  <c r="H299" i="29"/>
  <c r="G299" i="29"/>
  <c r="D299" i="29"/>
  <c r="C299" i="29"/>
  <c r="F299" i="29" s="1"/>
  <c r="I299" i="29" s="1"/>
  <c r="H298" i="29"/>
  <c r="G298" i="29"/>
  <c r="D298" i="29"/>
  <c r="C298" i="29"/>
  <c r="F298" i="29" s="1"/>
  <c r="I298" i="29" s="1"/>
  <c r="H297" i="29"/>
  <c r="G297" i="29"/>
  <c r="D297" i="29"/>
  <c r="C297" i="29" s="1"/>
  <c r="F297" i="29" s="1"/>
  <c r="I297" i="29" s="1"/>
  <c r="H296" i="29"/>
  <c r="G296" i="29"/>
  <c r="D296" i="29"/>
  <c r="C296" i="29"/>
  <c r="F296" i="29" s="1"/>
  <c r="I296" i="29" s="1"/>
  <c r="H290" i="29"/>
  <c r="G290" i="29"/>
  <c r="D290" i="29"/>
  <c r="C290" i="29"/>
  <c r="F290" i="29" s="1"/>
  <c r="I290" i="29" s="1"/>
  <c r="H289" i="29"/>
  <c r="G289" i="29"/>
  <c r="D289" i="29"/>
  <c r="C289" i="29" s="1"/>
  <c r="F289" i="29" s="1"/>
  <c r="I289" i="29" s="1"/>
  <c r="H288" i="29"/>
  <c r="G288" i="29"/>
  <c r="D288" i="29"/>
  <c r="C288" i="29"/>
  <c r="F288" i="29" s="1"/>
  <c r="I288" i="29" s="1"/>
  <c r="H287" i="29"/>
  <c r="G287" i="29"/>
  <c r="D287" i="29"/>
  <c r="C287" i="29"/>
  <c r="F287" i="29" s="1"/>
  <c r="I287" i="29" s="1"/>
  <c r="H286" i="29"/>
  <c r="G286" i="29"/>
  <c r="D286" i="29"/>
  <c r="C286" i="29" s="1"/>
  <c r="F286" i="29" s="1"/>
  <c r="I286" i="29" s="1"/>
  <c r="H285" i="29"/>
  <c r="G285" i="29"/>
  <c r="D285" i="29"/>
  <c r="C285" i="29"/>
  <c r="F285" i="29" s="1"/>
  <c r="I285" i="29" s="1"/>
  <c r="H284" i="29"/>
  <c r="G284" i="29"/>
  <c r="D284" i="29"/>
  <c r="C284" i="29"/>
  <c r="F284" i="29" s="1"/>
  <c r="I284" i="29" s="1"/>
  <c r="H278" i="29"/>
  <c r="G278" i="29"/>
  <c r="D278" i="29"/>
  <c r="C278" i="29" s="1"/>
  <c r="F278" i="29" s="1"/>
  <c r="I278" i="29" s="1"/>
  <c r="H277" i="29"/>
  <c r="G277" i="29"/>
  <c r="D277" i="29"/>
  <c r="C277" i="29"/>
  <c r="F277" i="29" s="1"/>
  <c r="I277" i="29" s="1"/>
  <c r="H276" i="29"/>
  <c r="G276" i="29"/>
  <c r="D276" i="29"/>
  <c r="C276" i="29"/>
  <c r="F276" i="29" s="1"/>
  <c r="I276" i="29" s="1"/>
  <c r="H275" i="29"/>
  <c r="G275" i="29"/>
  <c r="D275" i="29"/>
  <c r="C275" i="29" s="1"/>
  <c r="F275" i="29" s="1"/>
  <c r="I275" i="29" s="1"/>
  <c r="H274" i="29"/>
  <c r="G274" i="29"/>
  <c r="D274" i="29"/>
  <c r="C274" i="29"/>
  <c r="F274" i="29" s="1"/>
  <c r="I274" i="29" s="1"/>
  <c r="H273" i="29"/>
  <c r="G273" i="29"/>
  <c r="D273" i="29"/>
  <c r="C273" i="29"/>
  <c r="F273" i="29" s="1"/>
  <c r="I273" i="29" s="1"/>
  <c r="H267" i="29"/>
  <c r="G267" i="29"/>
  <c r="D267" i="29"/>
  <c r="C267" i="29" s="1"/>
  <c r="F267" i="29" s="1"/>
  <c r="I267" i="29" s="1"/>
  <c r="H266" i="29"/>
  <c r="G266" i="29"/>
  <c r="D266" i="29"/>
  <c r="C266" i="29"/>
  <c r="F266" i="29" s="1"/>
  <c r="I266" i="29" s="1"/>
  <c r="H265" i="29"/>
  <c r="G265" i="29"/>
  <c r="D265" i="29"/>
  <c r="C265" i="29"/>
  <c r="F265" i="29" s="1"/>
  <c r="I265" i="29" s="1"/>
  <c r="H264" i="29"/>
  <c r="G264" i="29"/>
  <c r="D264" i="29"/>
  <c r="C264" i="29" s="1"/>
  <c r="F264" i="29" s="1"/>
  <c r="I264" i="29" s="1"/>
  <c r="H263" i="29"/>
  <c r="G263" i="29"/>
  <c r="D263" i="29"/>
  <c r="C263" i="29"/>
  <c r="F263" i="29" s="1"/>
  <c r="I263" i="29" s="1"/>
  <c r="H262" i="29"/>
  <c r="G262" i="29"/>
  <c r="D262" i="29"/>
  <c r="C262" i="29"/>
  <c r="F262" i="29" s="1"/>
  <c r="I262" i="29" s="1"/>
  <c r="H261" i="29"/>
  <c r="G261" i="29"/>
  <c r="D261" i="29"/>
  <c r="C261" i="29" s="1"/>
  <c r="F261" i="29" s="1"/>
  <c r="I261" i="29" s="1"/>
  <c r="H255" i="29"/>
  <c r="G255" i="29"/>
  <c r="D255" i="29"/>
  <c r="C255" i="29"/>
  <c r="F255" i="29" s="1"/>
  <c r="I255" i="29" s="1"/>
  <c r="H254" i="29"/>
  <c r="G254" i="29"/>
  <c r="D254" i="29"/>
  <c r="C254" i="29"/>
  <c r="F254" i="29" s="1"/>
  <c r="I254" i="29" s="1"/>
  <c r="H253" i="29"/>
  <c r="G253" i="29"/>
  <c r="D253" i="29"/>
  <c r="C253" i="29" s="1"/>
  <c r="F253" i="29" s="1"/>
  <c r="I253" i="29" s="1"/>
  <c r="H252" i="29"/>
  <c r="G252" i="29"/>
  <c r="D252" i="29"/>
  <c r="C252" i="29"/>
  <c r="F252" i="29" s="1"/>
  <c r="I252" i="29" s="1"/>
  <c r="H251" i="29"/>
  <c r="G251" i="29"/>
  <c r="D251" i="29"/>
  <c r="C251" i="29"/>
  <c r="F251" i="29" s="1"/>
  <c r="I251" i="29" s="1"/>
  <c r="H250" i="29"/>
  <c r="G250" i="29"/>
  <c r="D250" i="29"/>
  <c r="C250" i="29" s="1"/>
  <c r="F250" i="29" s="1"/>
  <c r="I250" i="29" s="1"/>
  <c r="H249" i="29"/>
  <c r="G249" i="29"/>
  <c r="D249" i="29"/>
  <c r="C249" i="29"/>
  <c r="F249" i="29" s="1"/>
  <c r="I249" i="29" s="1"/>
  <c r="H243" i="29"/>
  <c r="G243" i="29"/>
  <c r="D243" i="29"/>
  <c r="C243" i="29"/>
  <c r="F243" i="29" s="1"/>
  <c r="I243" i="29" s="1"/>
  <c r="H242" i="29"/>
  <c r="G242" i="29"/>
  <c r="D242" i="29"/>
  <c r="C242" i="29" s="1"/>
  <c r="F242" i="29" s="1"/>
  <c r="I242" i="29" s="1"/>
  <c r="H241" i="29"/>
  <c r="G241" i="29"/>
  <c r="D241" i="29"/>
  <c r="C241" i="29"/>
  <c r="F241" i="29" s="1"/>
  <c r="I241" i="29" s="1"/>
  <c r="H240" i="29"/>
  <c r="G240" i="29"/>
  <c r="D240" i="29"/>
  <c r="C240" i="29"/>
  <c r="F240" i="29" s="1"/>
  <c r="I240" i="29" s="1"/>
  <c r="H239" i="29"/>
  <c r="G239" i="29"/>
  <c r="D239" i="29"/>
  <c r="C239" i="29" s="1"/>
  <c r="F239" i="29" s="1"/>
  <c r="I239" i="29" s="1"/>
  <c r="H238" i="29"/>
  <c r="G238" i="29"/>
  <c r="D238" i="29"/>
  <c r="C238" i="29"/>
  <c r="F238" i="29" s="1"/>
  <c r="I238" i="29" s="1"/>
  <c r="H237" i="29"/>
  <c r="G237" i="29"/>
  <c r="D237" i="29"/>
  <c r="C237" i="29"/>
  <c r="F237" i="29" s="1"/>
  <c r="I237" i="29" s="1"/>
  <c r="H236" i="29"/>
  <c r="G236" i="29"/>
  <c r="D236" i="29"/>
  <c r="C236" i="29" s="1"/>
  <c r="F236" i="29" s="1"/>
  <c r="I236" i="29" s="1"/>
  <c r="H230" i="29"/>
  <c r="G230" i="29"/>
  <c r="D230" i="29"/>
  <c r="C230" i="29"/>
  <c r="F230" i="29" s="1"/>
  <c r="I230" i="29" s="1"/>
  <c r="H229" i="29"/>
  <c r="G229" i="29"/>
  <c r="D229" i="29"/>
  <c r="C229" i="29"/>
  <c r="F229" i="29" s="1"/>
  <c r="I229" i="29" s="1"/>
  <c r="H228" i="29"/>
  <c r="G228" i="29"/>
  <c r="D228" i="29"/>
  <c r="C228" i="29" s="1"/>
  <c r="F228" i="29" s="1"/>
  <c r="I228" i="29" s="1"/>
  <c r="H227" i="29"/>
  <c r="G227" i="29"/>
  <c r="D227" i="29"/>
  <c r="C227" i="29"/>
  <c r="F227" i="29" s="1"/>
  <c r="I227" i="29" s="1"/>
  <c r="H221" i="29"/>
  <c r="G221" i="29"/>
  <c r="D221" i="29"/>
  <c r="C221" i="29"/>
  <c r="F221" i="29" s="1"/>
  <c r="I221" i="29" s="1"/>
  <c r="H220" i="29"/>
  <c r="G220" i="29"/>
  <c r="D220" i="29"/>
  <c r="C220" i="29" s="1"/>
  <c r="F220" i="29" s="1"/>
  <c r="I220" i="29" s="1"/>
  <c r="H219" i="29"/>
  <c r="G219" i="29"/>
  <c r="D219" i="29"/>
  <c r="C219" i="29"/>
  <c r="F219" i="29" s="1"/>
  <c r="I219" i="29" s="1"/>
  <c r="H218" i="29"/>
  <c r="G218" i="29"/>
  <c r="D218" i="29"/>
  <c r="C218" i="29"/>
  <c r="F218" i="29" s="1"/>
  <c r="I218" i="29" s="1"/>
  <c r="H216" i="29"/>
  <c r="G216" i="29"/>
  <c r="D216" i="29"/>
  <c r="C216" i="29" s="1"/>
  <c r="F216" i="29" s="1"/>
  <c r="I216" i="29" s="1"/>
  <c r="H215" i="29"/>
  <c r="G215" i="29"/>
  <c r="D215" i="29"/>
  <c r="C215" i="29"/>
  <c r="F215" i="29" s="1"/>
  <c r="I215" i="29" s="1"/>
  <c r="H214" i="29"/>
  <c r="G214" i="29"/>
  <c r="D214" i="29"/>
  <c r="C214" i="29"/>
  <c r="F214" i="29" s="1"/>
  <c r="I214" i="29" s="1"/>
  <c r="H213" i="29"/>
  <c r="G213" i="29"/>
  <c r="D213" i="29"/>
  <c r="C213" i="29" s="1"/>
  <c r="F213" i="29" s="1"/>
  <c r="I213" i="29" s="1"/>
  <c r="H211" i="29"/>
  <c r="G211" i="29"/>
  <c r="D211" i="29"/>
  <c r="C211" i="29"/>
  <c r="F211" i="29" s="1"/>
  <c r="I211" i="29" s="1"/>
  <c r="H210" i="29"/>
  <c r="G210" i="29"/>
  <c r="D210" i="29"/>
  <c r="C210" i="29"/>
  <c r="F210" i="29" s="1"/>
  <c r="I210" i="29" s="1"/>
  <c r="H209" i="29"/>
  <c r="G209" i="29"/>
  <c r="D209" i="29"/>
  <c r="C209" i="29" s="1"/>
  <c r="F209" i="29" s="1"/>
  <c r="I209" i="29" s="1"/>
  <c r="H208" i="29"/>
  <c r="G208" i="29"/>
  <c r="D208" i="29"/>
  <c r="C208" i="29"/>
  <c r="F208" i="29" s="1"/>
  <c r="I208" i="29" s="1"/>
  <c r="H207" i="29"/>
  <c r="G207" i="29"/>
  <c r="D207" i="29"/>
  <c r="C207" i="29"/>
  <c r="F207" i="29" s="1"/>
  <c r="I207" i="29" s="1"/>
  <c r="H201" i="29"/>
  <c r="G201" i="29"/>
  <c r="D201" i="29"/>
  <c r="C201" i="29" s="1"/>
  <c r="F201" i="29" s="1"/>
  <c r="I201" i="29" s="1"/>
  <c r="H200" i="29"/>
  <c r="G200" i="29"/>
  <c r="D200" i="29"/>
  <c r="C200" i="29"/>
  <c r="F200" i="29" s="1"/>
  <c r="I200" i="29" s="1"/>
  <c r="H199" i="29"/>
  <c r="G199" i="29"/>
  <c r="D199" i="29"/>
  <c r="C199" i="29"/>
  <c r="F199" i="29" s="1"/>
  <c r="I199" i="29" s="1"/>
  <c r="H198" i="29"/>
  <c r="G198" i="29"/>
  <c r="D198" i="29"/>
  <c r="C198" i="29" s="1"/>
  <c r="F198" i="29" s="1"/>
  <c r="I198" i="29" s="1"/>
  <c r="H197" i="29"/>
  <c r="G197" i="29"/>
  <c r="D197" i="29"/>
  <c r="C197" i="29"/>
  <c r="F197" i="29" s="1"/>
  <c r="I197" i="29" s="1"/>
  <c r="H191" i="29"/>
  <c r="G191" i="29"/>
  <c r="D191" i="29"/>
  <c r="C191" i="29"/>
  <c r="F191" i="29" s="1"/>
  <c r="I191" i="29" s="1"/>
  <c r="H190" i="29"/>
  <c r="G190" i="29"/>
  <c r="D190" i="29"/>
  <c r="C190" i="29" s="1"/>
  <c r="F190" i="29" s="1"/>
  <c r="I190" i="29" s="1"/>
  <c r="H189" i="29"/>
  <c r="G189" i="29"/>
  <c r="D189" i="29"/>
  <c r="C189" i="29"/>
  <c r="F189" i="29" s="1"/>
  <c r="I189" i="29" s="1"/>
  <c r="H188" i="29"/>
  <c r="G188" i="29"/>
  <c r="D188" i="29"/>
  <c r="C188" i="29"/>
  <c r="F188" i="29" s="1"/>
  <c r="I188" i="29" s="1"/>
  <c r="H182" i="29"/>
  <c r="G182" i="29"/>
  <c r="D182" i="29"/>
  <c r="C182" i="29" s="1"/>
  <c r="F182" i="29" s="1"/>
  <c r="I182" i="29" s="1"/>
  <c r="H181" i="29"/>
  <c r="G181" i="29"/>
  <c r="D181" i="29"/>
  <c r="C181" i="29"/>
  <c r="F181" i="29" s="1"/>
  <c r="I181" i="29" s="1"/>
  <c r="H180" i="29"/>
  <c r="G180" i="29"/>
  <c r="D180" i="29"/>
  <c r="C180" i="29"/>
  <c r="F180" i="29" s="1"/>
  <c r="I180" i="29" s="1"/>
  <c r="H174" i="29"/>
  <c r="G174" i="29"/>
  <c r="D174" i="29"/>
  <c r="C174" i="29" s="1"/>
  <c r="F174" i="29" s="1"/>
  <c r="I174" i="29" s="1"/>
  <c r="H173" i="29"/>
  <c r="G173" i="29"/>
  <c r="D173" i="29"/>
  <c r="C173" i="29"/>
  <c r="F173" i="29" s="1"/>
  <c r="I173" i="29" s="1"/>
  <c r="H172" i="29"/>
  <c r="G172" i="29"/>
  <c r="D172" i="29"/>
  <c r="C172" i="29"/>
  <c r="F172" i="29" s="1"/>
  <c r="I172" i="29" s="1"/>
  <c r="H171" i="29"/>
  <c r="G171" i="29"/>
  <c r="D171" i="29"/>
  <c r="C171" i="29" s="1"/>
  <c r="F171" i="29" s="1"/>
  <c r="I171" i="29" s="1"/>
  <c r="H170" i="29"/>
  <c r="G170" i="29"/>
  <c r="D170" i="29"/>
  <c r="C170" i="29"/>
  <c r="F170" i="29" s="1"/>
  <c r="I170" i="29" s="1"/>
  <c r="H169" i="29"/>
  <c r="G169" i="29"/>
  <c r="D169" i="29"/>
  <c r="C169" i="29"/>
  <c r="F169" i="29" s="1"/>
  <c r="I169" i="29" s="1"/>
  <c r="H163" i="29"/>
  <c r="G163" i="29"/>
  <c r="D163" i="29"/>
  <c r="C163" i="29" s="1"/>
  <c r="F163" i="29" s="1"/>
  <c r="I163" i="29" s="1"/>
  <c r="H162" i="29"/>
  <c r="G162" i="29"/>
  <c r="D162" i="29"/>
  <c r="C162" i="29"/>
  <c r="F162" i="29" s="1"/>
  <c r="I162" i="29" s="1"/>
  <c r="H161" i="29"/>
  <c r="G161" i="29"/>
  <c r="D161" i="29"/>
  <c r="C161" i="29"/>
  <c r="F161" i="29" s="1"/>
  <c r="I161" i="29" s="1"/>
  <c r="H160" i="29"/>
  <c r="G160" i="29"/>
  <c r="D160" i="29"/>
  <c r="C160" i="29" s="1"/>
  <c r="F160" i="29" s="1"/>
  <c r="I160" i="29" s="1"/>
  <c r="H159" i="29"/>
  <c r="G159" i="29"/>
  <c r="D159" i="29"/>
  <c r="C159" i="29"/>
  <c r="F159" i="29" s="1"/>
  <c r="I159" i="29" s="1"/>
  <c r="H158" i="29"/>
  <c r="G158" i="29"/>
  <c r="D158" i="29"/>
  <c r="C158" i="29"/>
  <c r="F158" i="29" s="1"/>
  <c r="I158" i="29" s="1"/>
  <c r="H152" i="29"/>
  <c r="G152" i="29"/>
  <c r="D152" i="29"/>
  <c r="C152" i="29" s="1"/>
  <c r="F152" i="29" s="1"/>
  <c r="I152" i="29" s="1"/>
  <c r="H151" i="29"/>
  <c r="G151" i="29"/>
  <c r="D151" i="29"/>
  <c r="C151" i="29"/>
  <c r="F151" i="29" s="1"/>
  <c r="I151" i="29" s="1"/>
  <c r="H150" i="29"/>
  <c r="G150" i="29"/>
  <c r="D150" i="29"/>
  <c r="C150" i="29"/>
  <c r="F150" i="29" s="1"/>
  <c r="I150" i="29" s="1"/>
  <c r="H149" i="29"/>
  <c r="G149" i="29"/>
  <c r="D149" i="29"/>
  <c r="C149" i="29" s="1"/>
  <c r="F149" i="29" s="1"/>
  <c r="I149" i="29" s="1"/>
  <c r="H148" i="29"/>
  <c r="G148" i="29"/>
  <c r="D148" i="29"/>
  <c r="C148" i="29"/>
  <c r="F148" i="29" s="1"/>
  <c r="I148" i="29" s="1"/>
  <c r="H142" i="29"/>
  <c r="G142" i="29"/>
  <c r="D142" i="29"/>
  <c r="C142" i="29"/>
  <c r="F142" i="29" s="1"/>
  <c r="I142" i="29" s="1"/>
  <c r="H141" i="29"/>
  <c r="G141" i="29"/>
  <c r="D141" i="29"/>
  <c r="C141" i="29" s="1"/>
  <c r="F141" i="29" s="1"/>
  <c r="I141" i="29" s="1"/>
  <c r="H140" i="29"/>
  <c r="G140" i="29"/>
  <c r="D140" i="29"/>
  <c r="C140" i="29"/>
  <c r="F140" i="29" s="1"/>
  <c r="I140" i="29" s="1"/>
  <c r="H139" i="29"/>
  <c r="G139" i="29"/>
  <c r="D139" i="29"/>
  <c r="C139" i="29"/>
  <c r="F139" i="29" s="1"/>
  <c r="I139" i="29" s="1"/>
  <c r="H138" i="29"/>
  <c r="G138" i="29"/>
  <c r="D138" i="29"/>
  <c r="C138" i="29" s="1"/>
  <c r="F138" i="29" s="1"/>
  <c r="I138" i="29" s="1"/>
  <c r="H136" i="29"/>
  <c r="G136" i="29"/>
  <c r="D136" i="29"/>
  <c r="C136" i="29"/>
  <c r="F136" i="29" s="1"/>
  <c r="I136" i="29" s="1"/>
  <c r="H135" i="29"/>
  <c r="G135" i="29"/>
  <c r="D135" i="29"/>
  <c r="C135" i="29"/>
  <c r="F135" i="29" s="1"/>
  <c r="I135" i="29" s="1"/>
  <c r="H134" i="29"/>
  <c r="G134" i="29"/>
  <c r="D134" i="29"/>
  <c r="C134" i="29" s="1"/>
  <c r="F134" i="29" s="1"/>
  <c r="I134" i="29" s="1"/>
  <c r="H133" i="29"/>
  <c r="G133" i="29"/>
  <c r="D133" i="29"/>
  <c r="C133" i="29"/>
  <c r="F133" i="29" s="1"/>
  <c r="I133" i="29" s="1"/>
  <c r="H132" i="29"/>
  <c r="G132" i="29"/>
  <c r="D132" i="29"/>
  <c r="C132" i="29"/>
  <c r="F132" i="29" s="1"/>
  <c r="I132" i="29" s="1"/>
  <c r="H131" i="29"/>
  <c r="G131" i="29"/>
  <c r="D131" i="29"/>
  <c r="C131" i="29" s="1"/>
  <c r="F131" i="29" s="1"/>
  <c r="I131" i="29" s="1"/>
  <c r="H125" i="29"/>
  <c r="G125" i="29"/>
  <c r="D125" i="29"/>
  <c r="C125" i="29"/>
  <c r="F125" i="29" s="1"/>
  <c r="I125" i="29" s="1"/>
  <c r="H124" i="29"/>
  <c r="G124" i="29"/>
  <c r="D124" i="29"/>
  <c r="C124" i="29"/>
  <c r="F124" i="29" s="1"/>
  <c r="I124" i="29" s="1"/>
  <c r="H123" i="29"/>
  <c r="G123" i="29"/>
  <c r="D123" i="29"/>
  <c r="C123" i="29" s="1"/>
  <c r="F123" i="29" s="1"/>
  <c r="I123" i="29" s="1"/>
  <c r="H122" i="29"/>
  <c r="G122" i="29"/>
  <c r="D122" i="29"/>
  <c r="C122" i="29"/>
  <c r="F122" i="29" s="1"/>
  <c r="I122" i="29" s="1"/>
  <c r="H121" i="29"/>
  <c r="G121" i="29"/>
  <c r="D121" i="29"/>
  <c r="C121" i="29"/>
  <c r="F121" i="29" s="1"/>
  <c r="I121" i="29" s="1"/>
  <c r="H115" i="29"/>
  <c r="G115" i="29"/>
  <c r="D115" i="29"/>
  <c r="C115" i="29" s="1"/>
  <c r="F115" i="29" s="1"/>
  <c r="I115" i="29" s="1"/>
  <c r="H114" i="29"/>
  <c r="G114" i="29"/>
  <c r="D114" i="29"/>
  <c r="C114" i="29"/>
  <c r="F114" i="29" s="1"/>
  <c r="I114" i="29" s="1"/>
  <c r="H112" i="29"/>
  <c r="G112" i="29"/>
  <c r="D112" i="29"/>
  <c r="C112" i="29"/>
  <c r="F112" i="29" s="1"/>
  <c r="I112" i="29" s="1"/>
  <c r="H111" i="29"/>
  <c r="G111" i="29"/>
  <c r="D111" i="29"/>
  <c r="C111" i="29" s="1"/>
  <c r="F111" i="29" s="1"/>
  <c r="I111" i="29" s="1"/>
  <c r="H110" i="29"/>
  <c r="G110" i="29"/>
  <c r="D110" i="29"/>
  <c r="C110" i="29"/>
  <c r="F110" i="29" s="1"/>
  <c r="I110" i="29" s="1"/>
  <c r="H109" i="29"/>
  <c r="G109" i="29"/>
  <c r="D109" i="29"/>
  <c r="C109" i="29"/>
  <c r="F109" i="29" s="1"/>
  <c r="I109" i="29" s="1"/>
  <c r="H107" i="29"/>
  <c r="G107" i="29"/>
  <c r="D107" i="29"/>
  <c r="C107" i="29" s="1"/>
  <c r="F107" i="29" s="1"/>
  <c r="I107" i="29" s="1"/>
  <c r="H106" i="29"/>
  <c r="G106" i="29"/>
  <c r="D106" i="29"/>
  <c r="C106" i="29"/>
  <c r="F106" i="29" s="1"/>
  <c r="I106" i="29" s="1"/>
  <c r="H105" i="29"/>
  <c r="G105" i="29"/>
  <c r="D105" i="29"/>
  <c r="C105" i="29"/>
  <c r="F105" i="29" s="1"/>
  <c r="I105" i="29" s="1"/>
  <c r="H99" i="29"/>
  <c r="G99" i="29"/>
  <c r="D99" i="29"/>
  <c r="C99" i="29" s="1"/>
  <c r="F99" i="29" s="1"/>
  <c r="I99" i="29" s="1"/>
  <c r="H98" i="29"/>
  <c r="G98" i="29"/>
  <c r="D98" i="29"/>
  <c r="C98" i="29"/>
  <c r="F98" i="29" s="1"/>
  <c r="I98" i="29" s="1"/>
  <c r="H97" i="29"/>
  <c r="G97" i="29"/>
  <c r="D97" i="29"/>
  <c r="C97" i="29"/>
  <c r="F97" i="29" s="1"/>
  <c r="I97" i="29" s="1"/>
  <c r="H95" i="29"/>
  <c r="G95" i="29"/>
  <c r="D95" i="29"/>
  <c r="C95" i="29" s="1"/>
  <c r="F95" i="29" s="1"/>
  <c r="I95" i="29" s="1"/>
  <c r="H94" i="29"/>
  <c r="G94" i="29"/>
  <c r="D94" i="29"/>
  <c r="C94" i="29"/>
  <c r="F94" i="29" s="1"/>
  <c r="I94" i="29" s="1"/>
  <c r="H93" i="29"/>
  <c r="G93" i="29"/>
  <c r="D93" i="29"/>
  <c r="C93" i="29"/>
  <c r="F93" i="29" s="1"/>
  <c r="I93" i="29" s="1"/>
  <c r="H92" i="29"/>
  <c r="G92" i="29"/>
  <c r="D92" i="29"/>
  <c r="C92" i="29" s="1"/>
  <c r="F92" i="29" s="1"/>
  <c r="I92" i="29" s="1"/>
  <c r="H91" i="29"/>
  <c r="G91" i="29"/>
  <c r="D91" i="29"/>
  <c r="C91" i="29"/>
  <c r="F91" i="29" s="1"/>
  <c r="I91" i="29" s="1"/>
  <c r="H90" i="29"/>
  <c r="G90" i="29"/>
  <c r="D90" i="29"/>
  <c r="C90" i="29"/>
  <c r="F90" i="29" s="1"/>
  <c r="I90" i="29" s="1"/>
  <c r="H89" i="29"/>
  <c r="G89" i="29"/>
  <c r="D89" i="29"/>
  <c r="C89" i="29" s="1"/>
  <c r="F89" i="29" s="1"/>
  <c r="I89" i="29" s="1"/>
  <c r="H83" i="29"/>
  <c r="G83" i="29"/>
  <c r="D83" i="29"/>
  <c r="C83" i="29"/>
  <c r="F83" i="29" s="1"/>
  <c r="I83" i="29" s="1"/>
  <c r="H82" i="29"/>
  <c r="G82" i="29"/>
  <c r="D82" i="29"/>
  <c r="C82" i="29"/>
  <c r="F82" i="29" s="1"/>
  <c r="I82" i="29" s="1"/>
  <c r="H81" i="29"/>
  <c r="G81" i="29"/>
  <c r="D81" i="29"/>
  <c r="C81" i="29" s="1"/>
  <c r="F81" i="29" s="1"/>
  <c r="I81" i="29" s="1"/>
  <c r="H80" i="29"/>
  <c r="G80" i="29"/>
  <c r="D80" i="29"/>
  <c r="C80" i="29"/>
  <c r="F80" i="29" s="1"/>
  <c r="I80" i="29" s="1"/>
  <c r="H78" i="29"/>
  <c r="G78" i="29"/>
  <c r="D78" i="29"/>
  <c r="C78" i="29"/>
  <c r="F78" i="29" s="1"/>
  <c r="I78" i="29" s="1"/>
  <c r="H77" i="29"/>
  <c r="G77" i="29"/>
  <c r="D77" i="29"/>
  <c r="C77" i="29" s="1"/>
  <c r="F77" i="29" s="1"/>
  <c r="I77" i="29" s="1"/>
  <c r="H76" i="29"/>
  <c r="G76" i="29"/>
  <c r="D76" i="29"/>
  <c r="C76" i="29"/>
  <c r="F76" i="29" s="1"/>
  <c r="I76" i="29" s="1"/>
  <c r="H75" i="29"/>
  <c r="G75" i="29"/>
  <c r="D75" i="29"/>
  <c r="C75" i="29"/>
  <c r="F75" i="29" s="1"/>
  <c r="I75" i="29" s="1"/>
  <c r="H74" i="29"/>
  <c r="G74" i="29"/>
  <c r="D74" i="29"/>
  <c r="C74" i="29" s="1"/>
  <c r="F74" i="29" s="1"/>
  <c r="I74" i="29" s="1"/>
  <c r="H72" i="29"/>
  <c r="G72" i="29"/>
  <c r="D72" i="29"/>
  <c r="C72" i="29"/>
  <c r="F72" i="29" s="1"/>
  <c r="I72" i="29" s="1"/>
  <c r="H71" i="29"/>
  <c r="G71" i="29"/>
  <c r="D71" i="29"/>
  <c r="C71" i="29"/>
  <c r="F71" i="29" s="1"/>
  <c r="I71" i="29" s="1"/>
  <c r="H70" i="29"/>
  <c r="G70" i="29"/>
  <c r="D70" i="29"/>
  <c r="C70" i="29" s="1"/>
  <c r="F70" i="29" s="1"/>
  <c r="I70" i="29" s="1"/>
  <c r="H69" i="29"/>
  <c r="G69" i="29"/>
  <c r="D69" i="29"/>
  <c r="C69" i="29"/>
  <c r="F69" i="29" s="1"/>
  <c r="I69" i="29" s="1"/>
  <c r="H63" i="29"/>
  <c r="G63" i="29"/>
  <c r="D63" i="29"/>
  <c r="C63" i="29"/>
  <c r="F63" i="29" s="1"/>
  <c r="I63" i="29" s="1"/>
  <c r="H62" i="29"/>
  <c r="G62" i="29"/>
  <c r="D62" i="29"/>
  <c r="C62" i="29" s="1"/>
  <c r="F62" i="29" s="1"/>
  <c r="I62" i="29" s="1"/>
  <c r="H61" i="29"/>
  <c r="G61" i="29"/>
  <c r="D61" i="29"/>
  <c r="C61" i="29"/>
  <c r="F61" i="29" s="1"/>
  <c r="I61" i="29" s="1"/>
  <c r="H59" i="29"/>
  <c r="G59" i="29"/>
  <c r="D59" i="29"/>
  <c r="C59" i="29"/>
  <c r="F59" i="29" s="1"/>
  <c r="I59" i="29" s="1"/>
  <c r="H58" i="29"/>
  <c r="G58" i="29"/>
  <c r="D58" i="29"/>
  <c r="C58" i="29" s="1"/>
  <c r="F58" i="29" s="1"/>
  <c r="I58" i="29" s="1"/>
  <c r="H57" i="29"/>
  <c r="G57" i="29"/>
  <c r="D57" i="29"/>
  <c r="C57" i="29"/>
  <c r="F57" i="29" s="1"/>
  <c r="I57" i="29" s="1"/>
  <c r="H51" i="29"/>
  <c r="G51" i="29"/>
  <c r="D51" i="29"/>
  <c r="C51" i="29"/>
  <c r="F51" i="29" s="1"/>
  <c r="I51" i="29" s="1"/>
  <c r="H50" i="29"/>
  <c r="G50" i="29"/>
  <c r="D50" i="29"/>
  <c r="C50" i="29" s="1"/>
  <c r="F50" i="29" s="1"/>
  <c r="I50" i="29" s="1"/>
  <c r="H49" i="29"/>
  <c r="G49" i="29"/>
  <c r="D49" i="29"/>
  <c r="C49" i="29" s="1"/>
  <c r="F49" i="29" s="1"/>
  <c r="I49" i="29" s="1"/>
  <c r="H48" i="29"/>
  <c r="G48" i="29"/>
  <c r="D48" i="29"/>
  <c r="C48" i="29" s="1"/>
  <c r="F48" i="29" s="1"/>
  <c r="I48" i="29" s="1"/>
  <c r="H46" i="29"/>
  <c r="G46" i="29"/>
  <c r="D46" i="29"/>
  <c r="C46" i="29" s="1"/>
  <c r="F46" i="29" s="1"/>
  <c r="I46" i="29" s="1"/>
  <c r="H45" i="29"/>
  <c r="G45" i="29"/>
  <c r="D45" i="29"/>
  <c r="C45" i="29" s="1"/>
  <c r="F45" i="29" s="1"/>
  <c r="I45" i="29" s="1"/>
  <c r="H44" i="29"/>
  <c r="G44" i="29"/>
  <c r="D44" i="29"/>
  <c r="C44" i="29"/>
  <c r="F44" i="29" s="1"/>
  <c r="I44" i="29" s="1"/>
  <c r="H43" i="29"/>
  <c r="G43" i="29"/>
  <c r="D43" i="29"/>
  <c r="C43" i="29" s="1"/>
  <c r="F43" i="29" s="1"/>
  <c r="I43" i="29" s="1"/>
  <c r="H42" i="29"/>
  <c r="G42" i="29"/>
  <c r="D42" i="29"/>
  <c r="C42" i="29"/>
  <c r="F42" i="29" s="1"/>
  <c r="I42" i="29" s="1"/>
  <c r="I36" i="29"/>
  <c r="H36" i="29"/>
  <c r="G36" i="29"/>
  <c r="D36" i="29"/>
  <c r="C36" i="29"/>
  <c r="F36" i="29" s="1"/>
  <c r="H35" i="29"/>
  <c r="G35" i="29"/>
  <c r="D35" i="29"/>
  <c r="C35" i="29" s="1"/>
  <c r="F35" i="29" s="1"/>
  <c r="I35" i="29" s="1"/>
  <c r="H34" i="29"/>
  <c r="G34" i="29"/>
  <c r="D34" i="29"/>
  <c r="C34" i="29"/>
  <c r="F34" i="29" s="1"/>
  <c r="I34" i="29" s="1"/>
  <c r="H33" i="29"/>
  <c r="G33" i="29"/>
  <c r="D33" i="29"/>
  <c r="C33" i="29" s="1"/>
  <c r="F33" i="29" s="1"/>
  <c r="I33" i="29" s="1"/>
  <c r="H32" i="29"/>
  <c r="G32" i="29"/>
  <c r="D32" i="29"/>
  <c r="C32" i="29" s="1"/>
  <c r="F32" i="29" s="1"/>
  <c r="I32" i="29" s="1"/>
  <c r="H31" i="29"/>
  <c r="G31" i="29"/>
  <c r="D31" i="29"/>
  <c r="C31" i="29" s="1"/>
  <c r="F31" i="29" s="1"/>
  <c r="I31" i="29" s="1"/>
  <c r="H30" i="29"/>
  <c r="G30" i="29"/>
  <c r="D30" i="29"/>
  <c r="C30" i="29"/>
  <c r="F30" i="29" s="1"/>
  <c r="I30" i="29" s="1"/>
  <c r="H29" i="29"/>
  <c r="G29" i="29"/>
  <c r="D29" i="29"/>
  <c r="C29" i="29" s="1"/>
  <c r="F29" i="29" s="1"/>
  <c r="I29" i="29" s="1"/>
  <c r="H23" i="29"/>
  <c r="G23" i="29"/>
  <c r="D23" i="29"/>
  <c r="C23" i="29"/>
  <c r="F23" i="29" s="1"/>
  <c r="I23" i="29" s="1"/>
  <c r="H22" i="29"/>
  <c r="G22" i="29"/>
  <c r="D22" i="29"/>
  <c r="C22" i="29"/>
  <c r="F22" i="29" s="1"/>
  <c r="I22" i="29" s="1"/>
  <c r="H21" i="29"/>
  <c r="G21" i="29"/>
  <c r="D21" i="29"/>
  <c r="C21" i="29"/>
  <c r="F21" i="29" s="1"/>
  <c r="I21" i="29" s="1"/>
  <c r="H20" i="29"/>
  <c r="G20" i="29"/>
  <c r="D20" i="29"/>
  <c r="C20" i="29"/>
  <c r="F20" i="29" s="1"/>
  <c r="I20" i="29" s="1"/>
  <c r="H19" i="29"/>
  <c r="G19" i="29"/>
  <c r="D19" i="29"/>
  <c r="C19" i="29"/>
  <c r="F19" i="29" s="1"/>
  <c r="I19" i="29" s="1"/>
  <c r="H18" i="29"/>
  <c r="G18" i="29"/>
  <c r="D18" i="29"/>
  <c r="C18" i="29"/>
  <c r="F18" i="29" s="1"/>
  <c r="I18" i="29" s="1"/>
  <c r="H17" i="29"/>
  <c r="G17" i="29"/>
  <c r="D17" i="29"/>
  <c r="C17" i="29" s="1"/>
  <c r="F17" i="29" s="1"/>
  <c r="I17" i="29" s="1"/>
  <c r="H344" i="28"/>
  <c r="G344" i="28"/>
  <c r="D344" i="28"/>
  <c r="C344" i="28" s="1"/>
  <c r="F344" i="28" s="1"/>
  <c r="I344" i="28" s="1"/>
  <c r="H343" i="28"/>
  <c r="G343" i="28"/>
  <c r="D343" i="28"/>
  <c r="C343" i="28" s="1"/>
  <c r="F343" i="28" s="1"/>
  <c r="I343" i="28" s="1"/>
  <c r="H342" i="28"/>
  <c r="G342" i="28"/>
  <c r="D342" i="28"/>
  <c r="C342" i="28" s="1"/>
  <c r="F342" i="28" s="1"/>
  <c r="I342" i="28" s="1"/>
  <c r="H336" i="28"/>
  <c r="G336" i="28"/>
  <c r="D336" i="28"/>
  <c r="C336" i="28" s="1"/>
  <c r="F336" i="28" s="1"/>
  <c r="I336" i="28" s="1"/>
  <c r="H335" i="28"/>
  <c r="G335" i="28"/>
  <c r="D335" i="28"/>
  <c r="C335" i="28" s="1"/>
  <c r="F335" i="28" s="1"/>
  <c r="I335" i="28" s="1"/>
  <c r="H334" i="28"/>
  <c r="G334" i="28"/>
  <c r="D334" i="28"/>
  <c r="C334" i="28" s="1"/>
  <c r="F334" i="28" s="1"/>
  <c r="I334" i="28" s="1"/>
  <c r="H333" i="28"/>
  <c r="G333" i="28"/>
  <c r="D333" i="28"/>
  <c r="C333" i="28" s="1"/>
  <c r="F333" i="28" s="1"/>
  <c r="I333" i="28" s="1"/>
  <c r="H332" i="28"/>
  <c r="G332" i="28"/>
  <c r="D332" i="28"/>
  <c r="C332" i="28" s="1"/>
  <c r="F332" i="28" s="1"/>
  <c r="I332" i="28" s="1"/>
  <c r="H331" i="28"/>
  <c r="G331" i="28"/>
  <c r="D331" i="28"/>
  <c r="C331" i="28" s="1"/>
  <c r="F331" i="28" s="1"/>
  <c r="I331" i="28" s="1"/>
  <c r="H325" i="28"/>
  <c r="G325" i="28"/>
  <c r="D325" i="28"/>
  <c r="C325" i="28" s="1"/>
  <c r="F325" i="28" s="1"/>
  <c r="I325" i="28" s="1"/>
  <c r="H324" i="28"/>
  <c r="G324" i="28"/>
  <c r="D324" i="28"/>
  <c r="C324" i="28" s="1"/>
  <c r="F324" i="28" s="1"/>
  <c r="I324" i="28" s="1"/>
  <c r="H323" i="28"/>
  <c r="G323" i="28"/>
  <c r="D323" i="28"/>
  <c r="C323" i="28" s="1"/>
  <c r="F323" i="28" s="1"/>
  <c r="I323" i="28" s="1"/>
  <c r="H322" i="28"/>
  <c r="G322" i="28"/>
  <c r="D322" i="28"/>
  <c r="C322" i="28" s="1"/>
  <c r="F322" i="28" s="1"/>
  <c r="I322" i="28" s="1"/>
  <c r="H321" i="28"/>
  <c r="G321" i="28"/>
  <c r="D321" i="28"/>
  <c r="C321" i="28" s="1"/>
  <c r="F321" i="28" s="1"/>
  <c r="I321" i="28" s="1"/>
  <c r="H315" i="28"/>
  <c r="G315" i="28"/>
  <c r="D315" i="28"/>
  <c r="C315" i="28" s="1"/>
  <c r="F315" i="28" s="1"/>
  <c r="I315" i="28" s="1"/>
  <c r="H314" i="28"/>
  <c r="G314" i="28"/>
  <c r="D314" i="28"/>
  <c r="C314" i="28" s="1"/>
  <c r="F314" i="28" s="1"/>
  <c r="I314" i="28" s="1"/>
  <c r="H313" i="28"/>
  <c r="G313" i="28"/>
  <c r="D313" i="28"/>
  <c r="C313" i="28" s="1"/>
  <c r="F313" i="28" s="1"/>
  <c r="I313" i="28" s="1"/>
  <c r="H311" i="28"/>
  <c r="G311" i="28"/>
  <c r="D311" i="28"/>
  <c r="C311" i="28" s="1"/>
  <c r="F311" i="28" s="1"/>
  <c r="I311" i="28" s="1"/>
  <c r="H310" i="28"/>
  <c r="G310" i="28"/>
  <c r="D310" i="28"/>
  <c r="C310" i="28" s="1"/>
  <c r="F310" i="28" s="1"/>
  <c r="I310" i="28" s="1"/>
  <c r="H309" i="28"/>
  <c r="G309" i="28"/>
  <c r="D309" i="28"/>
  <c r="C309" i="28"/>
  <c r="F309" i="28" s="1"/>
  <c r="I309" i="28" s="1"/>
  <c r="H308" i="28"/>
  <c r="G308" i="28"/>
  <c r="D308" i="28"/>
  <c r="C308" i="28" s="1"/>
  <c r="F308" i="28" s="1"/>
  <c r="I308" i="28" s="1"/>
  <c r="H307" i="28"/>
  <c r="G307" i="28"/>
  <c r="D307" i="28"/>
  <c r="C307" i="28" s="1"/>
  <c r="F307" i="28" s="1"/>
  <c r="I307" i="28" s="1"/>
  <c r="H301" i="28"/>
  <c r="G301" i="28"/>
  <c r="D301" i="28"/>
  <c r="C301" i="28" s="1"/>
  <c r="F301" i="28" s="1"/>
  <c r="I301" i="28" s="1"/>
  <c r="H300" i="28"/>
  <c r="G300" i="28"/>
  <c r="D300" i="28"/>
  <c r="C300" i="28"/>
  <c r="F300" i="28" s="1"/>
  <c r="I300" i="28" s="1"/>
  <c r="H299" i="28"/>
  <c r="G299" i="28"/>
  <c r="D299" i="28"/>
  <c r="C299" i="28" s="1"/>
  <c r="F299" i="28" s="1"/>
  <c r="I299" i="28" s="1"/>
  <c r="H298" i="28"/>
  <c r="G298" i="28"/>
  <c r="D298" i="28"/>
  <c r="C298" i="28" s="1"/>
  <c r="F298" i="28" s="1"/>
  <c r="I298" i="28" s="1"/>
  <c r="H297" i="28"/>
  <c r="G297" i="28"/>
  <c r="D297" i="28"/>
  <c r="C297" i="28" s="1"/>
  <c r="F297" i="28" s="1"/>
  <c r="I297" i="28" s="1"/>
  <c r="H296" i="28"/>
  <c r="G296" i="28"/>
  <c r="D296" i="28"/>
  <c r="C296" i="28" s="1"/>
  <c r="F296" i="28" s="1"/>
  <c r="H290" i="28"/>
  <c r="G290" i="28"/>
  <c r="D290" i="28"/>
  <c r="C290" i="28" s="1"/>
  <c r="F290" i="28" s="1"/>
  <c r="I290" i="28" s="1"/>
  <c r="H289" i="28"/>
  <c r="G289" i="28"/>
  <c r="D289" i="28"/>
  <c r="C289" i="28" s="1"/>
  <c r="F289" i="28" s="1"/>
  <c r="H288" i="28"/>
  <c r="G288" i="28"/>
  <c r="D288" i="28"/>
  <c r="C288" i="28" s="1"/>
  <c r="F288" i="28" s="1"/>
  <c r="I288" i="28" s="1"/>
  <c r="H287" i="28"/>
  <c r="G287" i="28"/>
  <c r="D287" i="28"/>
  <c r="C287" i="28" s="1"/>
  <c r="F287" i="28" s="1"/>
  <c r="I287" i="28" s="1"/>
  <c r="H286" i="28"/>
  <c r="G286" i="28"/>
  <c r="D286" i="28"/>
  <c r="C286" i="28" s="1"/>
  <c r="F286" i="28" s="1"/>
  <c r="I286" i="28" s="1"/>
  <c r="H285" i="28"/>
  <c r="G285" i="28"/>
  <c r="D285" i="28"/>
  <c r="C285" i="28" s="1"/>
  <c r="F285" i="28" s="1"/>
  <c r="I285" i="28" s="1"/>
  <c r="H284" i="28"/>
  <c r="G284" i="28"/>
  <c r="D284" i="28"/>
  <c r="C284" i="28" s="1"/>
  <c r="F284" i="28" s="1"/>
  <c r="I284" i="28" s="1"/>
  <c r="H278" i="28"/>
  <c r="G278" i="28"/>
  <c r="D278" i="28"/>
  <c r="C278" i="28" s="1"/>
  <c r="F278" i="28" s="1"/>
  <c r="H277" i="28"/>
  <c r="G277" i="28"/>
  <c r="D277" i="28"/>
  <c r="C277" i="28" s="1"/>
  <c r="F277" i="28" s="1"/>
  <c r="I277" i="28" s="1"/>
  <c r="H276" i="28"/>
  <c r="G276" i="28"/>
  <c r="D276" i="28"/>
  <c r="C276" i="28"/>
  <c r="F276" i="28" s="1"/>
  <c r="H275" i="28"/>
  <c r="G275" i="28"/>
  <c r="D275" i="28"/>
  <c r="C275" i="28" s="1"/>
  <c r="F275" i="28" s="1"/>
  <c r="I275" i="28" s="1"/>
  <c r="H274" i="28"/>
  <c r="G274" i="28"/>
  <c r="D274" i="28"/>
  <c r="C274" i="28" s="1"/>
  <c r="F274" i="28" s="1"/>
  <c r="I274" i="28" s="1"/>
  <c r="H273" i="28"/>
  <c r="G273" i="28"/>
  <c r="D273" i="28"/>
  <c r="C273" i="28" s="1"/>
  <c r="F273" i="28" s="1"/>
  <c r="I273" i="28" s="1"/>
  <c r="H267" i="28"/>
  <c r="G267" i="28"/>
  <c r="D267" i="28"/>
  <c r="C267" i="28" s="1"/>
  <c r="F267" i="28" s="1"/>
  <c r="I267" i="28" s="1"/>
  <c r="H266" i="28"/>
  <c r="G266" i="28"/>
  <c r="D266" i="28"/>
  <c r="C266" i="28" s="1"/>
  <c r="F266" i="28" s="1"/>
  <c r="I266" i="28" s="1"/>
  <c r="H265" i="28"/>
  <c r="G265" i="28"/>
  <c r="D265" i="28"/>
  <c r="C265" i="28" s="1"/>
  <c r="F265" i="28" s="1"/>
  <c r="H264" i="28"/>
  <c r="G264" i="28"/>
  <c r="D264" i="28"/>
  <c r="C264" i="28" s="1"/>
  <c r="F264" i="28" s="1"/>
  <c r="I264" i="28" s="1"/>
  <c r="H263" i="28"/>
  <c r="G263" i="28"/>
  <c r="D263" i="28"/>
  <c r="C263" i="28" s="1"/>
  <c r="F263" i="28" s="1"/>
  <c r="H262" i="28"/>
  <c r="G262" i="28"/>
  <c r="D262" i="28"/>
  <c r="C262" i="28" s="1"/>
  <c r="F262" i="28" s="1"/>
  <c r="I262" i="28" s="1"/>
  <c r="H261" i="28"/>
  <c r="G261" i="28"/>
  <c r="D261" i="28"/>
  <c r="C261" i="28"/>
  <c r="F261" i="28" s="1"/>
  <c r="I261" i="28" s="1"/>
  <c r="H255" i="28"/>
  <c r="G255" i="28"/>
  <c r="D255" i="28"/>
  <c r="C255" i="28" s="1"/>
  <c r="F255" i="28" s="1"/>
  <c r="I255" i="28" s="1"/>
  <c r="H254" i="28"/>
  <c r="G254" i="28"/>
  <c r="D254" i="28"/>
  <c r="C254" i="28" s="1"/>
  <c r="F254" i="28" s="1"/>
  <c r="I254" i="28" s="1"/>
  <c r="H253" i="28"/>
  <c r="G253" i="28"/>
  <c r="D253" i="28"/>
  <c r="C253" i="28" s="1"/>
  <c r="F253" i="28" s="1"/>
  <c r="I253" i="28" s="1"/>
  <c r="H252" i="28"/>
  <c r="G252" i="28"/>
  <c r="D252" i="28"/>
  <c r="C252" i="28" s="1"/>
  <c r="F252" i="28" s="1"/>
  <c r="H251" i="28"/>
  <c r="G251" i="28"/>
  <c r="D251" i="28"/>
  <c r="C251" i="28" s="1"/>
  <c r="F251" i="28" s="1"/>
  <c r="I251" i="28" s="1"/>
  <c r="H250" i="28"/>
  <c r="G250" i="28"/>
  <c r="D250" i="28"/>
  <c r="C250" i="28"/>
  <c r="F250" i="28" s="1"/>
  <c r="H249" i="28"/>
  <c r="G249" i="28"/>
  <c r="D249" i="28"/>
  <c r="C249" i="28" s="1"/>
  <c r="F249" i="28" s="1"/>
  <c r="I249" i="28" s="1"/>
  <c r="H243" i="28"/>
  <c r="G243" i="28"/>
  <c r="D243" i="28"/>
  <c r="C243" i="28" s="1"/>
  <c r="F243" i="28" s="1"/>
  <c r="I243" i="28" s="1"/>
  <c r="H242" i="28"/>
  <c r="G242" i="28"/>
  <c r="D242" i="28"/>
  <c r="C242" i="28" s="1"/>
  <c r="F242" i="28" s="1"/>
  <c r="I242" i="28" s="1"/>
  <c r="H241" i="28"/>
  <c r="G241" i="28"/>
  <c r="D241" i="28"/>
  <c r="C241" i="28" s="1"/>
  <c r="F241" i="28" s="1"/>
  <c r="I241" i="28" s="1"/>
  <c r="H240" i="28"/>
  <c r="G240" i="28"/>
  <c r="D240" i="28"/>
  <c r="C240" i="28" s="1"/>
  <c r="F240" i="28" s="1"/>
  <c r="I240" i="28" s="1"/>
  <c r="H239" i="28"/>
  <c r="G239" i="28"/>
  <c r="D239" i="28"/>
  <c r="C239" i="28" s="1"/>
  <c r="F239" i="28" s="1"/>
  <c r="H238" i="28"/>
  <c r="G238" i="28"/>
  <c r="D238" i="28"/>
  <c r="C238" i="28" s="1"/>
  <c r="F238" i="28" s="1"/>
  <c r="I238" i="28" s="1"/>
  <c r="H237" i="28"/>
  <c r="G237" i="28"/>
  <c r="D237" i="28"/>
  <c r="C237" i="28" s="1"/>
  <c r="F237" i="28" s="1"/>
  <c r="H236" i="28"/>
  <c r="G236" i="28"/>
  <c r="D236" i="28"/>
  <c r="C236" i="28" s="1"/>
  <c r="F236" i="28" s="1"/>
  <c r="I236" i="28" s="1"/>
  <c r="H230" i="28"/>
  <c r="G230" i="28"/>
  <c r="D230" i="28"/>
  <c r="C230" i="28" s="1"/>
  <c r="F230" i="28" s="1"/>
  <c r="I230" i="28" s="1"/>
  <c r="H229" i="28"/>
  <c r="G229" i="28"/>
  <c r="D229" i="28"/>
  <c r="C229" i="28" s="1"/>
  <c r="F229" i="28" s="1"/>
  <c r="I229" i="28" s="1"/>
  <c r="H228" i="28"/>
  <c r="G228" i="28"/>
  <c r="D228" i="28"/>
  <c r="C228" i="28" s="1"/>
  <c r="F228" i="28" s="1"/>
  <c r="I228" i="28" s="1"/>
  <c r="H227" i="28"/>
  <c r="G227" i="28"/>
  <c r="D227" i="28"/>
  <c r="C227" i="28" s="1"/>
  <c r="F227" i="28" s="1"/>
  <c r="I227" i="28" s="1"/>
  <c r="H221" i="28"/>
  <c r="G221" i="28"/>
  <c r="D221" i="28"/>
  <c r="C221" i="28" s="1"/>
  <c r="F221" i="28" s="1"/>
  <c r="H220" i="28"/>
  <c r="G220" i="28"/>
  <c r="D220" i="28"/>
  <c r="C220" i="28" s="1"/>
  <c r="F220" i="28" s="1"/>
  <c r="I220" i="28" s="1"/>
  <c r="H219" i="28"/>
  <c r="G219" i="28"/>
  <c r="D219" i="28"/>
  <c r="C219" i="28"/>
  <c r="F219" i="28" s="1"/>
  <c r="H218" i="28"/>
  <c r="G218" i="28"/>
  <c r="D218" i="28"/>
  <c r="C218" i="28" s="1"/>
  <c r="F218" i="28" s="1"/>
  <c r="I218" i="28" s="1"/>
  <c r="H216" i="28"/>
  <c r="G216" i="28"/>
  <c r="D216" i="28"/>
  <c r="C216" i="28" s="1"/>
  <c r="F216" i="28" s="1"/>
  <c r="I216" i="28" s="1"/>
  <c r="H215" i="28"/>
  <c r="G215" i="28"/>
  <c r="D215" i="28"/>
  <c r="C215" i="28" s="1"/>
  <c r="F215" i="28" s="1"/>
  <c r="I215" i="28" s="1"/>
  <c r="H214" i="28"/>
  <c r="G214" i="28"/>
  <c r="D214" i="28"/>
  <c r="C214" i="28" s="1"/>
  <c r="F214" i="28" s="1"/>
  <c r="I214" i="28" s="1"/>
  <c r="H213" i="28"/>
  <c r="G213" i="28"/>
  <c r="D213" i="28"/>
  <c r="C213" i="28" s="1"/>
  <c r="F213" i="28" s="1"/>
  <c r="I213" i="28" s="1"/>
  <c r="H211" i="28"/>
  <c r="G211" i="28"/>
  <c r="D211" i="28"/>
  <c r="C211" i="28" s="1"/>
  <c r="F211" i="28" s="1"/>
  <c r="H210" i="28"/>
  <c r="G210" i="28"/>
  <c r="D210" i="28"/>
  <c r="C210" i="28" s="1"/>
  <c r="F210" i="28" s="1"/>
  <c r="I210" i="28" s="1"/>
  <c r="H209" i="28"/>
  <c r="G209" i="28"/>
  <c r="D209" i="28"/>
  <c r="C209" i="28" s="1"/>
  <c r="F209" i="28" s="1"/>
  <c r="H208" i="28"/>
  <c r="G208" i="28"/>
  <c r="D208" i="28"/>
  <c r="C208" i="28" s="1"/>
  <c r="F208" i="28" s="1"/>
  <c r="I208" i="28" s="1"/>
  <c r="H207" i="28"/>
  <c r="G207" i="28"/>
  <c r="D207" i="28"/>
  <c r="C207" i="28"/>
  <c r="F207" i="28" s="1"/>
  <c r="I207" i="28" s="1"/>
  <c r="H201" i="28"/>
  <c r="G201" i="28"/>
  <c r="D201" i="28"/>
  <c r="C201" i="28" s="1"/>
  <c r="F201" i="28" s="1"/>
  <c r="I201" i="28" s="1"/>
  <c r="H200" i="28"/>
  <c r="G200" i="28"/>
  <c r="D200" i="28"/>
  <c r="C200" i="28"/>
  <c r="F200" i="28" s="1"/>
  <c r="I200" i="28" s="1"/>
  <c r="H199" i="28"/>
  <c r="G199" i="28"/>
  <c r="D199" i="28"/>
  <c r="C199" i="28" s="1"/>
  <c r="F199" i="28" s="1"/>
  <c r="I199" i="28" s="1"/>
  <c r="H198" i="28"/>
  <c r="G198" i="28"/>
  <c r="D198" i="28"/>
  <c r="C198" i="28" s="1"/>
  <c r="F198" i="28" s="1"/>
  <c r="H197" i="28"/>
  <c r="G197" i="28"/>
  <c r="D197" i="28"/>
  <c r="C197" i="28" s="1"/>
  <c r="F197" i="28" s="1"/>
  <c r="I197" i="28" s="1"/>
  <c r="H191" i="28"/>
  <c r="G191" i="28"/>
  <c r="D191" i="28"/>
  <c r="C191" i="28" s="1"/>
  <c r="F191" i="28" s="1"/>
  <c r="I191" i="28" s="1"/>
  <c r="H190" i="28"/>
  <c r="G190" i="28"/>
  <c r="D190" i="28"/>
  <c r="C190" i="28" s="1"/>
  <c r="F190" i="28" s="1"/>
  <c r="I190" i="28" s="1"/>
  <c r="H189" i="28"/>
  <c r="G189" i="28"/>
  <c r="D189" i="28"/>
  <c r="C189" i="28" s="1"/>
  <c r="F189" i="28" s="1"/>
  <c r="I189" i="28" s="1"/>
  <c r="H188" i="28"/>
  <c r="G188" i="28"/>
  <c r="D188" i="28"/>
  <c r="C188" i="28" s="1"/>
  <c r="F188" i="28" s="1"/>
  <c r="I188" i="28" s="1"/>
  <c r="H182" i="28"/>
  <c r="G182" i="28"/>
  <c r="D182" i="28"/>
  <c r="C182" i="28"/>
  <c r="F182" i="28" s="1"/>
  <c r="I182" i="28" s="1"/>
  <c r="H181" i="28"/>
  <c r="G181" i="28"/>
  <c r="D181" i="28"/>
  <c r="C181" i="28" s="1"/>
  <c r="F181" i="28" s="1"/>
  <c r="I181" i="28" s="1"/>
  <c r="H180" i="28"/>
  <c r="G180" i="28"/>
  <c r="D180" i="28"/>
  <c r="C180" i="28" s="1"/>
  <c r="F180" i="28" s="1"/>
  <c r="I180" i="28" s="1"/>
  <c r="H174" i="28"/>
  <c r="G174" i="28"/>
  <c r="D174" i="28"/>
  <c r="C174" i="28" s="1"/>
  <c r="F174" i="28" s="1"/>
  <c r="I174" i="28" s="1"/>
  <c r="H173" i="28"/>
  <c r="G173" i="28"/>
  <c r="D173" i="28"/>
  <c r="C173" i="28" s="1"/>
  <c r="F173" i="28" s="1"/>
  <c r="I173" i="28" s="1"/>
  <c r="H172" i="28"/>
  <c r="G172" i="28"/>
  <c r="D172" i="28"/>
  <c r="C172" i="28" s="1"/>
  <c r="F172" i="28" s="1"/>
  <c r="I172" i="28" s="1"/>
  <c r="H171" i="28"/>
  <c r="G171" i="28"/>
  <c r="D171" i="28"/>
  <c r="C171" i="28"/>
  <c r="F171" i="28" s="1"/>
  <c r="I171" i="28" s="1"/>
  <c r="H170" i="28"/>
  <c r="G170" i="28"/>
  <c r="D170" i="28"/>
  <c r="C170" i="28" s="1"/>
  <c r="F170" i="28" s="1"/>
  <c r="I170" i="28" s="1"/>
  <c r="H169" i="28"/>
  <c r="G169" i="28"/>
  <c r="D169" i="28"/>
  <c r="C169" i="28" s="1"/>
  <c r="F169" i="28" s="1"/>
  <c r="I169" i="28" s="1"/>
  <c r="H163" i="28"/>
  <c r="G163" i="28"/>
  <c r="D163" i="28"/>
  <c r="C163" i="28" s="1"/>
  <c r="F163" i="28" s="1"/>
  <c r="I163" i="28" s="1"/>
  <c r="H162" i="28"/>
  <c r="G162" i="28"/>
  <c r="D162" i="28"/>
  <c r="C162" i="28" s="1"/>
  <c r="F162" i="28" s="1"/>
  <c r="I162" i="28" s="1"/>
  <c r="H161" i="28"/>
  <c r="G161" i="28"/>
  <c r="D161" i="28"/>
  <c r="C161" i="28" s="1"/>
  <c r="F161" i="28" s="1"/>
  <c r="I161" i="28" s="1"/>
  <c r="H160" i="28"/>
  <c r="G160" i="28"/>
  <c r="D160" i="28"/>
  <c r="C160" i="28" s="1"/>
  <c r="F160" i="28" s="1"/>
  <c r="I160" i="28" s="1"/>
  <c r="H159" i="28"/>
  <c r="G159" i="28"/>
  <c r="D159" i="28"/>
  <c r="C159" i="28" s="1"/>
  <c r="F159" i="28" s="1"/>
  <c r="I159" i="28" s="1"/>
  <c r="H158" i="28"/>
  <c r="G158" i="28"/>
  <c r="D158" i="28"/>
  <c r="C158" i="28" s="1"/>
  <c r="F158" i="28" s="1"/>
  <c r="I158" i="28" s="1"/>
  <c r="H152" i="28"/>
  <c r="G152" i="28"/>
  <c r="D152" i="28"/>
  <c r="C152" i="28" s="1"/>
  <c r="F152" i="28" s="1"/>
  <c r="I152" i="28" s="1"/>
  <c r="H151" i="28"/>
  <c r="G151" i="28"/>
  <c r="D151" i="28"/>
  <c r="C151" i="28"/>
  <c r="F151" i="28" s="1"/>
  <c r="I151" i="28" s="1"/>
  <c r="H150" i="28"/>
  <c r="G150" i="28"/>
  <c r="D150" i="28"/>
  <c r="C150" i="28" s="1"/>
  <c r="F150" i="28" s="1"/>
  <c r="I150" i="28" s="1"/>
  <c r="H149" i="28"/>
  <c r="G149" i="28"/>
  <c r="D149" i="28"/>
  <c r="C149" i="28" s="1"/>
  <c r="F149" i="28" s="1"/>
  <c r="I149" i="28" s="1"/>
  <c r="H148" i="28"/>
  <c r="G148" i="28"/>
  <c r="D148" i="28"/>
  <c r="C148" i="28" s="1"/>
  <c r="F148" i="28" s="1"/>
  <c r="I148" i="28" s="1"/>
  <c r="H142" i="28"/>
  <c r="G142" i="28"/>
  <c r="D142" i="28"/>
  <c r="C142" i="28" s="1"/>
  <c r="F142" i="28" s="1"/>
  <c r="I142" i="28" s="1"/>
  <c r="H141" i="28"/>
  <c r="G141" i="28"/>
  <c r="D141" i="28"/>
  <c r="C141" i="28" s="1"/>
  <c r="F141" i="28" s="1"/>
  <c r="I141" i="28" s="1"/>
  <c r="H140" i="28"/>
  <c r="G140" i="28"/>
  <c r="D140" i="28"/>
  <c r="C140" i="28" s="1"/>
  <c r="F140" i="28" s="1"/>
  <c r="I140" i="28" s="1"/>
  <c r="H139" i="28"/>
  <c r="G139" i="28"/>
  <c r="D139" i="28"/>
  <c r="C139" i="28" s="1"/>
  <c r="F139" i="28" s="1"/>
  <c r="I139" i="28" s="1"/>
  <c r="H138" i="28"/>
  <c r="G138" i="28"/>
  <c r="D138" i="28"/>
  <c r="C138" i="28" s="1"/>
  <c r="F138" i="28" s="1"/>
  <c r="I138" i="28" s="1"/>
  <c r="H136" i="28"/>
  <c r="G136" i="28"/>
  <c r="D136" i="28"/>
  <c r="C136" i="28" s="1"/>
  <c r="F136" i="28" s="1"/>
  <c r="I136" i="28" s="1"/>
  <c r="H135" i="28"/>
  <c r="G135" i="28"/>
  <c r="D135" i="28"/>
  <c r="C135" i="28" s="1"/>
  <c r="F135" i="28" s="1"/>
  <c r="I135" i="28" s="1"/>
  <c r="H134" i="28"/>
  <c r="G134" i="28"/>
  <c r="D134" i="28"/>
  <c r="C134" i="28" s="1"/>
  <c r="F134" i="28" s="1"/>
  <c r="I134" i="28" s="1"/>
  <c r="H133" i="28"/>
  <c r="G133" i="28"/>
  <c r="D133" i="28"/>
  <c r="C133" i="28" s="1"/>
  <c r="F133" i="28" s="1"/>
  <c r="I133" i="28" s="1"/>
  <c r="H132" i="28"/>
  <c r="G132" i="28"/>
  <c r="D132" i="28"/>
  <c r="C132" i="28" s="1"/>
  <c r="F132" i="28" s="1"/>
  <c r="I132" i="28" s="1"/>
  <c r="H131" i="28"/>
  <c r="G131" i="28"/>
  <c r="D131" i="28"/>
  <c r="C131" i="28"/>
  <c r="F131" i="28" s="1"/>
  <c r="I131" i="28" s="1"/>
  <c r="H125" i="28"/>
  <c r="G125" i="28"/>
  <c r="D125" i="28"/>
  <c r="C125" i="28" s="1"/>
  <c r="F125" i="28" s="1"/>
  <c r="I125" i="28" s="1"/>
  <c r="H124" i="28"/>
  <c r="G124" i="28"/>
  <c r="D124" i="28"/>
  <c r="C124" i="28"/>
  <c r="F124" i="28" s="1"/>
  <c r="I124" i="28" s="1"/>
  <c r="H123" i="28"/>
  <c r="G123" i="28"/>
  <c r="D123" i="28"/>
  <c r="C123" i="28" s="1"/>
  <c r="F123" i="28" s="1"/>
  <c r="I123" i="28" s="1"/>
  <c r="H122" i="28"/>
  <c r="G122" i="28"/>
  <c r="D122" i="28"/>
  <c r="C122" i="28" s="1"/>
  <c r="F122" i="28" s="1"/>
  <c r="I122" i="28" s="1"/>
  <c r="H121" i="28"/>
  <c r="G121" i="28"/>
  <c r="D121" i="28"/>
  <c r="C121" i="28" s="1"/>
  <c r="F121" i="28" s="1"/>
  <c r="I121" i="28" s="1"/>
  <c r="H115" i="28"/>
  <c r="G115" i="28"/>
  <c r="D115" i="28"/>
  <c r="C115" i="28" s="1"/>
  <c r="F115" i="28" s="1"/>
  <c r="I115" i="28" s="1"/>
  <c r="H114" i="28"/>
  <c r="G114" i="28"/>
  <c r="D114" i="28"/>
  <c r="C114" i="28" s="1"/>
  <c r="F114" i="28" s="1"/>
  <c r="I114" i="28" s="1"/>
  <c r="H112" i="28"/>
  <c r="G112" i="28"/>
  <c r="D112" i="28"/>
  <c r="C112" i="28" s="1"/>
  <c r="F112" i="28" s="1"/>
  <c r="I112" i="28" s="1"/>
  <c r="H111" i="28"/>
  <c r="G111" i="28"/>
  <c r="D111" i="28"/>
  <c r="C111" i="28" s="1"/>
  <c r="F111" i="28" s="1"/>
  <c r="I111" i="28" s="1"/>
  <c r="H110" i="28"/>
  <c r="G110" i="28"/>
  <c r="D110" i="28"/>
  <c r="C110" i="28" s="1"/>
  <c r="F110" i="28" s="1"/>
  <c r="I110" i="28" s="1"/>
  <c r="H109" i="28"/>
  <c r="G109" i="28"/>
  <c r="D109" i="28"/>
  <c r="C109" i="28" s="1"/>
  <c r="F109" i="28" s="1"/>
  <c r="I109" i="28" s="1"/>
  <c r="H107" i="28"/>
  <c r="G107" i="28"/>
  <c r="D107" i="28"/>
  <c r="C107" i="28" s="1"/>
  <c r="F107" i="28" s="1"/>
  <c r="I107" i="28" s="1"/>
  <c r="H106" i="28"/>
  <c r="G106" i="28"/>
  <c r="D106" i="28"/>
  <c r="C106" i="28" s="1"/>
  <c r="F106" i="28" s="1"/>
  <c r="I106" i="28" s="1"/>
  <c r="H105" i="28"/>
  <c r="G105" i="28"/>
  <c r="D105" i="28"/>
  <c r="C105" i="28" s="1"/>
  <c r="F105" i="28" s="1"/>
  <c r="I105" i="28" s="1"/>
  <c r="H99" i="28"/>
  <c r="G99" i="28"/>
  <c r="D99" i="28"/>
  <c r="C99" i="28" s="1"/>
  <c r="F99" i="28" s="1"/>
  <c r="I99" i="28" s="1"/>
  <c r="H98" i="28"/>
  <c r="G98" i="28"/>
  <c r="D98" i="28"/>
  <c r="C98" i="28" s="1"/>
  <c r="F98" i="28" s="1"/>
  <c r="I98" i="28" s="1"/>
  <c r="H97" i="28"/>
  <c r="G97" i="28"/>
  <c r="D97" i="28"/>
  <c r="C97" i="28" s="1"/>
  <c r="F97" i="28" s="1"/>
  <c r="I97" i="28" s="1"/>
  <c r="H95" i="28"/>
  <c r="G95" i="28"/>
  <c r="D95" i="28"/>
  <c r="C95" i="28" s="1"/>
  <c r="F95" i="28" s="1"/>
  <c r="I95" i="28" s="1"/>
  <c r="H94" i="28"/>
  <c r="G94" i="28"/>
  <c r="D94" i="28"/>
  <c r="C94" i="28" s="1"/>
  <c r="F94" i="28" s="1"/>
  <c r="I94" i="28" s="1"/>
  <c r="H93" i="28"/>
  <c r="G93" i="28"/>
  <c r="D93" i="28"/>
  <c r="C93" i="28"/>
  <c r="F93" i="28" s="1"/>
  <c r="I93" i="28" s="1"/>
  <c r="H92" i="28"/>
  <c r="G92" i="28"/>
  <c r="D92" i="28"/>
  <c r="C92" i="28" s="1"/>
  <c r="F92" i="28" s="1"/>
  <c r="I92" i="28" s="1"/>
  <c r="H91" i="28"/>
  <c r="G91" i="28"/>
  <c r="D91" i="28"/>
  <c r="C91" i="28" s="1"/>
  <c r="F91" i="28" s="1"/>
  <c r="H90" i="28"/>
  <c r="G90" i="28"/>
  <c r="D90" i="28"/>
  <c r="C90" i="28" s="1"/>
  <c r="F90" i="28" s="1"/>
  <c r="I90" i="28" s="1"/>
  <c r="H89" i="28"/>
  <c r="G89" i="28"/>
  <c r="D89" i="28"/>
  <c r="C89" i="28" s="1"/>
  <c r="F89" i="28" s="1"/>
  <c r="I89" i="28" s="1"/>
  <c r="H83" i="28"/>
  <c r="G83" i="28"/>
  <c r="D83" i="28"/>
  <c r="C83" i="28" s="1"/>
  <c r="F83" i="28" s="1"/>
  <c r="I83" i="28" s="1"/>
  <c r="H82" i="28"/>
  <c r="G82" i="28"/>
  <c r="D82" i="28"/>
  <c r="C82" i="28" s="1"/>
  <c r="F82" i="28" s="1"/>
  <c r="I82" i="28" s="1"/>
  <c r="H81" i="28"/>
  <c r="G81" i="28"/>
  <c r="D81" i="28"/>
  <c r="C81" i="28" s="1"/>
  <c r="F81" i="28" s="1"/>
  <c r="I81" i="28" s="1"/>
  <c r="H80" i="28"/>
  <c r="G80" i="28"/>
  <c r="D80" i="28"/>
  <c r="C80" i="28" s="1"/>
  <c r="F80" i="28" s="1"/>
  <c r="I80" i="28" s="1"/>
  <c r="H78" i="28"/>
  <c r="G78" i="28"/>
  <c r="D78" i="28"/>
  <c r="C78" i="28" s="1"/>
  <c r="F78" i="28" s="1"/>
  <c r="I78" i="28" s="1"/>
  <c r="H77" i="28"/>
  <c r="G77" i="28"/>
  <c r="D77" i="28"/>
  <c r="C77" i="28" s="1"/>
  <c r="F77" i="28" s="1"/>
  <c r="I77" i="28" s="1"/>
  <c r="H76" i="28"/>
  <c r="G76" i="28"/>
  <c r="D76" i="28"/>
  <c r="C76" i="28" s="1"/>
  <c r="F76" i="28" s="1"/>
  <c r="I76" i="28" s="1"/>
  <c r="H75" i="28"/>
  <c r="G75" i="28"/>
  <c r="D75" i="28"/>
  <c r="C75" i="28" s="1"/>
  <c r="F75" i="28" s="1"/>
  <c r="I75" i="28" s="1"/>
  <c r="H74" i="28"/>
  <c r="G74" i="28"/>
  <c r="D74" i="28"/>
  <c r="C74" i="28" s="1"/>
  <c r="F74" i="28" s="1"/>
  <c r="I74" i="28" s="1"/>
  <c r="H72" i="28"/>
  <c r="G72" i="28"/>
  <c r="D72" i="28"/>
  <c r="C72" i="28" s="1"/>
  <c r="F72" i="28" s="1"/>
  <c r="I72" i="28" s="1"/>
  <c r="H71" i="28"/>
  <c r="G71" i="28"/>
  <c r="D71" i="28"/>
  <c r="C71" i="28" s="1"/>
  <c r="F71" i="28" s="1"/>
  <c r="I71" i="28" s="1"/>
  <c r="H70" i="28"/>
  <c r="G70" i="28"/>
  <c r="D70" i="28"/>
  <c r="C70" i="28" s="1"/>
  <c r="F70" i="28" s="1"/>
  <c r="I70" i="28" s="1"/>
  <c r="H69" i="28"/>
  <c r="G69" i="28"/>
  <c r="D69" i="28"/>
  <c r="C69" i="28" s="1"/>
  <c r="F69" i="28" s="1"/>
  <c r="I69" i="28" s="1"/>
  <c r="H63" i="28"/>
  <c r="G63" i="28"/>
  <c r="D63" i="28"/>
  <c r="C63" i="28" s="1"/>
  <c r="F63" i="28" s="1"/>
  <c r="I63" i="28" s="1"/>
  <c r="H62" i="28"/>
  <c r="G62" i="28"/>
  <c r="D62" i="28"/>
  <c r="C62" i="28" s="1"/>
  <c r="F62" i="28" s="1"/>
  <c r="I62" i="28" s="1"/>
  <c r="H61" i="28"/>
  <c r="G61" i="28"/>
  <c r="D61" i="28"/>
  <c r="C61" i="28" s="1"/>
  <c r="F61" i="28" s="1"/>
  <c r="I61" i="28" s="1"/>
  <c r="H59" i="28"/>
  <c r="G59" i="28"/>
  <c r="D59" i="28"/>
  <c r="C59" i="28" s="1"/>
  <c r="F59" i="28" s="1"/>
  <c r="I59" i="28" s="1"/>
  <c r="H58" i="28"/>
  <c r="G58" i="28"/>
  <c r="D58" i="28"/>
  <c r="C58" i="28" s="1"/>
  <c r="F58" i="28" s="1"/>
  <c r="I58" i="28" s="1"/>
  <c r="H57" i="28"/>
  <c r="G57" i="28"/>
  <c r="D57" i="28"/>
  <c r="C57" i="28" s="1"/>
  <c r="F57" i="28" s="1"/>
  <c r="I57" i="28" s="1"/>
  <c r="H51" i="28"/>
  <c r="G51" i="28"/>
  <c r="D51" i="28"/>
  <c r="C51" i="28" s="1"/>
  <c r="F51" i="28" s="1"/>
  <c r="I51" i="28" s="1"/>
  <c r="H50" i="28"/>
  <c r="G50" i="28"/>
  <c r="D50" i="28"/>
  <c r="C50" i="28" s="1"/>
  <c r="F50" i="28" s="1"/>
  <c r="I50" i="28" s="1"/>
  <c r="H49" i="28"/>
  <c r="G49" i="28"/>
  <c r="D49" i="28"/>
  <c r="C49" i="28" s="1"/>
  <c r="F49" i="28" s="1"/>
  <c r="I49" i="28" s="1"/>
  <c r="H48" i="28"/>
  <c r="G48" i="28"/>
  <c r="D48" i="28"/>
  <c r="C48" i="28" s="1"/>
  <c r="F48" i="28" s="1"/>
  <c r="I48" i="28" s="1"/>
  <c r="H46" i="28"/>
  <c r="G46" i="28"/>
  <c r="D46" i="28"/>
  <c r="C46" i="28" s="1"/>
  <c r="F46" i="28" s="1"/>
  <c r="I46" i="28" s="1"/>
  <c r="H45" i="28"/>
  <c r="G45" i="28"/>
  <c r="D45" i="28"/>
  <c r="C45" i="28" s="1"/>
  <c r="F45" i="28" s="1"/>
  <c r="I45" i="28" s="1"/>
  <c r="H44" i="28"/>
  <c r="G44" i="28"/>
  <c r="D44" i="28"/>
  <c r="C44" i="28" s="1"/>
  <c r="F44" i="28" s="1"/>
  <c r="I44" i="28" s="1"/>
  <c r="H43" i="28"/>
  <c r="G43" i="28"/>
  <c r="D43" i="28"/>
  <c r="C43" i="28" s="1"/>
  <c r="F43" i="28" s="1"/>
  <c r="I43" i="28" s="1"/>
  <c r="H42" i="28"/>
  <c r="G42" i="28"/>
  <c r="D42" i="28"/>
  <c r="C42" i="28" s="1"/>
  <c r="F42" i="28" s="1"/>
  <c r="I42" i="28" s="1"/>
  <c r="H36" i="28"/>
  <c r="G36" i="28"/>
  <c r="F36" i="28"/>
  <c r="I36" i="28" s="1"/>
  <c r="D36" i="28"/>
  <c r="C36" i="28" s="1"/>
  <c r="H35" i="28"/>
  <c r="G35" i="28"/>
  <c r="D35" i="28"/>
  <c r="C35" i="28" s="1"/>
  <c r="F35" i="28" s="1"/>
  <c r="I35" i="28" s="1"/>
  <c r="H34" i="28"/>
  <c r="G34" i="28"/>
  <c r="D34" i="28"/>
  <c r="C34" i="28" s="1"/>
  <c r="F34" i="28" s="1"/>
  <c r="I34" i="28" s="1"/>
  <c r="H33" i="28"/>
  <c r="G33" i="28"/>
  <c r="D33" i="28"/>
  <c r="C33" i="28" s="1"/>
  <c r="F33" i="28" s="1"/>
  <c r="I33" i="28" s="1"/>
  <c r="H32" i="28"/>
  <c r="G32" i="28"/>
  <c r="D32" i="28"/>
  <c r="C32" i="28" s="1"/>
  <c r="F32" i="28" s="1"/>
  <c r="I32" i="28" s="1"/>
  <c r="H31" i="28"/>
  <c r="G31" i="28"/>
  <c r="D31" i="28"/>
  <c r="C31" i="28" s="1"/>
  <c r="F31" i="28" s="1"/>
  <c r="I31" i="28" s="1"/>
  <c r="H30" i="28"/>
  <c r="G30" i="28"/>
  <c r="D30" i="28"/>
  <c r="C30" i="28" s="1"/>
  <c r="F30" i="28" s="1"/>
  <c r="I30" i="28" s="1"/>
  <c r="H29" i="28"/>
  <c r="G29" i="28"/>
  <c r="D29" i="28"/>
  <c r="C29" i="28" s="1"/>
  <c r="F29" i="28" s="1"/>
  <c r="H23" i="28"/>
  <c r="G23" i="28"/>
  <c r="F23" i="28"/>
  <c r="I23" i="28" s="1"/>
  <c r="D23" i="28"/>
  <c r="C23" i="28"/>
  <c r="H22" i="28"/>
  <c r="G22" i="28"/>
  <c r="D22" i="28"/>
  <c r="C22" i="28"/>
  <c r="F22" i="28" s="1"/>
  <c r="I22" i="28" s="1"/>
  <c r="H21" i="28"/>
  <c r="G21" i="28"/>
  <c r="F21" i="28"/>
  <c r="I21" i="28" s="1"/>
  <c r="D21" i="28"/>
  <c r="C21" i="28"/>
  <c r="H20" i="28"/>
  <c r="G20" i="28"/>
  <c r="D20" i="28"/>
  <c r="C20" i="28"/>
  <c r="F20" i="28" s="1"/>
  <c r="I20" i="28" s="1"/>
  <c r="H19" i="28"/>
  <c r="G19" i="28"/>
  <c r="F19" i="28"/>
  <c r="I19" i="28" s="1"/>
  <c r="D19" i="28"/>
  <c r="C19" i="28"/>
  <c r="H18" i="28"/>
  <c r="G18" i="28"/>
  <c r="D18" i="28"/>
  <c r="C18" i="28"/>
  <c r="F18" i="28" s="1"/>
  <c r="I18" i="28" s="1"/>
  <c r="H17" i="28"/>
  <c r="G17" i="28"/>
  <c r="D17" i="28"/>
  <c r="C17" i="28" s="1"/>
  <c r="F17" i="28" s="1"/>
  <c r="I17" i="28" s="1"/>
  <c r="H344" i="27"/>
  <c r="G344" i="27"/>
  <c r="D344" i="27"/>
  <c r="C344" i="27" s="1"/>
  <c r="F344" i="27" s="1"/>
  <c r="I344" i="27" s="1"/>
  <c r="H343" i="27"/>
  <c r="G343" i="27"/>
  <c r="D343" i="27"/>
  <c r="C343" i="27" s="1"/>
  <c r="F343" i="27" s="1"/>
  <c r="I343" i="27" s="1"/>
  <c r="H342" i="27"/>
  <c r="G342" i="27"/>
  <c r="D342" i="27"/>
  <c r="C342" i="27" s="1"/>
  <c r="F342" i="27" s="1"/>
  <c r="I342" i="27" s="1"/>
  <c r="H336" i="27"/>
  <c r="G336" i="27"/>
  <c r="D336" i="27"/>
  <c r="C336" i="27" s="1"/>
  <c r="F336" i="27" s="1"/>
  <c r="I336" i="27" s="1"/>
  <c r="H335" i="27"/>
  <c r="G335" i="27"/>
  <c r="D335" i="27"/>
  <c r="C335" i="27"/>
  <c r="F335" i="27" s="1"/>
  <c r="I335" i="27" s="1"/>
  <c r="H334" i="27"/>
  <c r="G334" i="27"/>
  <c r="D334" i="27"/>
  <c r="C334" i="27"/>
  <c r="F334" i="27" s="1"/>
  <c r="I334" i="27" s="1"/>
  <c r="H333" i="27"/>
  <c r="G333" i="27"/>
  <c r="D333" i="27"/>
  <c r="C333" i="27"/>
  <c r="F333" i="27" s="1"/>
  <c r="I333" i="27" s="1"/>
  <c r="H332" i="27"/>
  <c r="G332" i="27"/>
  <c r="D332" i="27"/>
  <c r="C332" i="27"/>
  <c r="F332" i="27" s="1"/>
  <c r="I332" i="27" s="1"/>
  <c r="H331" i="27"/>
  <c r="G331" i="27"/>
  <c r="D331" i="27"/>
  <c r="C331" i="27" s="1"/>
  <c r="F331" i="27" s="1"/>
  <c r="I331" i="27" s="1"/>
  <c r="H325" i="27"/>
  <c r="G325" i="27"/>
  <c r="D325" i="27"/>
  <c r="C325" i="27" s="1"/>
  <c r="F325" i="27" s="1"/>
  <c r="I325" i="27" s="1"/>
  <c r="H324" i="27"/>
  <c r="G324" i="27"/>
  <c r="D324" i="27"/>
  <c r="C324" i="27" s="1"/>
  <c r="F324" i="27" s="1"/>
  <c r="I324" i="27" s="1"/>
  <c r="H323" i="27"/>
  <c r="G323" i="27"/>
  <c r="D323" i="27"/>
  <c r="C323" i="27" s="1"/>
  <c r="F323" i="27" s="1"/>
  <c r="I323" i="27" s="1"/>
  <c r="H322" i="27"/>
  <c r="G322" i="27"/>
  <c r="D322" i="27"/>
  <c r="C322" i="27"/>
  <c r="F322" i="27" s="1"/>
  <c r="I322" i="27" s="1"/>
  <c r="H321" i="27"/>
  <c r="G321" i="27"/>
  <c r="D321" i="27"/>
  <c r="C321" i="27"/>
  <c r="F321" i="27" s="1"/>
  <c r="I321" i="27" s="1"/>
  <c r="H315" i="27"/>
  <c r="G315" i="27"/>
  <c r="D315" i="27"/>
  <c r="C315" i="27"/>
  <c r="F315" i="27" s="1"/>
  <c r="I315" i="27" s="1"/>
  <c r="H314" i="27"/>
  <c r="G314" i="27"/>
  <c r="D314" i="27"/>
  <c r="C314" i="27"/>
  <c r="F314" i="27" s="1"/>
  <c r="I314" i="27" s="1"/>
  <c r="H313" i="27"/>
  <c r="G313" i="27"/>
  <c r="D313" i="27"/>
  <c r="C313" i="27" s="1"/>
  <c r="F313" i="27" s="1"/>
  <c r="I313" i="27" s="1"/>
  <c r="H311" i="27"/>
  <c r="G311" i="27"/>
  <c r="D311" i="27"/>
  <c r="C311" i="27" s="1"/>
  <c r="F311" i="27" s="1"/>
  <c r="I311" i="27" s="1"/>
  <c r="H310" i="27"/>
  <c r="G310" i="27"/>
  <c r="D310" i="27"/>
  <c r="C310" i="27" s="1"/>
  <c r="F310" i="27" s="1"/>
  <c r="I310" i="27" s="1"/>
  <c r="H309" i="27"/>
  <c r="G309" i="27"/>
  <c r="D309" i="27"/>
  <c r="C309" i="27" s="1"/>
  <c r="F309" i="27" s="1"/>
  <c r="I309" i="27" s="1"/>
  <c r="H308" i="27"/>
  <c r="G308" i="27"/>
  <c r="D308" i="27"/>
  <c r="C308" i="27"/>
  <c r="F308" i="27" s="1"/>
  <c r="I308" i="27" s="1"/>
  <c r="H307" i="27"/>
  <c r="G307" i="27"/>
  <c r="D307" i="27"/>
  <c r="C307" i="27"/>
  <c r="F307" i="27" s="1"/>
  <c r="I307" i="27" s="1"/>
  <c r="H301" i="27"/>
  <c r="G301" i="27"/>
  <c r="D301" i="27"/>
  <c r="C301" i="27"/>
  <c r="F301" i="27" s="1"/>
  <c r="I301" i="27" s="1"/>
  <c r="H300" i="27"/>
  <c r="G300" i="27"/>
  <c r="D300" i="27"/>
  <c r="C300" i="27"/>
  <c r="F300" i="27" s="1"/>
  <c r="I300" i="27" s="1"/>
  <c r="H299" i="27"/>
  <c r="G299" i="27"/>
  <c r="D299" i="27"/>
  <c r="C299" i="27" s="1"/>
  <c r="F299" i="27" s="1"/>
  <c r="I299" i="27" s="1"/>
  <c r="H298" i="27"/>
  <c r="G298" i="27"/>
  <c r="D298" i="27"/>
  <c r="C298" i="27" s="1"/>
  <c r="F298" i="27" s="1"/>
  <c r="I298" i="27" s="1"/>
  <c r="H297" i="27"/>
  <c r="G297" i="27"/>
  <c r="D297" i="27"/>
  <c r="C297" i="27" s="1"/>
  <c r="F297" i="27" s="1"/>
  <c r="I297" i="27" s="1"/>
  <c r="H296" i="27"/>
  <c r="G296" i="27"/>
  <c r="D296" i="27"/>
  <c r="C296" i="27" s="1"/>
  <c r="F296" i="27" s="1"/>
  <c r="I296" i="27" s="1"/>
  <c r="H290" i="27"/>
  <c r="G290" i="27"/>
  <c r="D290" i="27"/>
  <c r="C290" i="27"/>
  <c r="F290" i="27" s="1"/>
  <c r="I290" i="27" s="1"/>
  <c r="H289" i="27"/>
  <c r="G289" i="27"/>
  <c r="D289" i="27"/>
  <c r="C289" i="27"/>
  <c r="F289" i="27" s="1"/>
  <c r="I289" i="27" s="1"/>
  <c r="H288" i="27"/>
  <c r="G288" i="27"/>
  <c r="D288" i="27"/>
  <c r="C288" i="27"/>
  <c r="F288" i="27" s="1"/>
  <c r="I288" i="27" s="1"/>
  <c r="H287" i="27"/>
  <c r="G287" i="27"/>
  <c r="D287" i="27"/>
  <c r="C287" i="27"/>
  <c r="F287" i="27" s="1"/>
  <c r="I287" i="27" s="1"/>
  <c r="H286" i="27"/>
  <c r="G286" i="27"/>
  <c r="D286" i="27"/>
  <c r="C286" i="27" s="1"/>
  <c r="F286" i="27" s="1"/>
  <c r="I286" i="27" s="1"/>
  <c r="H285" i="27"/>
  <c r="G285" i="27"/>
  <c r="D285" i="27"/>
  <c r="C285" i="27" s="1"/>
  <c r="F285" i="27" s="1"/>
  <c r="I285" i="27" s="1"/>
  <c r="H284" i="27"/>
  <c r="G284" i="27"/>
  <c r="D284" i="27"/>
  <c r="C284" i="27" s="1"/>
  <c r="F284" i="27" s="1"/>
  <c r="I284" i="27" s="1"/>
  <c r="H278" i="27"/>
  <c r="G278" i="27"/>
  <c r="D278" i="27"/>
  <c r="C278" i="27" s="1"/>
  <c r="F278" i="27" s="1"/>
  <c r="I278" i="27" s="1"/>
  <c r="H277" i="27"/>
  <c r="G277" i="27"/>
  <c r="D277" i="27"/>
  <c r="C277" i="27"/>
  <c r="F277" i="27" s="1"/>
  <c r="I277" i="27" s="1"/>
  <c r="H276" i="27"/>
  <c r="G276" i="27"/>
  <c r="D276" i="27"/>
  <c r="C276" i="27"/>
  <c r="F276" i="27" s="1"/>
  <c r="I276" i="27" s="1"/>
  <c r="H275" i="27"/>
  <c r="G275" i="27"/>
  <c r="D275" i="27"/>
  <c r="C275" i="27"/>
  <c r="F275" i="27" s="1"/>
  <c r="I275" i="27" s="1"/>
  <c r="H274" i="27"/>
  <c r="G274" i="27"/>
  <c r="D274" i="27"/>
  <c r="C274" i="27"/>
  <c r="F274" i="27" s="1"/>
  <c r="I274" i="27" s="1"/>
  <c r="H273" i="27"/>
  <c r="G273" i="27"/>
  <c r="D273" i="27"/>
  <c r="C273" i="27" s="1"/>
  <c r="F273" i="27" s="1"/>
  <c r="I273" i="27" s="1"/>
  <c r="H267" i="27"/>
  <c r="G267" i="27"/>
  <c r="D267" i="27"/>
  <c r="C267" i="27" s="1"/>
  <c r="F267" i="27" s="1"/>
  <c r="I267" i="27" s="1"/>
  <c r="H266" i="27"/>
  <c r="G266" i="27"/>
  <c r="D266" i="27"/>
  <c r="C266" i="27" s="1"/>
  <c r="F266" i="27" s="1"/>
  <c r="I266" i="27" s="1"/>
  <c r="H265" i="27"/>
  <c r="G265" i="27"/>
  <c r="D265" i="27"/>
  <c r="C265" i="27" s="1"/>
  <c r="F265" i="27" s="1"/>
  <c r="I265" i="27" s="1"/>
  <c r="H264" i="27"/>
  <c r="G264" i="27"/>
  <c r="D264" i="27"/>
  <c r="C264" i="27"/>
  <c r="F264" i="27" s="1"/>
  <c r="I264" i="27" s="1"/>
  <c r="H263" i="27"/>
  <c r="G263" i="27"/>
  <c r="D263" i="27"/>
  <c r="C263" i="27"/>
  <c r="F263" i="27" s="1"/>
  <c r="I263" i="27" s="1"/>
  <c r="H262" i="27"/>
  <c r="G262" i="27"/>
  <c r="D262" i="27"/>
  <c r="C262" i="27"/>
  <c r="F262" i="27" s="1"/>
  <c r="I262" i="27" s="1"/>
  <c r="H261" i="27"/>
  <c r="G261" i="27"/>
  <c r="D261" i="27"/>
  <c r="C261" i="27"/>
  <c r="F261" i="27" s="1"/>
  <c r="I261" i="27" s="1"/>
  <c r="H255" i="27"/>
  <c r="G255" i="27"/>
  <c r="D255" i="27"/>
  <c r="C255" i="27" s="1"/>
  <c r="F255" i="27" s="1"/>
  <c r="I255" i="27" s="1"/>
  <c r="H254" i="27"/>
  <c r="G254" i="27"/>
  <c r="D254" i="27"/>
  <c r="C254" i="27" s="1"/>
  <c r="F254" i="27" s="1"/>
  <c r="I254" i="27" s="1"/>
  <c r="H253" i="27"/>
  <c r="G253" i="27"/>
  <c r="D253" i="27"/>
  <c r="C253" i="27" s="1"/>
  <c r="F253" i="27" s="1"/>
  <c r="I253" i="27" s="1"/>
  <c r="H252" i="27"/>
  <c r="G252" i="27"/>
  <c r="D252" i="27"/>
  <c r="C252" i="27" s="1"/>
  <c r="F252" i="27" s="1"/>
  <c r="I252" i="27" s="1"/>
  <c r="H251" i="27"/>
  <c r="G251" i="27"/>
  <c r="D251" i="27"/>
  <c r="C251" i="27"/>
  <c r="F251" i="27" s="1"/>
  <c r="I251" i="27" s="1"/>
  <c r="H250" i="27"/>
  <c r="G250" i="27"/>
  <c r="D250" i="27"/>
  <c r="C250" i="27"/>
  <c r="F250" i="27" s="1"/>
  <c r="I250" i="27" s="1"/>
  <c r="H249" i="27"/>
  <c r="G249" i="27"/>
  <c r="D249" i="27"/>
  <c r="C249" i="27"/>
  <c r="F249" i="27" s="1"/>
  <c r="I249" i="27" s="1"/>
  <c r="H243" i="27"/>
  <c r="G243" i="27"/>
  <c r="D243" i="27"/>
  <c r="C243" i="27"/>
  <c r="F243" i="27" s="1"/>
  <c r="I243" i="27" s="1"/>
  <c r="H242" i="27"/>
  <c r="G242" i="27"/>
  <c r="D242" i="27"/>
  <c r="C242" i="27" s="1"/>
  <c r="F242" i="27" s="1"/>
  <c r="I242" i="27" s="1"/>
  <c r="H241" i="27"/>
  <c r="G241" i="27"/>
  <c r="D241" i="27"/>
  <c r="C241" i="27" s="1"/>
  <c r="F241" i="27" s="1"/>
  <c r="I241" i="27" s="1"/>
  <c r="H240" i="27"/>
  <c r="G240" i="27"/>
  <c r="D240" i="27"/>
  <c r="C240" i="27" s="1"/>
  <c r="F240" i="27" s="1"/>
  <c r="I240" i="27" s="1"/>
  <c r="H239" i="27"/>
  <c r="G239" i="27"/>
  <c r="D239" i="27"/>
  <c r="C239" i="27" s="1"/>
  <c r="F239" i="27" s="1"/>
  <c r="I239" i="27" s="1"/>
  <c r="H238" i="27"/>
  <c r="G238" i="27"/>
  <c r="D238" i="27"/>
  <c r="C238" i="27"/>
  <c r="F238" i="27" s="1"/>
  <c r="I238" i="27" s="1"/>
  <c r="H237" i="27"/>
  <c r="G237" i="27"/>
  <c r="D237" i="27"/>
  <c r="C237" i="27"/>
  <c r="F237" i="27" s="1"/>
  <c r="I237" i="27" s="1"/>
  <c r="H236" i="27"/>
  <c r="G236" i="27"/>
  <c r="D236" i="27"/>
  <c r="C236" i="27"/>
  <c r="F236" i="27" s="1"/>
  <c r="I236" i="27" s="1"/>
  <c r="H230" i="27"/>
  <c r="G230" i="27"/>
  <c r="D230" i="27"/>
  <c r="C230" i="27"/>
  <c r="F230" i="27" s="1"/>
  <c r="I230" i="27" s="1"/>
  <c r="H229" i="27"/>
  <c r="G229" i="27"/>
  <c r="D229" i="27"/>
  <c r="C229" i="27" s="1"/>
  <c r="F229" i="27" s="1"/>
  <c r="I229" i="27" s="1"/>
  <c r="H228" i="27"/>
  <c r="G228" i="27"/>
  <c r="D228" i="27"/>
  <c r="C228" i="27" s="1"/>
  <c r="F228" i="27" s="1"/>
  <c r="I228" i="27" s="1"/>
  <c r="H227" i="27"/>
  <c r="G227" i="27"/>
  <c r="D227" i="27"/>
  <c r="C227" i="27" s="1"/>
  <c r="F227" i="27" s="1"/>
  <c r="I227" i="27" s="1"/>
  <c r="H221" i="27"/>
  <c r="G221" i="27"/>
  <c r="D221" i="27"/>
  <c r="C221" i="27" s="1"/>
  <c r="F221" i="27" s="1"/>
  <c r="I221" i="27" s="1"/>
  <c r="H220" i="27"/>
  <c r="G220" i="27"/>
  <c r="D220" i="27"/>
  <c r="C220" i="27"/>
  <c r="F220" i="27" s="1"/>
  <c r="I220" i="27" s="1"/>
  <c r="H219" i="27"/>
  <c r="G219" i="27"/>
  <c r="D219" i="27"/>
  <c r="C219" i="27"/>
  <c r="F219" i="27" s="1"/>
  <c r="I219" i="27" s="1"/>
  <c r="H218" i="27"/>
  <c r="G218" i="27"/>
  <c r="D218" i="27"/>
  <c r="C218" i="27"/>
  <c r="F218" i="27" s="1"/>
  <c r="I218" i="27" s="1"/>
  <c r="H216" i="27"/>
  <c r="G216" i="27"/>
  <c r="D216" i="27"/>
  <c r="C216" i="27"/>
  <c r="F216" i="27" s="1"/>
  <c r="I216" i="27" s="1"/>
  <c r="H215" i="27"/>
  <c r="G215" i="27"/>
  <c r="D215" i="27"/>
  <c r="C215" i="27" s="1"/>
  <c r="F215" i="27" s="1"/>
  <c r="I215" i="27" s="1"/>
  <c r="H214" i="27"/>
  <c r="G214" i="27"/>
  <c r="D214" i="27"/>
  <c r="C214" i="27" s="1"/>
  <c r="F214" i="27" s="1"/>
  <c r="I214" i="27" s="1"/>
  <c r="H213" i="27"/>
  <c r="G213" i="27"/>
  <c r="D213" i="27"/>
  <c r="C213" i="27" s="1"/>
  <c r="F213" i="27" s="1"/>
  <c r="I213" i="27" s="1"/>
  <c r="H211" i="27"/>
  <c r="G211" i="27"/>
  <c r="D211" i="27"/>
  <c r="C211" i="27" s="1"/>
  <c r="F211" i="27" s="1"/>
  <c r="I211" i="27" s="1"/>
  <c r="H210" i="27"/>
  <c r="G210" i="27"/>
  <c r="D210" i="27"/>
  <c r="C210" i="27"/>
  <c r="F210" i="27" s="1"/>
  <c r="I210" i="27" s="1"/>
  <c r="H209" i="27"/>
  <c r="G209" i="27"/>
  <c r="D209" i="27"/>
  <c r="C209" i="27"/>
  <c r="F209" i="27" s="1"/>
  <c r="I209" i="27" s="1"/>
  <c r="H208" i="27"/>
  <c r="G208" i="27"/>
  <c r="D208" i="27"/>
  <c r="C208" i="27"/>
  <c r="F208" i="27" s="1"/>
  <c r="I208" i="27" s="1"/>
  <c r="H207" i="27"/>
  <c r="G207" i="27"/>
  <c r="D207" i="27"/>
  <c r="C207" i="27"/>
  <c r="F207" i="27" s="1"/>
  <c r="I207" i="27" s="1"/>
  <c r="H201" i="27"/>
  <c r="G201" i="27"/>
  <c r="D201" i="27"/>
  <c r="C201" i="27" s="1"/>
  <c r="F201" i="27" s="1"/>
  <c r="I201" i="27" s="1"/>
  <c r="H200" i="27"/>
  <c r="G200" i="27"/>
  <c r="D200" i="27"/>
  <c r="C200" i="27" s="1"/>
  <c r="F200" i="27" s="1"/>
  <c r="I200" i="27" s="1"/>
  <c r="H199" i="27"/>
  <c r="G199" i="27"/>
  <c r="D199" i="27"/>
  <c r="C199" i="27" s="1"/>
  <c r="F199" i="27" s="1"/>
  <c r="I199" i="27" s="1"/>
  <c r="H198" i="27"/>
  <c r="G198" i="27"/>
  <c r="D198" i="27"/>
  <c r="C198" i="27" s="1"/>
  <c r="F198" i="27" s="1"/>
  <c r="I198" i="27" s="1"/>
  <c r="H197" i="27"/>
  <c r="G197" i="27"/>
  <c r="D197" i="27"/>
  <c r="C197" i="27"/>
  <c r="F197" i="27" s="1"/>
  <c r="I197" i="27" s="1"/>
  <c r="H191" i="27"/>
  <c r="G191" i="27"/>
  <c r="D191" i="27"/>
  <c r="C191" i="27"/>
  <c r="F191" i="27" s="1"/>
  <c r="I191" i="27" s="1"/>
  <c r="H190" i="27"/>
  <c r="G190" i="27"/>
  <c r="D190" i="27"/>
  <c r="C190" i="27"/>
  <c r="F190" i="27" s="1"/>
  <c r="I190" i="27" s="1"/>
  <c r="H189" i="27"/>
  <c r="G189" i="27"/>
  <c r="D189" i="27"/>
  <c r="C189" i="27"/>
  <c r="F189" i="27" s="1"/>
  <c r="I189" i="27" s="1"/>
  <c r="H188" i="27"/>
  <c r="G188" i="27"/>
  <c r="D188" i="27"/>
  <c r="C188" i="27" s="1"/>
  <c r="F188" i="27" s="1"/>
  <c r="I188" i="27" s="1"/>
  <c r="H182" i="27"/>
  <c r="G182" i="27"/>
  <c r="D182" i="27"/>
  <c r="C182" i="27" s="1"/>
  <c r="F182" i="27" s="1"/>
  <c r="I182" i="27" s="1"/>
  <c r="H181" i="27"/>
  <c r="G181" i="27"/>
  <c r="D181" i="27"/>
  <c r="C181" i="27" s="1"/>
  <c r="F181" i="27" s="1"/>
  <c r="I181" i="27" s="1"/>
  <c r="H180" i="27"/>
  <c r="G180" i="27"/>
  <c r="D180" i="27"/>
  <c r="C180" i="27" s="1"/>
  <c r="F180" i="27" s="1"/>
  <c r="I180" i="27" s="1"/>
  <c r="H174" i="27"/>
  <c r="G174" i="27"/>
  <c r="D174" i="27"/>
  <c r="C174" i="27"/>
  <c r="F174" i="27" s="1"/>
  <c r="I174" i="27" s="1"/>
  <c r="H173" i="27"/>
  <c r="G173" i="27"/>
  <c r="D173" i="27"/>
  <c r="C173" i="27"/>
  <c r="F173" i="27" s="1"/>
  <c r="I173" i="27" s="1"/>
  <c r="H172" i="27"/>
  <c r="G172" i="27"/>
  <c r="D172" i="27"/>
  <c r="C172" i="27"/>
  <c r="F172" i="27" s="1"/>
  <c r="I172" i="27" s="1"/>
  <c r="H171" i="27"/>
  <c r="G171" i="27"/>
  <c r="D171" i="27"/>
  <c r="C171" i="27"/>
  <c r="F171" i="27" s="1"/>
  <c r="I171" i="27" s="1"/>
  <c r="H170" i="27"/>
  <c r="G170" i="27"/>
  <c r="D170" i="27"/>
  <c r="C170" i="27" s="1"/>
  <c r="F170" i="27" s="1"/>
  <c r="I170" i="27" s="1"/>
  <c r="H169" i="27"/>
  <c r="G169" i="27"/>
  <c r="D169" i="27"/>
  <c r="C169" i="27" s="1"/>
  <c r="F169" i="27" s="1"/>
  <c r="I169" i="27" s="1"/>
  <c r="H163" i="27"/>
  <c r="G163" i="27"/>
  <c r="D163" i="27"/>
  <c r="C163" i="27"/>
  <c r="F163" i="27" s="1"/>
  <c r="I163" i="27" s="1"/>
  <c r="H162" i="27"/>
  <c r="G162" i="27"/>
  <c r="D162" i="27"/>
  <c r="C162" i="27"/>
  <c r="F162" i="27" s="1"/>
  <c r="I162" i="27" s="1"/>
  <c r="H161" i="27"/>
  <c r="G161" i="27"/>
  <c r="D161" i="27"/>
  <c r="C161" i="27"/>
  <c r="F161" i="27" s="1"/>
  <c r="I161" i="27" s="1"/>
  <c r="H160" i="27"/>
  <c r="G160" i="27"/>
  <c r="D160" i="27"/>
  <c r="C160" i="27" s="1"/>
  <c r="F160" i="27" s="1"/>
  <c r="I160" i="27" s="1"/>
  <c r="H159" i="27"/>
  <c r="G159" i="27"/>
  <c r="D159" i="27"/>
  <c r="C159" i="27"/>
  <c r="F159" i="27" s="1"/>
  <c r="I159" i="27" s="1"/>
  <c r="H158" i="27"/>
  <c r="G158" i="27"/>
  <c r="D158" i="27"/>
  <c r="C158" i="27"/>
  <c r="F158" i="27" s="1"/>
  <c r="I158" i="27" s="1"/>
  <c r="H152" i="27"/>
  <c r="G152" i="27"/>
  <c r="D152" i="27"/>
  <c r="C152" i="27" s="1"/>
  <c r="F152" i="27" s="1"/>
  <c r="I152" i="27" s="1"/>
  <c r="H151" i="27"/>
  <c r="G151" i="27"/>
  <c r="D151" i="27"/>
  <c r="C151" i="27" s="1"/>
  <c r="F151" i="27" s="1"/>
  <c r="I151" i="27" s="1"/>
  <c r="H150" i="27"/>
  <c r="G150" i="27"/>
  <c r="D150" i="27"/>
  <c r="C150" i="27" s="1"/>
  <c r="F150" i="27" s="1"/>
  <c r="I150" i="27" s="1"/>
  <c r="H149" i="27"/>
  <c r="G149" i="27"/>
  <c r="D149" i="27"/>
  <c r="C149" i="27"/>
  <c r="F149" i="27" s="1"/>
  <c r="I149" i="27" s="1"/>
  <c r="H148" i="27"/>
  <c r="G148" i="27"/>
  <c r="D148" i="27"/>
  <c r="C148" i="27"/>
  <c r="F148" i="27" s="1"/>
  <c r="I148" i="27" s="1"/>
  <c r="H142" i="27"/>
  <c r="G142" i="27"/>
  <c r="D142" i="27"/>
  <c r="C142" i="27"/>
  <c r="F142" i="27" s="1"/>
  <c r="I142" i="27" s="1"/>
  <c r="H141" i="27"/>
  <c r="G141" i="27"/>
  <c r="D141" i="27"/>
  <c r="C141" i="27"/>
  <c r="F141" i="27" s="1"/>
  <c r="I141" i="27" s="1"/>
  <c r="H140" i="27"/>
  <c r="G140" i="27"/>
  <c r="D140" i="27"/>
  <c r="C140" i="27"/>
  <c r="F140" i="27" s="1"/>
  <c r="I140" i="27" s="1"/>
  <c r="H139" i="27"/>
  <c r="G139" i="27"/>
  <c r="D139" i="27"/>
  <c r="C139" i="27" s="1"/>
  <c r="F139" i="27" s="1"/>
  <c r="I139" i="27" s="1"/>
  <c r="H138" i="27"/>
  <c r="G138" i="27"/>
  <c r="D138" i="27"/>
  <c r="C138" i="27" s="1"/>
  <c r="F138" i="27" s="1"/>
  <c r="I138" i="27" s="1"/>
  <c r="H136" i="27"/>
  <c r="G136" i="27"/>
  <c r="D136" i="27"/>
  <c r="C136" i="27" s="1"/>
  <c r="F136" i="27" s="1"/>
  <c r="I136" i="27" s="1"/>
  <c r="H135" i="27"/>
  <c r="G135" i="27"/>
  <c r="D135" i="27"/>
  <c r="C135" i="27" s="1"/>
  <c r="F135" i="27" s="1"/>
  <c r="I135" i="27" s="1"/>
  <c r="H134" i="27"/>
  <c r="G134" i="27"/>
  <c r="D134" i="27"/>
  <c r="C134" i="27" s="1"/>
  <c r="F134" i="27" s="1"/>
  <c r="I134" i="27" s="1"/>
  <c r="H133" i="27"/>
  <c r="G133" i="27"/>
  <c r="D133" i="27"/>
  <c r="C133" i="27" s="1"/>
  <c r="F133" i="27" s="1"/>
  <c r="I133" i="27" s="1"/>
  <c r="H132" i="27"/>
  <c r="G132" i="27"/>
  <c r="D132" i="27"/>
  <c r="C132" i="27" s="1"/>
  <c r="F132" i="27" s="1"/>
  <c r="I132" i="27" s="1"/>
  <c r="H131" i="27"/>
  <c r="G131" i="27"/>
  <c r="D131" i="27"/>
  <c r="C131" i="27" s="1"/>
  <c r="F131" i="27" s="1"/>
  <c r="I131" i="27" s="1"/>
  <c r="H125" i="27"/>
  <c r="G125" i="27"/>
  <c r="D125" i="27"/>
  <c r="C125" i="27" s="1"/>
  <c r="F125" i="27" s="1"/>
  <c r="I125" i="27" s="1"/>
  <c r="H124" i="27"/>
  <c r="G124" i="27"/>
  <c r="D124" i="27"/>
  <c r="C124" i="27" s="1"/>
  <c r="F124" i="27" s="1"/>
  <c r="I124" i="27" s="1"/>
  <c r="H123" i="27"/>
  <c r="G123" i="27"/>
  <c r="D123" i="27"/>
  <c r="C123" i="27"/>
  <c r="F123" i="27" s="1"/>
  <c r="I123" i="27" s="1"/>
  <c r="H122" i="27"/>
  <c r="G122" i="27"/>
  <c r="D122" i="27"/>
  <c r="C122" i="27" s="1"/>
  <c r="F122" i="27" s="1"/>
  <c r="I122" i="27" s="1"/>
  <c r="H121" i="27"/>
  <c r="G121" i="27"/>
  <c r="D121" i="27"/>
  <c r="C121" i="27"/>
  <c r="F121" i="27" s="1"/>
  <c r="I121" i="27" s="1"/>
  <c r="H115" i="27"/>
  <c r="G115" i="27"/>
  <c r="D115" i="27"/>
  <c r="C115" i="27"/>
  <c r="F115" i="27" s="1"/>
  <c r="I115" i="27" s="1"/>
  <c r="H114" i="27"/>
  <c r="G114" i="27"/>
  <c r="D114" i="27"/>
  <c r="C114" i="27"/>
  <c r="F114" i="27" s="1"/>
  <c r="I114" i="27" s="1"/>
  <c r="H112" i="27"/>
  <c r="G112" i="27"/>
  <c r="D112" i="27"/>
  <c r="C112" i="27"/>
  <c r="F112" i="27" s="1"/>
  <c r="I112" i="27" s="1"/>
  <c r="H111" i="27"/>
  <c r="G111" i="27"/>
  <c r="D111" i="27"/>
  <c r="C111" i="27" s="1"/>
  <c r="F111" i="27" s="1"/>
  <c r="I111" i="27" s="1"/>
  <c r="H110" i="27"/>
  <c r="G110" i="27"/>
  <c r="D110" i="27"/>
  <c r="C110" i="27" s="1"/>
  <c r="F110" i="27" s="1"/>
  <c r="I110" i="27" s="1"/>
  <c r="H109" i="27"/>
  <c r="G109" i="27"/>
  <c r="D109" i="27"/>
  <c r="C109" i="27" s="1"/>
  <c r="F109" i="27" s="1"/>
  <c r="I109" i="27" s="1"/>
  <c r="H107" i="27"/>
  <c r="G107" i="27"/>
  <c r="D107" i="27"/>
  <c r="C107" i="27" s="1"/>
  <c r="F107" i="27" s="1"/>
  <c r="I107" i="27" s="1"/>
  <c r="H106" i="27"/>
  <c r="G106" i="27"/>
  <c r="D106" i="27"/>
  <c r="C106" i="27"/>
  <c r="F106" i="27" s="1"/>
  <c r="I106" i="27" s="1"/>
  <c r="H105" i="27"/>
  <c r="G105" i="27"/>
  <c r="D105" i="27"/>
  <c r="C105" i="27"/>
  <c r="F105" i="27" s="1"/>
  <c r="I105" i="27" s="1"/>
  <c r="H99" i="27"/>
  <c r="G99" i="27"/>
  <c r="D99" i="27"/>
  <c r="C99" i="27"/>
  <c r="F99" i="27" s="1"/>
  <c r="I99" i="27" s="1"/>
  <c r="H98" i="27"/>
  <c r="G98" i="27"/>
  <c r="D98" i="27"/>
  <c r="C98" i="27"/>
  <c r="F98" i="27" s="1"/>
  <c r="I98" i="27" s="1"/>
  <c r="H97" i="27"/>
  <c r="G97" i="27"/>
  <c r="D97" i="27"/>
  <c r="C97" i="27" s="1"/>
  <c r="F97" i="27" s="1"/>
  <c r="I97" i="27" s="1"/>
  <c r="H95" i="27"/>
  <c r="G95" i="27"/>
  <c r="D95" i="27"/>
  <c r="C95" i="27" s="1"/>
  <c r="F95" i="27" s="1"/>
  <c r="I95" i="27" s="1"/>
  <c r="H94" i="27"/>
  <c r="G94" i="27"/>
  <c r="D94" i="27"/>
  <c r="C94" i="27" s="1"/>
  <c r="F94" i="27" s="1"/>
  <c r="I94" i="27" s="1"/>
  <c r="H93" i="27"/>
  <c r="G93" i="27"/>
  <c r="D93" i="27"/>
  <c r="C93" i="27"/>
  <c r="F93" i="27" s="1"/>
  <c r="I93" i="27" s="1"/>
  <c r="H92" i="27"/>
  <c r="G92" i="27"/>
  <c r="D92" i="27"/>
  <c r="C92" i="27" s="1"/>
  <c r="F92" i="27" s="1"/>
  <c r="I92" i="27" s="1"/>
  <c r="H91" i="27"/>
  <c r="G91" i="27"/>
  <c r="D91" i="27"/>
  <c r="C91" i="27" s="1"/>
  <c r="F91" i="27" s="1"/>
  <c r="I91" i="27" s="1"/>
  <c r="H90" i="27"/>
  <c r="G90" i="27"/>
  <c r="D90" i="27"/>
  <c r="C90" i="27" s="1"/>
  <c r="F90" i="27" s="1"/>
  <c r="I90" i="27" s="1"/>
  <c r="H89" i="27"/>
  <c r="G89" i="27"/>
  <c r="D89" i="27"/>
  <c r="C89" i="27" s="1"/>
  <c r="F89" i="27" s="1"/>
  <c r="I89" i="27" s="1"/>
  <c r="H83" i="27"/>
  <c r="G83" i="27"/>
  <c r="D83" i="27"/>
  <c r="C83" i="27" s="1"/>
  <c r="F83" i="27" s="1"/>
  <c r="I83" i="27" s="1"/>
  <c r="H82" i="27"/>
  <c r="G82" i="27"/>
  <c r="D82" i="27"/>
  <c r="C82" i="27" s="1"/>
  <c r="F82" i="27" s="1"/>
  <c r="I82" i="27" s="1"/>
  <c r="H81" i="27"/>
  <c r="G81" i="27"/>
  <c r="D81" i="27"/>
  <c r="C81" i="27" s="1"/>
  <c r="F81" i="27" s="1"/>
  <c r="I81" i="27" s="1"/>
  <c r="H80" i="27"/>
  <c r="G80" i="27"/>
  <c r="D80" i="27"/>
  <c r="C80" i="27"/>
  <c r="F80" i="27" s="1"/>
  <c r="I80" i="27" s="1"/>
  <c r="H78" i="27"/>
  <c r="G78" i="27"/>
  <c r="D78" i="27"/>
  <c r="C78" i="27" s="1"/>
  <c r="F78" i="27" s="1"/>
  <c r="I78" i="27" s="1"/>
  <c r="H77" i="27"/>
  <c r="G77" i="27"/>
  <c r="D77" i="27"/>
  <c r="C77" i="27" s="1"/>
  <c r="F77" i="27" s="1"/>
  <c r="I77" i="27" s="1"/>
  <c r="H76" i="27"/>
  <c r="G76" i="27"/>
  <c r="D76" i="27"/>
  <c r="C76" i="27" s="1"/>
  <c r="F76" i="27" s="1"/>
  <c r="I76" i="27" s="1"/>
  <c r="H75" i="27"/>
  <c r="G75" i="27"/>
  <c r="D75" i="27"/>
  <c r="C75" i="27" s="1"/>
  <c r="F75" i="27" s="1"/>
  <c r="I75" i="27" s="1"/>
  <c r="H74" i="27"/>
  <c r="G74" i="27"/>
  <c r="D74" i="27"/>
  <c r="C74" i="27" s="1"/>
  <c r="F74" i="27" s="1"/>
  <c r="I74" i="27" s="1"/>
  <c r="H72" i="27"/>
  <c r="G72" i="27"/>
  <c r="D72" i="27"/>
  <c r="C72" i="27" s="1"/>
  <c r="F72" i="27" s="1"/>
  <c r="I72" i="27" s="1"/>
  <c r="H71" i="27"/>
  <c r="G71" i="27"/>
  <c r="D71" i="27"/>
  <c r="C71" i="27" s="1"/>
  <c r="F71" i="27" s="1"/>
  <c r="I71" i="27" s="1"/>
  <c r="H70" i="27"/>
  <c r="G70" i="27"/>
  <c r="D70" i="27"/>
  <c r="C70" i="27"/>
  <c r="F70" i="27" s="1"/>
  <c r="I70" i="27" s="1"/>
  <c r="H69" i="27"/>
  <c r="G69" i="27"/>
  <c r="D69" i="27"/>
  <c r="C69" i="27"/>
  <c r="F69" i="27" s="1"/>
  <c r="I69" i="27" s="1"/>
  <c r="H63" i="27"/>
  <c r="G63" i="27"/>
  <c r="D63" i="27"/>
  <c r="C63" i="27"/>
  <c r="F63" i="27" s="1"/>
  <c r="I63" i="27" s="1"/>
  <c r="H62" i="27"/>
  <c r="G62" i="27"/>
  <c r="D62" i="27"/>
  <c r="C62" i="27"/>
  <c r="F62" i="27" s="1"/>
  <c r="I62" i="27" s="1"/>
  <c r="H61" i="27"/>
  <c r="G61" i="27"/>
  <c r="D61" i="27"/>
  <c r="C61" i="27"/>
  <c r="F61" i="27" s="1"/>
  <c r="I61" i="27" s="1"/>
  <c r="H59" i="27"/>
  <c r="G59" i="27"/>
  <c r="D59" i="27"/>
  <c r="C59" i="27" s="1"/>
  <c r="F59" i="27" s="1"/>
  <c r="I59" i="27" s="1"/>
  <c r="H58" i="27"/>
  <c r="G58" i="27"/>
  <c r="D58" i="27"/>
  <c r="C58" i="27" s="1"/>
  <c r="F58" i="27" s="1"/>
  <c r="I58" i="27" s="1"/>
  <c r="H57" i="27"/>
  <c r="G57" i="27"/>
  <c r="D57" i="27"/>
  <c r="C57" i="27" s="1"/>
  <c r="F57" i="27" s="1"/>
  <c r="I57" i="27" s="1"/>
  <c r="H51" i="27"/>
  <c r="G51" i="27"/>
  <c r="D51" i="27"/>
  <c r="C51" i="27" s="1"/>
  <c r="F51" i="27" s="1"/>
  <c r="I51" i="27" s="1"/>
  <c r="H50" i="27"/>
  <c r="G50" i="27"/>
  <c r="D50" i="27"/>
  <c r="C50" i="27"/>
  <c r="F50" i="27" s="1"/>
  <c r="I50" i="27" s="1"/>
  <c r="H49" i="27"/>
  <c r="G49" i="27"/>
  <c r="D49" i="27"/>
  <c r="C49" i="27"/>
  <c r="F49" i="27" s="1"/>
  <c r="I49" i="27" s="1"/>
  <c r="H48" i="27"/>
  <c r="G48" i="27"/>
  <c r="D48" i="27"/>
  <c r="C48" i="27"/>
  <c r="F48" i="27" s="1"/>
  <c r="I48" i="27" s="1"/>
  <c r="H46" i="27"/>
  <c r="G46" i="27"/>
  <c r="D46" i="27"/>
  <c r="C46" i="27"/>
  <c r="F46" i="27" s="1"/>
  <c r="I46" i="27" s="1"/>
  <c r="H45" i="27"/>
  <c r="G45" i="27"/>
  <c r="D45" i="27"/>
  <c r="C45" i="27" s="1"/>
  <c r="F45" i="27" s="1"/>
  <c r="I45" i="27" s="1"/>
  <c r="H44" i="27"/>
  <c r="G44" i="27"/>
  <c r="D44" i="27"/>
  <c r="C44" i="27" s="1"/>
  <c r="F44" i="27" s="1"/>
  <c r="I44" i="27" s="1"/>
  <c r="H43" i="27"/>
  <c r="G43" i="27"/>
  <c r="D43" i="27"/>
  <c r="C43" i="27" s="1"/>
  <c r="F43" i="27" s="1"/>
  <c r="I43" i="27" s="1"/>
  <c r="H42" i="27"/>
  <c r="G42" i="27"/>
  <c r="D42" i="27"/>
  <c r="C42" i="27" s="1"/>
  <c r="F42" i="27" s="1"/>
  <c r="I42" i="27" s="1"/>
  <c r="H36" i="27"/>
  <c r="G36" i="27"/>
  <c r="D36" i="27"/>
  <c r="C36" i="27"/>
  <c r="F36" i="27" s="1"/>
  <c r="I36" i="27" s="1"/>
  <c r="H35" i="27"/>
  <c r="G35" i="27"/>
  <c r="D35" i="27"/>
  <c r="C35" i="27"/>
  <c r="F35" i="27" s="1"/>
  <c r="I35" i="27" s="1"/>
  <c r="H34" i="27"/>
  <c r="G34" i="27"/>
  <c r="D34" i="27"/>
  <c r="C34" i="27"/>
  <c r="F34" i="27" s="1"/>
  <c r="I34" i="27" s="1"/>
  <c r="H33" i="27"/>
  <c r="G33" i="27"/>
  <c r="D33" i="27"/>
  <c r="C33" i="27"/>
  <c r="F33" i="27" s="1"/>
  <c r="I33" i="27" s="1"/>
  <c r="H32" i="27"/>
  <c r="G32" i="27"/>
  <c r="D32" i="27"/>
  <c r="C32" i="27" s="1"/>
  <c r="F32" i="27" s="1"/>
  <c r="I32" i="27" s="1"/>
  <c r="H31" i="27"/>
  <c r="G31" i="27"/>
  <c r="D31" i="27"/>
  <c r="C31" i="27" s="1"/>
  <c r="F31" i="27" s="1"/>
  <c r="I31" i="27" s="1"/>
  <c r="H30" i="27"/>
  <c r="G30" i="27"/>
  <c r="D30" i="27"/>
  <c r="C30" i="27" s="1"/>
  <c r="F30" i="27" s="1"/>
  <c r="I30" i="27" s="1"/>
  <c r="H29" i="27"/>
  <c r="G29" i="27"/>
  <c r="D29" i="27"/>
  <c r="C29" i="27" s="1"/>
  <c r="F29" i="27" s="1"/>
  <c r="I29" i="27" s="1"/>
  <c r="H23" i="27"/>
  <c r="G23" i="27"/>
  <c r="F23" i="27"/>
  <c r="I23" i="27" s="1"/>
  <c r="D23" i="27"/>
  <c r="C23" i="27"/>
  <c r="H22" i="27"/>
  <c r="G22" i="27"/>
  <c r="D22" i="27"/>
  <c r="C22" i="27"/>
  <c r="F22" i="27" s="1"/>
  <c r="I22" i="27" s="1"/>
  <c r="H21" i="27"/>
  <c r="G21" i="27"/>
  <c r="F21" i="27"/>
  <c r="I21" i="27" s="1"/>
  <c r="D21" i="27"/>
  <c r="C21" i="27"/>
  <c r="H20" i="27"/>
  <c r="G20" i="27"/>
  <c r="D20" i="27"/>
  <c r="C20" i="27"/>
  <c r="F20" i="27" s="1"/>
  <c r="I20" i="27" s="1"/>
  <c r="H19" i="27"/>
  <c r="G19" i="27"/>
  <c r="F19" i="27"/>
  <c r="I19" i="27" s="1"/>
  <c r="D19" i="27"/>
  <c r="C19" i="27"/>
  <c r="H18" i="27"/>
  <c r="G18" i="27"/>
  <c r="D18" i="27"/>
  <c r="C18" i="27"/>
  <c r="F18" i="27" s="1"/>
  <c r="I18" i="27" s="1"/>
  <c r="H17" i="27"/>
  <c r="G17" i="27"/>
  <c r="D17" i="27"/>
  <c r="C17" i="27" s="1"/>
  <c r="F17" i="27" s="1"/>
  <c r="I17" i="27" s="1"/>
  <c r="I344" i="25"/>
  <c r="I343" i="25"/>
  <c r="I342" i="25"/>
  <c r="I336" i="25"/>
  <c r="I335" i="25"/>
  <c r="I334" i="25"/>
  <c r="I333" i="25"/>
  <c r="I332" i="25"/>
  <c r="I331" i="25"/>
  <c r="I325" i="25"/>
  <c r="I324" i="25"/>
  <c r="I323" i="25"/>
  <c r="I322" i="25"/>
  <c r="I321" i="25"/>
  <c r="I315" i="25"/>
  <c r="I314" i="25"/>
  <c r="I313" i="25"/>
  <c r="I311" i="25"/>
  <c r="I310" i="25"/>
  <c r="I309" i="25"/>
  <c r="I308" i="25"/>
  <c r="I307" i="25"/>
  <c r="I301" i="25"/>
  <c r="I300" i="25"/>
  <c r="I299" i="25"/>
  <c r="I298" i="25"/>
  <c r="I297" i="25"/>
  <c r="I296" i="25"/>
  <c r="I290" i="25"/>
  <c r="I289" i="25"/>
  <c r="I288" i="25"/>
  <c r="I287" i="25"/>
  <c r="I286" i="25"/>
  <c r="I285" i="25"/>
  <c r="I284" i="25"/>
  <c r="I278" i="25"/>
  <c r="I277" i="25"/>
  <c r="I276" i="25"/>
  <c r="I275" i="25"/>
  <c r="I274" i="25"/>
  <c r="I273" i="25"/>
  <c r="I267" i="25"/>
  <c r="I266" i="25"/>
  <c r="I265" i="25"/>
  <c r="I264" i="25"/>
  <c r="I263" i="25"/>
  <c r="I262" i="25"/>
  <c r="I261" i="25"/>
  <c r="I255" i="25"/>
  <c r="I254" i="25"/>
  <c r="I253" i="25"/>
  <c r="I252" i="25"/>
  <c r="I251" i="25"/>
  <c r="I250" i="25"/>
  <c r="I249" i="25"/>
  <c r="I243" i="25"/>
  <c r="I242" i="25"/>
  <c r="I241" i="25"/>
  <c r="I240" i="25"/>
  <c r="I239" i="25"/>
  <c r="I238" i="25"/>
  <c r="I237" i="25"/>
  <c r="I236" i="25"/>
  <c r="I230" i="25"/>
  <c r="I229" i="25"/>
  <c r="I228" i="25"/>
  <c r="I227" i="25"/>
  <c r="I221" i="25"/>
  <c r="I220" i="25"/>
  <c r="I219" i="25"/>
  <c r="I218" i="25"/>
  <c r="I216" i="25"/>
  <c r="I215" i="25"/>
  <c r="I214" i="25"/>
  <c r="I213" i="25"/>
  <c r="I211" i="25"/>
  <c r="I210" i="25"/>
  <c r="I209" i="25"/>
  <c r="I208" i="25"/>
  <c r="I207" i="25"/>
  <c r="I201" i="25"/>
  <c r="I200" i="25"/>
  <c r="I199" i="25"/>
  <c r="I198" i="25"/>
  <c r="I197" i="25"/>
  <c r="I191" i="25"/>
  <c r="I190" i="25"/>
  <c r="I189" i="25"/>
  <c r="I188" i="25"/>
  <c r="I182" i="25"/>
  <c r="I181" i="25"/>
  <c r="I180" i="25"/>
  <c r="I174" i="25"/>
  <c r="I173" i="25"/>
  <c r="I172" i="25"/>
  <c r="I171" i="25"/>
  <c r="I170" i="25"/>
  <c r="I169" i="25"/>
  <c r="I163" i="25"/>
  <c r="I162" i="25"/>
  <c r="I161" i="25"/>
  <c r="I160" i="25"/>
  <c r="I159" i="25"/>
  <c r="I158" i="25"/>
  <c r="I152" i="25"/>
  <c r="I151" i="25"/>
  <c r="I150" i="25"/>
  <c r="I149" i="25"/>
  <c r="I148" i="25"/>
  <c r="I142" i="25"/>
  <c r="I141" i="25"/>
  <c r="I140" i="25"/>
  <c r="I139" i="25"/>
  <c r="I138" i="25"/>
  <c r="I136" i="25"/>
  <c r="I135" i="25"/>
  <c r="I134" i="25"/>
  <c r="I133" i="25"/>
  <c r="I132" i="25"/>
  <c r="I131" i="25"/>
  <c r="I125" i="25"/>
  <c r="I124" i="25"/>
  <c r="I123" i="25"/>
  <c r="I122" i="25"/>
  <c r="I121" i="25"/>
  <c r="I115" i="25"/>
  <c r="I114" i="25"/>
  <c r="I112" i="25"/>
  <c r="I111" i="25"/>
  <c r="I110" i="25"/>
  <c r="I109" i="25"/>
  <c r="I107" i="25"/>
  <c r="I106" i="25"/>
  <c r="I105" i="25"/>
  <c r="I99" i="25"/>
  <c r="I98" i="25"/>
  <c r="I97" i="25"/>
  <c r="I95" i="25"/>
  <c r="I94" i="25"/>
  <c r="I93" i="25"/>
  <c r="I92" i="25"/>
  <c r="I91" i="25"/>
  <c r="I90" i="25"/>
  <c r="I89" i="25"/>
  <c r="I83" i="25"/>
  <c r="I82" i="25"/>
  <c r="I81" i="25"/>
  <c r="I80" i="25"/>
  <c r="I78" i="25"/>
  <c r="I77" i="25"/>
  <c r="I76" i="25"/>
  <c r="I75" i="25"/>
  <c r="I74" i="25"/>
  <c r="I72" i="25"/>
  <c r="I71" i="25"/>
  <c r="I70" i="25"/>
  <c r="I69" i="25"/>
  <c r="I63" i="25"/>
  <c r="I62" i="25"/>
  <c r="I61" i="25"/>
  <c r="I59" i="25"/>
  <c r="I58" i="25"/>
  <c r="I57" i="25"/>
  <c r="I51" i="25"/>
  <c r="I50" i="25"/>
  <c r="I49" i="25"/>
  <c r="I48" i="25"/>
  <c r="I46" i="25"/>
  <c r="I45" i="25"/>
  <c r="I44" i="25"/>
  <c r="I43" i="25"/>
  <c r="I42" i="25"/>
  <c r="I36" i="25"/>
  <c r="I35" i="25"/>
  <c r="I34" i="25"/>
  <c r="I33" i="25"/>
  <c r="I32" i="25"/>
  <c r="I31" i="25"/>
  <c r="I30" i="25"/>
  <c r="I29" i="25"/>
  <c r="I18" i="25"/>
  <c r="I19" i="25"/>
  <c r="I20" i="25"/>
  <c r="I21" i="25"/>
  <c r="I22" i="25"/>
  <c r="I23" i="25"/>
  <c r="I17" i="25"/>
  <c r="I342" i="26"/>
  <c r="I17" i="26"/>
  <c r="I344" i="26"/>
  <c r="I343" i="26"/>
  <c r="I336" i="26"/>
  <c r="I335" i="26"/>
  <c r="I334" i="26"/>
  <c r="I333" i="26"/>
  <c r="I332" i="26"/>
  <c r="I331" i="26"/>
  <c r="I325" i="26"/>
  <c r="I324" i="26"/>
  <c r="I323" i="26"/>
  <c r="I322" i="26"/>
  <c r="I321" i="26"/>
  <c r="I315" i="26"/>
  <c r="I314" i="26"/>
  <c r="I313" i="26"/>
  <c r="I311" i="26"/>
  <c r="I310" i="26"/>
  <c r="I309" i="26"/>
  <c r="I308" i="26"/>
  <c r="I307" i="26"/>
  <c r="I301" i="26"/>
  <c r="I300" i="26"/>
  <c r="I299" i="26"/>
  <c r="I298" i="26"/>
  <c r="I297" i="26"/>
  <c r="I296" i="26"/>
  <c r="I290" i="26"/>
  <c r="I289" i="26"/>
  <c r="I288" i="26"/>
  <c r="I287" i="26"/>
  <c r="I286" i="26"/>
  <c r="I285" i="26"/>
  <c r="I284" i="26"/>
  <c r="I278" i="26"/>
  <c r="I277" i="26"/>
  <c r="I276" i="26"/>
  <c r="I275" i="26"/>
  <c r="I274" i="26"/>
  <c r="I273" i="26"/>
  <c r="I267" i="26"/>
  <c r="I266" i="26"/>
  <c r="I265" i="26"/>
  <c r="I264" i="26"/>
  <c r="I263" i="26"/>
  <c r="I262" i="26"/>
  <c r="I261" i="26"/>
  <c r="I255" i="26"/>
  <c r="I254" i="26"/>
  <c r="I253" i="26"/>
  <c r="I252" i="26"/>
  <c r="I251" i="26"/>
  <c r="I250" i="26"/>
  <c r="I249" i="26"/>
  <c r="I243" i="26"/>
  <c r="I242" i="26"/>
  <c r="I241" i="26"/>
  <c r="I240" i="26"/>
  <c r="I239" i="26"/>
  <c r="I238" i="26"/>
  <c r="I237" i="26"/>
  <c r="I236" i="26"/>
  <c r="I230" i="26"/>
  <c r="I229" i="26"/>
  <c r="I228" i="26"/>
  <c r="I227" i="26"/>
  <c r="I221" i="26"/>
  <c r="I220" i="26"/>
  <c r="I219" i="26"/>
  <c r="I218" i="26"/>
  <c r="I216" i="26"/>
  <c r="I215" i="26"/>
  <c r="I214" i="26"/>
  <c r="I213" i="26"/>
  <c r="I211" i="26"/>
  <c r="I210" i="26"/>
  <c r="I209" i="26"/>
  <c r="I208" i="26"/>
  <c r="I207" i="26"/>
  <c r="I201" i="26"/>
  <c r="I200" i="26"/>
  <c r="I199" i="26"/>
  <c r="I198" i="26"/>
  <c r="I197" i="26"/>
  <c r="I191" i="26"/>
  <c r="I190" i="26"/>
  <c r="I189" i="26"/>
  <c r="I188" i="26"/>
  <c r="I182" i="26"/>
  <c r="I181" i="26"/>
  <c r="I180" i="26"/>
  <c r="I174" i="26"/>
  <c r="I173" i="26"/>
  <c r="I172" i="26"/>
  <c r="I171" i="26"/>
  <c r="I170" i="26"/>
  <c r="I169" i="26"/>
  <c r="I163" i="26"/>
  <c r="I162" i="26"/>
  <c r="I161" i="26"/>
  <c r="I160" i="26"/>
  <c r="I159" i="26"/>
  <c r="I158" i="26"/>
  <c r="I152" i="26"/>
  <c r="I151" i="26"/>
  <c r="I150" i="26"/>
  <c r="I149" i="26"/>
  <c r="I148" i="26"/>
  <c r="I142" i="26"/>
  <c r="I141" i="26"/>
  <c r="I140" i="26"/>
  <c r="I139" i="26"/>
  <c r="I138" i="26"/>
  <c r="I136" i="26"/>
  <c r="I135" i="26"/>
  <c r="I134" i="26"/>
  <c r="I133" i="26"/>
  <c r="I132" i="26"/>
  <c r="I131" i="26"/>
  <c r="I125" i="26"/>
  <c r="I124" i="26"/>
  <c r="I123" i="26"/>
  <c r="I122" i="26"/>
  <c r="I121" i="26"/>
  <c r="I115" i="26"/>
  <c r="I114" i="26"/>
  <c r="I112" i="26"/>
  <c r="I111" i="26"/>
  <c r="I110" i="26"/>
  <c r="I109" i="26"/>
  <c r="I107" i="26"/>
  <c r="I106" i="26"/>
  <c r="I105" i="26"/>
  <c r="I99" i="26"/>
  <c r="I98" i="26"/>
  <c r="I97" i="26"/>
  <c r="I95" i="26"/>
  <c r="I94" i="26"/>
  <c r="I93" i="26"/>
  <c r="I92" i="26"/>
  <c r="I91" i="26"/>
  <c r="I90" i="26"/>
  <c r="I89" i="26"/>
  <c r="I83" i="26"/>
  <c r="I82" i="26"/>
  <c r="I81" i="26"/>
  <c r="I80" i="26"/>
  <c r="I78" i="26"/>
  <c r="I77" i="26"/>
  <c r="I76" i="26"/>
  <c r="I75" i="26"/>
  <c r="I74" i="26"/>
  <c r="I72" i="26"/>
  <c r="I71" i="26"/>
  <c r="I70" i="26"/>
  <c r="I69" i="26"/>
  <c r="I63" i="26"/>
  <c r="I62" i="26"/>
  <c r="I61" i="26"/>
  <c r="I59" i="26"/>
  <c r="I58" i="26"/>
  <c r="I57" i="26"/>
  <c r="I51" i="26"/>
  <c r="I50" i="26"/>
  <c r="I49" i="26"/>
  <c r="I48" i="26"/>
  <c r="I46" i="26"/>
  <c r="I45" i="26"/>
  <c r="I44" i="26"/>
  <c r="I43" i="26"/>
  <c r="I42" i="26"/>
  <c r="I36" i="26"/>
  <c r="I35" i="26"/>
  <c r="I34" i="26"/>
  <c r="I33" i="26"/>
  <c r="I32" i="26"/>
  <c r="I31" i="26"/>
  <c r="I30" i="26"/>
  <c r="I29" i="26"/>
  <c r="I18" i="26"/>
  <c r="I19" i="26"/>
  <c r="I20" i="26"/>
  <c r="I21" i="26"/>
  <c r="I22" i="26"/>
  <c r="I23" i="26"/>
  <c r="H17" i="25"/>
  <c r="H18" i="25"/>
  <c r="H19" i="25"/>
  <c r="H20" i="25"/>
  <c r="H21" i="25"/>
  <c r="H22" i="25"/>
  <c r="H23" i="25"/>
  <c r="H29" i="25"/>
  <c r="H30" i="25"/>
  <c r="H31" i="25"/>
  <c r="H32" i="25"/>
  <c r="H33" i="25"/>
  <c r="H34" i="25"/>
  <c r="H35" i="25"/>
  <c r="H36" i="25"/>
  <c r="H42" i="25"/>
  <c r="H43" i="25"/>
  <c r="H44" i="25"/>
  <c r="H45" i="25"/>
  <c r="H46" i="25"/>
  <c r="H48" i="25"/>
  <c r="H49" i="25"/>
  <c r="H50" i="25"/>
  <c r="H51" i="25"/>
  <c r="H57" i="25"/>
  <c r="H58" i="25"/>
  <c r="H59" i="25"/>
  <c r="H61" i="25"/>
  <c r="H62" i="25"/>
  <c r="H63" i="25"/>
  <c r="H69" i="25"/>
  <c r="H70" i="25"/>
  <c r="H71" i="25"/>
  <c r="H72" i="25"/>
  <c r="H74" i="25"/>
  <c r="H75" i="25"/>
  <c r="H76" i="25"/>
  <c r="H77" i="25"/>
  <c r="H78" i="25"/>
  <c r="H80" i="25"/>
  <c r="H81" i="25"/>
  <c r="H82" i="25"/>
  <c r="H83" i="25"/>
  <c r="H89" i="25"/>
  <c r="H90" i="25"/>
  <c r="H91" i="25"/>
  <c r="H92" i="25"/>
  <c r="H93" i="25"/>
  <c r="H94" i="25"/>
  <c r="H95" i="25"/>
  <c r="H97" i="25"/>
  <c r="H98" i="25"/>
  <c r="H99" i="25"/>
  <c r="H105" i="25"/>
  <c r="H106" i="25"/>
  <c r="H107" i="25"/>
  <c r="H109" i="25"/>
  <c r="H110" i="25"/>
  <c r="H111" i="25"/>
  <c r="H112" i="25"/>
  <c r="H114" i="25"/>
  <c r="H115" i="25"/>
  <c r="H121" i="25"/>
  <c r="H122" i="25"/>
  <c r="H123" i="25"/>
  <c r="H124" i="25"/>
  <c r="H125" i="25"/>
  <c r="H131" i="25"/>
  <c r="H132" i="25"/>
  <c r="H133" i="25"/>
  <c r="H134" i="25"/>
  <c r="H135" i="25"/>
  <c r="H136" i="25"/>
  <c r="H138" i="25"/>
  <c r="H139" i="25"/>
  <c r="H140" i="25"/>
  <c r="H141" i="25"/>
  <c r="H142" i="25"/>
  <c r="H148" i="25"/>
  <c r="H149" i="25"/>
  <c r="H150" i="25"/>
  <c r="H151" i="25"/>
  <c r="H152" i="25"/>
  <c r="H158" i="25"/>
  <c r="H159" i="25"/>
  <c r="H160" i="25"/>
  <c r="H161" i="25"/>
  <c r="H162" i="25"/>
  <c r="H163" i="25"/>
  <c r="H169" i="25"/>
  <c r="H170" i="25"/>
  <c r="H171" i="25"/>
  <c r="H172" i="25"/>
  <c r="H173" i="25"/>
  <c r="H174" i="25"/>
  <c r="H180" i="25"/>
  <c r="H181" i="25"/>
  <c r="H182" i="25"/>
  <c r="H188" i="25"/>
  <c r="H189" i="25"/>
  <c r="H190" i="25"/>
  <c r="H191" i="25"/>
  <c r="H197" i="25"/>
  <c r="H198" i="25"/>
  <c r="H199" i="25"/>
  <c r="H200" i="25"/>
  <c r="H201" i="25"/>
  <c r="H207" i="25"/>
  <c r="H208" i="25"/>
  <c r="H209" i="25"/>
  <c r="H210" i="25"/>
  <c r="H211" i="25"/>
  <c r="H213" i="25"/>
  <c r="H214" i="25"/>
  <c r="H215" i="25"/>
  <c r="H216" i="25"/>
  <c r="H218" i="25"/>
  <c r="H219" i="25"/>
  <c r="H220" i="25"/>
  <c r="H221" i="25"/>
  <c r="H227" i="25"/>
  <c r="H228" i="25"/>
  <c r="H229" i="25"/>
  <c r="H230" i="25"/>
  <c r="H236" i="25"/>
  <c r="H237" i="25"/>
  <c r="H238" i="25"/>
  <c r="H239" i="25"/>
  <c r="H240" i="25"/>
  <c r="H241" i="25"/>
  <c r="H242" i="25"/>
  <c r="H243" i="25"/>
  <c r="H249" i="25"/>
  <c r="H250" i="25"/>
  <c r="H251" i="25"/>
  <c r="H252" i="25"/>
  <c r="H253" i="25"/>
  <c r="H254" i="25"/>
  <c r="H255" i="25"/>
  <c r="H261" i="25"/>
  <c r="H262" i="25"/>
  <c r="H263" i="25"/>
  <c r="H264" i="25"/>
  <c r="H265" i="25"/>
  <c r="H266" i="25"/>
  <c r="H267" i="25"/>
  <c r="H273" i="25"/>
  <c r="H274" i="25"/>
  <c r="H275" i="25"/>
  <c r="H276" i="25"/>
  <c r="H277" i="25"/>
  <c r="H278" i="25"/>
  <c r="H284" i="25"/>
  <c r="H285" i="25"/>
  <c r="H286" i="25"/>
  <c r="H287" i="25"/>
  <c r="H288" i="25"/>
  <c r="H289" i="25"/>
  <c r="H290" i="25"/>
  <c r="H296" i="25"/>
  <c r="H297" i="25"/>
  <c r="H298" i="25"/>
  <c r="H299" i="25"/>
  <c r="H300" i="25"/>
  <c r="H301" i="25"/>
  <c r="H307" i="25"/>
  <c r="H308" i="25"/>
  <c r="H309" i="25"/>
  <c r="H310" i="25"/>
  <c r="H311" i="25"/>
  <c r="H313" i="25"/>
  <c r="H314" i="25"/>
  <c r="H315" i="25"/>
  <c r="H321" i="25"/>
  <c r="H322" i="25"/>
  <c r="H323" i="25"/>
  <c r="H324" i="25"/>
  <c r="H325" i="25"/>
  <c r="H331" i="25"/>
  <c r="H332" i="25"/>
  <c r="H333" i="25"/>
  <c r="H334" i="25"/>
  <c r="H335" i="25"/>
  <c r="H336" i="25"/>
  <c r="H342" i="25"/>
  <c r="H343" i="25"/>
  <c r="H344" i="25"/>
  <c r="H236" i="26"/>
  <c r="H237" i="26"/>
  <c r="H238" i="26"/>
  <c r="H239" i="26"/>
  <c r="H240" i="26"/>
  <c r="H241" i="26"/>
  <c r="H242" i="26"/>
  <c r="H243" i="26"/>
  <c r="H249" i="26"/>
  <c r="H250" i="26"/>
  <c r="H251" i="26"/>
  <c r="H252" i="26"/>
  <c r="H253" i="26"/>
  <c r="H254" i="26"/>
  <c r="H255" i="26"/>
  <c r="H261" i="26"/>
  <c r="H262" i="26"/>
  <c r="H263" i="26"/>
  <c r="H264" i="26"/>
  <c r="H265" i="26"/>
  <c r="H266" i="26"/>
  <c r="H267" i="26"/>
  <c r="H273" i="26"/>
  <c r="H274" i="26"/>
  <c r="H275" i="26"/>
  <c r="H276" i="26"/>
  <c r="H277" i="26"/>
  <c r="H278" i="26"/>
  <c r="H284" i="26"/>
  <c r="H285" i="26"/>
  <c r="H286" i="26"/>
  <c r="H287" i="26"/>
  <c r="H288" i="26"/>
  <c r="H289" i="26"/>
  <c r="H290" i="26"/>
  <c r="H296" i="26"/>
  <c r="H297" i="26"/>
  <c r="H298" i="26"/>
  <c r="H299" i="26"/>
  <c r="H300" i="26"/>
  <c r="H301" i="26"/>
  <c r="H307" i="26"/>
  <c r="H308" i="26"/>
  <c r="H309" i="26"/>
  <c r="H310" i="26"/>
  <c r="H311" i="26"/>
  <c r="H313" i="26"/>
  <c r="H314" i="26"/>
  <c r="H315" i="26"/>
  <c r="H321" i="26"/>
  <c r="H322" i="26"/>
  <c r="H323" i="26"/>
  <c r="H324" i="26"/>
  <c r="H325" i="26"/>
  <c r="H331" i="26"/>
  <c r="H332" i="26"/>
  <c r="H333" i="26"/>
  <c r="H334" i="26"/>
  <c r="H335" i="26"/>
  <c r="H336" i="26"/>
  <c r="H342" i="26"/>
  <c r="H343" i="26"/>
  <c r="H344" i="26"/>
  <c r="H227" i="26"/>
  <c r="H228" i="26"/>
  <c r="H229" i="26"/>
  <c r="H230" i="26"/>
  <c r="H218" i="26"/>
  <c r="H219" i="26"/>
  <c r="H220" i="26"/>
  <c r="H221" i="26"/>
  <c r="H213" i="26"/>
  <c r="H214" i="26"/>
  <c r="H215" i="26"/>
  <c r="H216" i="26"/>
  <c r="H207" i="26"/>
  <c r="H208" i="26"/>
  <c r="H209" i="26"/>
  <c r="H210" i="26"/>
  <c r="H211" i="26"/>
  <c r="H197" i="26"/>
  <c r="H198" i="26"/>
  <c r="H199" i="26"/>
  <c r="H200" i="26"/>
  <c r="H201" i="26"/>
  <c r="H188" i="26"/>
  <c r="H189" i="26"/>
  <c r="H190" i="26"/>
  <c r="H191" i="26"/>
  <c r="H180" i="26"/>
  <c r="H181" i="26"/>
  <c r="H182" i="26"/>
  <c r="H169" i="26"/>
  <c r="H170" i="26"/>
  <c r="H171" i="26"/>
  <c r="H172" i="26"/>
  <c r="H173" i="26"/>
  <c r="H174" i="26"/>
  <c r="H158" i="26"/>
  <c r="H159" i="26"/>
  <c r="H160" i="26"/>
  <c r="H161" i="26"/>
  <c r="H162" i="26"/>
  <c r="H163" i="26"/>
  <c r="H148" i="26"/>
  <c r="H149" i="26"/>
  <c r="H150" i="26"/>
  <c r="H151" i="26"/>
  <c r="H152" i="26"/>
  <c r="H138" i="26"/>
  <c r="H139" i="26"/>
  <c r="H140" i="26"/>
  <c r="H141" i="26"/>
  <c r="H142" i="26"/>
  <c r="H131" i="26"/>
  <c r="H132" i="26"/>
  <c r="H133" i="26"/>
  <c r="H134" i="26"/>
  <c r="H135" i="26"/>
  <c r="H136" i="26"/>
  <c r="G132" i="26"/>
  <c r="G133" i="26"/>
  <c r="G134" i="26"/>
  <c r="G135" i="26"/>
  <c r="G136" i="26"/>
  <c r="H121" i="26"/>
  <c r="H122" i="26"/>
  <c r="H123" i="26"/>
  <c r="H124" i="26"/>
  <c r="H125" i="26"/>
  <c r="H114" i="26"/>
  <c r="H115" i="26"/>
  <c r="H109" i="26"/>
  <c r="H110" i="26"/>
  <c r="H111" i="26"/>
  <c r="H112" i="26"/>
  <c r="H105" i="26"/>
  <c r="H106" i="26"/>
  <c r="H107" i="26"/>
  <c r="H97" i="26"/>
  <c r="H98" i="26"/>
  <c r="H99" i="26"/>
  <c r="H89" i="26"/>
  <c r="H90" i="26"/>
  <c r="H91" i="26"/>
  <c r="H92" i="26"/>
  <c r="H93" i="26"/>
  <c r="H94" i="26"/>
  <c r="H95" i="26"/>
  <c r="H80" i="26"/>
  <c r="H81" i="26"/>
  <c r="H82" i="26"/>
  <c r="H83" i="26"/>
  <c r="H74" i="26"/>
  <c r="H75" i="26"/>
  <c r="H76" i="26"/>
  <c r="H77" i="26"/>
  <c r="H78" i="26"/>
  <c r="H69" i="26"/>
  <c r="H70" i="26"/>
  <c r="H71" i="26"/>
  <c r="H72" i="26"/>
  <c r="H61" i="26"/>
  <c r="H62" i="26"/>
  <c r="H63" i="26"/>
  <c r="H57" i="26"/>
  <c r="H58" i="26"/>
  <c r="H59" i="26"/>
  <c r="H48" i="26"/>
  <c r="H49" i="26"/>
  <c r="H50" i="26"/>
  <c r="H51" i="26"/>
  <c r="H42" i="26"/>
  <c r="H43" i="26"/>
  <c r="H44" i="26"/>
  <c r="H45" i="26"/>
  <c r="H46" i="26"/>
  <c r="H29" i="26"/>
  <c r="H30" i="26"/>
  <c r="H31" i="26"/>
  <c r="H32" i="26"/>
  <c r="H33" i="26"/>
  <c r="H34" i="26"/>
  <c r="H35" i="26"/>
  <c r="H36" i="26"/>
  <c r="H17" i="26"/>
  <c r="H18" i="26"/>
  <c r="H19" i="26"/>
  <c r="H20" i="26"/>
  <c r="H21" i="26"/>
  <c r="H22" i="26"/>
  <c r="H23" i="26"/>
  <c r="G344" i="26"/>
  <c r="D344" i="26"/>
  <c r="C344" i="26" s="1"/>
  <c r="F344" i="26" s="1"/>
  <c r="G343" i="26"/>
  <c r="F343" i="26"/>
  <c r="D343" i="26"/>
  <c r="C343" i="26"/>
  <c r="G342" i="26"/>
  <c r="D342" i="26"/>
  <c r="C342" i="26" s="1"/>
  <c r="F342" i="26" s="1"/>
  <c r="G336" i="26"/>
  <c r="D336" i="26"/>
  <c r="C336" i="26" s="1"/>
  <c r="F336" i="26" s="1"/>
  <c r="G335" i="26"/>
  <c r="D335" i="26"/>
  <c r="C335" i="26" s="1"/>
  <c r="F335" i="26" s="1"/>
  <c r="G334" i="26"/>
  <c r="D334" i="26"/>
  <c r="C334" i="26" s="1"/>
  <c r="F334" i="26" s="1"/>
  <c r="G333" i="26"/>
  <c r="D333" i="26"/>
  <c r="C333" i="26" s="1"/>
  <c r="F333" i="26" s="1"/>
  <c r="G332" i="26"/>
  <c r="D332" i="26"/>
  <c r="C332" i="26" s="1"/>
  <c r="F332" i="26" s="1"/>
  <c r="G331" i="26"/>
  <c r="D331" i="26"/>
  <c r="C331" i="26" s="1"/>
  <c r="F331" i="26" s="1"/>
  <c r="G325" i="26"/>
  <c r="D325" i="26"/>
  <c r="C325" i="26" s="1"/>
  <c r="F325" i="26" s="1"/>
  <c r="G324" i="26"/>
  <c r="D324" i="26"/>
  <c r="C324" i="26" s="1"/>
  <c r="F324" i="26" s="1"/>
  <c r="G323" i="26"/>
  <c r="D323" i="26"/>
  <c r="C323" i="26" s="1"/>
  <c r="F323" i="26" s="1"/>
  <c r="G322" i="26"/>
  <c r="D322" i="26"/>
  <c r="C322" i="26" s="1"/>
  <c r="F322" i="26" s="1"/>
  <c r="G321" i="26"/>
  <c r="D321" i="26"/>
  <c r="C321" i="26" s="1"/>
  <c r="F321" i="26" s="1"/>
  <c r="G315" i="26"/>
  <c r="D315" i="26"/>
  <c r="C315" i="26" s="1"/>
  <c r="F315" i="26" s="1"/>
  <c r="G314" i="26"/>
  <c r="D314" i="26"/>
  <c r="C314" i="26" s="1"/>
  <c r="F314" i="26" s="1"/>
  <c r="G313" i="26"/>
  <c r="D313" i="26"/>
  <c r="C313" i="26" s="1"/>
  <c r="F313" i="26" s="1"/>
  <c r="G311" i="26"/>
  <c r="D311" i="26"/>
  <c r="C311" i="26" s="1"/>
  <c r="F311" i="26" s="1"/>
  <c r="G310" i="26"/>
  <c r="D310" i="26"/>
  <c r="C310" i="26" s="1"/>
  <c r="F310" i="26" s="1"/>
  <c r="G309" i="26"/>
  <c r="D309" i="26"/>
  <c r="C309" i="26" s="1"/>
  <c r="F309" i="26" s="1"/>
  <c r="G308" i="26"/>
  <c r="D308" i="26"/>
  <c r="C308" i="26" s="1"/>
  <c r="F308" i="26" s="1"/>
  <c r="G307" i="26"/>
  <c r="D307" i="26"/>
  <c r="C307" i="26" s="1"/>
  <c r="F307" i="26" s="1"/>
  <c r="G301" i="26"/>
  <c r="D301" i="26"/>
  <c r="C301" i="26" s="1"/>
  <c r="F301" i="26" s="1"/>
  <c r="G300" i="26"/>
  <c r="D300" i="26"/>
  <c r="C300" i="26"/>
  <c r="F300" i="26" s="1"/>
  <c r="G299" i="26"/>
  <c r="D299" i="26"/>
  <c r="C299" i="26" s="1"/>
  <c r="F299" i="26" s="1"/>
  <c r="G298" i="26"/>
  <c r="D298" i="26"/>
  <c r="C298" i="26" s="1"/>
  <c r="F298" i="26" s="1"/>
  <c r="G297" i="26"/>
  <c r="D297" i="26"/>
  <c r="C297" i="26" s="1"/>
  <c r="F297" i="26" s="1"/>
  <c r="G296" i="26"/>
  <c r="D296" i="26"/>
  <c r="C296" i="26" s="1"/>
  <c r="F296" i="26" s="1"/>
  <c r="G290" i="26"/>
  <c r="D290" i="26"/>
  <c r="C290" i="26" s="1"/>
  <c r="F290" i="26" s="1"/>
  <c r="G289" i="26"/>
  <c r="D289" i="26"/>
  <c r="C289" i="26" s="1"/>
  <c r="F289" i="26" s="1"/>
  <c r="G288" i="26"/>
  <c r="D288" i="26"/>
  <c r="C288" i="26" s="1"/>
  <c r="F288" i="26" s="1"/>
  <c r="G287" i="26"/>
  <c r="D287" i="26"/>
  <c r="C287" i="26" s="1"/>
  <c r="F287" i="26" s="1"/>
  <c r="G286" i="26"/>
  <c r="D286" i="26"/>
  <c r="C286" i="26" s="1"/>
  <c r="F286" i="26" s="1"/>
  <c r="G285" i="26"/>
  <c r="D285" i="26"/>
  <c r="C285" i="26" s="1"/>
  <c r="F285" i="26" s="1"/>
  <c r="G284" i="26"/>
  <c r="D284" i="26"/>
  <c r="C284" i="26" s="1"/>
  <c r="F284" i="26" s="1"/>
  <c r="G278" i="26"/>
  <c r="D278" i="26"/>
  <c r="C278" i="26" s="1"/>
  <c r="F278" i="26" s="1"/>
  <c r="G277" i="26"/>
  <c r="D277" i="26"/>
  <c r="C277" i="26" s="1"/>
  <c r="F277" i="26" s="1"/>
  <c r="G276" i="26"/>
  <c r="D276" i="26"/>
  <c r="C276" i="26" s="1"/>
  <c r="F276" i="26" s="1"/>
  <c r="G275" i="26"/>
  <c r="D275" i="26"/>
  <c r="C275" i="26" s="1"/>
  <c r="F275" i="26" s="1"/>
  <c r="G274" i="26"/>
  <c r="D274" i="26"/>
  <c r="C274" i="26"/>
  <c r="F274" i="26" s="1"/>
  <c r="G273" i="26"/>
  <c r="D273" i="26"/>
  <c r="C273" i="26" s="1"/>
  <c r="F273" i="26" s="1"/>
  <c r="G267" i="26"/>
  <c r="D267" i="26"/>
  <c r="C267" i="26" s="1"/>
  <c r="F267" i="26" s="1"/>
  <c r="G266" i="26"/>
  <c r="D266" i="26"/>
  <c r="C266" i="26" s="1"/>
  <c r="F266" i="26" s="1"/>
  <c r="G265" i="26"/>
  <c r="D265" i="26"/>
  <c r="C265" i="26" s="1"/>
  <c r="F265" i="26" s="1"/>
  <c r="G264" i="26"/>
  <c r="D264" i="26"/>
  <c r="C264" i="26" s="1"/>
  <c r="F264" i="26" s="1"/>
  <c r="G263" i="26"/>
  <c r="D263" i="26"/>
  <c r="C263" i="26" s="1"/>
  <c r="F263" i="26" s="1"/>
  <c r="G262" i="26"/>
  <c r="D262" i="26"/>
  <c r="C262" i="26" s="1"/>
  <c r="F262" i="26" s="1"/>
  <c r="G261" i="26"/>
  <c r="D261" i="26"/>
  <c r="C261" i="26"/>
  <c r="F261" i="26" s="1"/>
  <c r="G255" i="26"/>
  <c r="D255" i="26"/>
  <c r="C255" i="26" s="1"/>
  <c r="F255" i="26" s="1"/>
  <c r="G254" i="26"/>
  <c r="D254" i="26"/>
  <c r="C254" i="26" s="1"/>
  <c r="F254" i="26" s="1"/>
  <c r="G253" i="26"/>
  <c r="D253" i="26"/>
  <c r="C253" i="26" s="1"/>
  <c r="F253" i="26" s="1"/>
  <c r="G252" i="26"/>
  <c r="D252" i="26"/>
  <c r="C252" i="26" s="1"/>
  <c r="F252" i="26" s="1"/>
  <c r="G251" i="26"/>
  <c r="D251" i="26"/>
  <c r="C251" i="26" s="1"/>
  <c r="F251" i="26" s="1"/>
  <c r="G250" i="26"/>
  <c r="D250" i="26"/>
  <c r="C250" i="26" s="1"/>
  <c r="F250" i="26" s="1"/>
  <c r="G249" i="26"/>
  <c r="D249" i="26"/>
  <c r="C249" i="26" s="1"/>
  <c r="F249" i="26" s="1"/>
  <c r="G243" i="26"/>
  <c r="D243" i="26"/>
  <c r="C243" i="26" s="1"/>
  <c r="F243" i="26" s="1"/>
  <c r="G242" i="26"/>
  <c r="D242" i="26"/>
  <c r="C242" i="26" s="1"/>
  <c r="F242" i="26" s="1"/>
  <c r="G241" i="26"/>
  <c r="D241" i="26"/>
  <c r="C241" i="26" s="1"/>
  <c r="F241" i="26" s="1"/>
  <c r="G240" i="26"/>
  <c r="D240" i="26"/>
  <c r="C240" i="26" s="1"/>
  <c r="F240" i="26" s="1"/>
  <c r="G239" i="26"/>
  <c r="D239" i="26"/>
  <c r="C239" i="26" s="1"/>
  <c r="F239" i="26" s="1"/>
  <c r="G238" i="26"/>
  <c r="D238" i="26"/>
  <c r="C238" i="26" s="1"/>
  <c r="F238" i="26" s="1"/>
  <c r="G237" i="26"/>
  <c r="D237" i="26"/>
  <c r="C237" i="26" s="1"/>
  <c r="F237" i="26" s="1"/>
  <c r="G236" i="26"/>
  <c r="D236" i="26"/>
  <c r="C236" i="26" s="1"/>
  <c r="F236" i="26" s="1"/>
  <c r="G230" i="26"/>
  <c r="D230" i="26"/>
  <c r="C230" i="26" s="1"/>
  <c r="F230" i="26" s="1"/>
  <c r="G229" i="26"/>
  <c r="D229" i="26"/>
  <c r="C229" i="26" s="1"/>
  <c r="F229" i="26" s="1"/>
  <c r="G228" i="26"/>
  <c r="D228" i="26"/>
  <c r="C228" i="26" s="1"/>
  <c r="F228" i="26" s="1"/>
  <c r="G227" i="26"/>
  <c r="D227" i="26"/>
  <c r="C227" i="26" s="1"/>
  <c r="F227" i="26" s="1"/>
  <c r="G221" i="26"/>
  <c r="D221" i="26"/>
  <c r="C221" i="26" s="1"/>
  <c r="F221" i="26" s="1"/>
  <c r="G220" i="26"/>
  <c r="D220" i="26"/>
  <c r="C220" i="26" s="1"/>
  <c r="F220" i="26" s="1"/>
  <c r="G219" i="26"/>
  <c r="D219" i="26"/>
  <c r="C219" i="26" s="1"/>
  <c r="F219" i="26" s="1"/>
  <c r="G218" i="26"/>
  <c r="D218" i="26"/>
  <c r="C218" i="26" s="1"/>
  <c r="F218" i="26" s="1"/>
  <c r="G216" i="26"/>
  <c r="D216" i="26"/>
  <c r="C216" i="26" s="1"/>
  <c r="F216" i="26" s="1"/>
  <c r="G215" i="26"/>
  <c r="D215" i="26"/>
  <c r="C215" i="26" s="1"/>
  <c r="F215" i="26" s="1"/>
  <c r="G214" i="26"/>
  <c r="D214" i="26"/>
  <c r="C214" i="26" s="1"/>
  <c r="F214" i="26" s="1"/>
  <c r="G213" i="26"/>
  <c r="D213" i="26"/>
  <c r="C213" i="26" s="1"/>
  <c r="F213" i="26" s="1"/>
  <c r="G211" i="26"/>
  <c r="D211" i="26"/>
  <c r="C211" i="26" s="1"/>
  <c r="F211" i="26" s="1"/>
  <c r="G210" i="26"/>
  <c r="D210" i="26"/>
  <c r="C210" i="26" s="1"/>
  <c r="F210" i="26" s="1"/>
  <c r="G209" i="26"/>
  <c r="D209" i="26"/>
  <c r="C209" i="26" s="1"/>
  <c r="F209" i="26" s="1"/>
  <c r="G208" i="26"/>
  <c r="D208" i="26"/>
  <c r="C208" i="26" s="1"/>
  <c r="F208" i="26" s="1"/>
  <c r="G207" i="26"/>
  <c r="D207" i="26"/>
  <c r="C207" i="26"/>
  <c r="F207" i="26" s="1"/>
  <c r="G201" i="26"/>
  <c r="D201" i="26"/>
  <c r="C201" i="26" s="1"/>
  <c r="F201" i="26" s="1"/>
  <c r="G200" i="26"/>
  <c r="D200" i="26"/>
  <c r="C200" i="26" s="1"/>
  <c r="F200" i="26" s="1"/>
  <c r="G199" i="26"/>
  <c r="D199" i="26"/>
  <c r="C199" i="26" s="1"/>
  <c r="F199" i="26" s="1"/>
  <c r="G198" i="26"/>
  <c r="D198" i="26"/>
  <c r="C198" i="26" s="1"/>
  <c r="F198" i="26" s="1"/>
  <c r="G197" i="26"/>
  <c r="D197" i="26"/>
  <c r="C197" i="26" s="1"/>
  <c r="F197" i="26" s="1"/>
  <c r="G191" i="26"/>
  <c r="D191" i="26"/>
  <c r="C191" i="26" s="1"/>
  <c r="F191" i="26" s="1"/>
  <c r="G190" i="26"/>
  <c r="D190" i="26"/>
  <c r="C190" i="26" s="1"/>
  <c r="F190" i="26" s="1"/>
  <c r="G189" i="26"/>
  <c r="D189" i="26"/>
  <c r="C189" i="26" s="1"/>
  <c r="F189" i="26" s="1"/>
  <c r="G188" i="26"/>
  <c r="D188" i="26"/>
  <c r="C188" i="26" s="1"/>
  <c r="F188" i="26" s="1"/>
  <c r="G182" i="26"/>
  <c r="D182" i="26"/>
  <c r="C182" i="26" s="1"/>
  <c r="F182" i="26" s="1"/>
  <c r="G181" i="26"/>
  <c r="D181" i="26"/>
  <c r="C181" i="26" s="1"/>
  <c r="F181" i="26" s="1"/>
  <c r="G180" i="26"/>
  <c r="D180" i="26"/>
  <c r="C180" i="26" s="1"/>
  <c r="F180" i="26" s="1"/>
  <c r="G174" i="26"/>
  <c r="D174" i="26"/>
  <c r="C174" i="26" s="1"/>
  <c r="F174" i="26" s="1"/>
  <c r="G173" i="26"/>
  <c r="D173" i="26"/>
  <c r="C173" i="26" s="1"/>
  <c r="F173" i="26" s="1"/>
  <c r="G172" i="26"/>
  <c r="D172" i="26"/>
  <c r="C172" i="26" s="1"/>
  <c r="F172" i="26" s="1"/>
  <c r="G171" i="26"/>
  <c r="D171" i="26"/>
  <c r="C171" i="26" s="1"/>
  <c r="F171" i="26" s="1"/>
  <c r="G170" i="26"/>
  <c r="D170" i="26"/>
  <c r="C170" i="26" s="1"/>
  <c r="F170" i="26" s="1"/>
  <c r="G169" i="26"/>
  <c r="D169" i="26"/>
  <c r="C169" i="26" s="1"/>
  <c r="F169" i="26" s="1"/>
  <c r="G163" i="26"/>
  <c r="D163" i="26"/>
  <c r="C163" i="26" s="1"/>
  <c r="F163" i="26" s="1"/>
  <c r="G162" i="26"/>
  <c r="D162" i="26"/>
  <c r="C162" i="26" s="1"/>
  <c r="F162" i="26" s="1"/>
  <c r="G161" i="26"/>
  <c r="D161" i="26"/>
  <c r="C161" i="26" s="1"/>
  <c r="F161" i="26" s="1"/>
  <c r="G160" i="26"/>
  <c r="D160" i="26"/>
  <c r="C160" i="26" s="1"/>
  <c r="F160" i="26" s="1"/>
  <c r="G159" i="26"/>
  <c r="D159" i="26"/>
  <c r="C159" i="26" s="1"/>
  <c r="F159" i="26" s="1"/>
  <c r="G158" i="26"/>
  <c r="D158" i="26"/>
  <c r="C158" i="26" s="1"/>
  <c r="F158" i="26" s="1"/>
  <c r="G152" i="26"/>
  <c r="D152" i="26"/>
  <c r="C152" i="26" s="1"/>
  <c r="F152" i="26" s="1"/>
  <c r="G151" i="26"/>
  <c r="D151" i="26"/>
  <c r="C151" i="26" s="1"/>
  <c r="F151" i="26" s="1"/>
  <c r="G150" i="26"/>
  <c r="D150" i="26"/>
  <c r="C150" i="26" s="1"/>
  <c r="F150" i="26" s="1"/>
  <c r="G149" i="26"/>
  <c r="D149" i="26"/>
  <c r="C149" i="26" s="1"/>
  <c r="F149" i="26" s="1"/>
  <c r="G148" i="26"/>
  <c r="D148" i="26"/>
  <c r="C148" i="26" s="1"/>
  <c r="F148" i="26" s="1"/>
  <c r="G142" i="26"/>
  <c r="D142" i="26"/>
  <c r="C142" i="26" s="1"/>
  <c r="F142" i="26" s="1"/>
  <c r="G141" i="26"/>
  <c r="D141" i="26"/>
  <c r="C141" i="26" s="1"/>
  <c r="F141" i="26" s="1"/>
  <c r="G140" i="26"/>
  <c r="D140" i="26"/>
  <c r="C140" i="26" s="1"/>
  <c r="F140" i="26" s="1"/>
  <c r="G139" i="26"/>
  <c r="D139" i="26"/>
  <c r="C139" i="26" s="1"/>
  <c r="F139" i="26" s="1"/>
  <c r="G138" i="26"/>
  <c r="D138" i="26"/>
  <c r="C138" i="26" s="1"/>
  <c r="F138" i="26" s="1"/>
  <c r="D136" i="26"/>
  <c r="C136" i="26" s="1"/>
  <c r="F136" i="26" s="1"/>
  <c r="D135" i="26"/>
  <c r="C135" i="26" s="1"/>
  <c r="F135" i="26" s="1"/>
  <c r="D134" i="26"/>
  <c r="C134" i="26" s="1"/>
  <c r="F134" i="26" s="1"/>
  <c r="D133" i="26"/>
  <c r="C133" i="26" s="1"/>
  <c r="F133" i="26" s="1"/>
  <c r="D132" i="26"/>
  <c r="C132" i="26" s="1"/>
  <c r="F132" i="26" s="1"/>
  <c r="G131" i="26"/>
  <c r="D131" i="26"/>
  <c r="C131" i="26" s="1"/>
  <c r="F131" i="26" s="1"/>
  <c r="G125" i="26"/>
  <c r="D125" i="26"/>
  <c r="C125" i="26" s="1"/>
  <c r="F125" i="26" s="1"/>
  <c r="G124" i="26"/>
  <c r="D124" i="26"/>
  <c r="C124" i="26" s="1"/>
  <c r="F124" i="26" s="1"/>
  <c r="G123" i="26"/>
  <c r="D123" i="26"/>
  <c r="C123" i="26" s="1"/>
  <c r="F123" i="26" s="1"/>
  <c r="G122" i="26"/>
  <c r="D122" i="26"/>
  <c r="C122" i="26" s="1"/>
  <c r="F122" i="26" s="1"/>
  <c r="G121" i="26"/>
  <c r="D121" i="26"/>
  <c r="C121" i="26" s="1"/>
  <c r="F121" i="26" s="1"/>
  <c r="G115" i="26"/>
  <c r="D115" i="26"/>
  <c r="C115" i="26" s="1"/>
  <c r="F115" i="26" s="1"/>
  <c r="G114" i="26"/>
  <c r="D114" i="26"/>
  <c r="C114" i="26" s="1"/>
  <c r="F114" i="26" s="1"/>
  <c r="G112" i="26"/>
  <c r="D112" i="26"/>
  <c r="C112" i="26" s="1"/>
  <c r="F112" i="26" s="1"/>
  <c r="G111" i="26"/>
  <c r="D111" i="26"/>
  <c r="C111" i="26" s="1"/>
  <c r="F111" i="26" s="1"/>
  <c r="G110" i="26"/>
  <c r="D110" i="26"/>
  <c r="C110" i="26" s="1"/>
  <c r="F110" i="26" s="1"/>
  <c r="G109" i="26"/>
  <c r="D109" i="26"/>
  <c r="C109" i="26" s="1"/>
  <c r="F109" i="26" s="1"/>
  <c r="G107" i="26"/>
  <c r="D107" i="26"/>
  <c r="C107" i="26" s="1"/>
  <c r="F107" i="26" s="1"/>
  <c r="G106" i="26"/>
  <c r="D106" i="26"/>
  <c r="C106" i="26" s="1"/>
  <c r="F106" i="26" s="1"/>
  <c r="G105" i="26"/>
  <c r="D105" i="26"/>
  <c r="C105" i="26" s="1"/>
  <c r="F105" i="26" s="1"/>
  <c r="G99" i="26"/>
  <c r="D99" i="26"/>
  <c r="C99" i="26"/>
  <c r="F99" i="26" s="1"/>
  <c r="G98" i="26"/>
  <c r="D98" i="26"/>
  <c r="C98" i="26" s="1"/>
  <c r="F98" i="26" s="1"/>
  <c r="G97" i="26"/>
  <c r="D97" i="26"/>
  <c r="C97" i="26" s="1"/>
  <c r="F97" i="26" s="1"/>
  <c r="G95" i="26"/>
  <c r="D95" i="26"/>
  <c r="C95" i="26" s="1"/>
  <c r="F95" i="26" s="1"/>
  <c r="G94" i="26"/>
  <c r="D94" i="26"/>
  <c r="C94" i="26" s="1"/>
  <c r="F94" i="26" s="1"/>
  <c r="G93" i="26"/>
  <c r="D93" i="26"/>
  <c r="C93" i="26" s="1"/>
  <c r="F93" i="26" s="1"/>
  <c r="G92" i="26"/>
  <c r="D92" i="26"/>
  <c r="C92" i="26" s="1"/>
  <c r="F92" i="26" s="1"/>
  <c r="G91" i="26"/>
  <c r="D91" i="26"/>
  <c r="C91" i="26" s="1"/>
  <c r="F91" i="26" s="1"/>
  <c r="G90" i="26"/>
  <c r="D90" i="26"/>
  <c r="C90" i="26" s="1"/>
  <c r="F90" i="26" s="1"/>
  <c r="G89" i="26"/>
  <c r="D89" i="26"/>
  <c r="C89" i="26" s="1"/>
  <c r="F89" i="26" s="1"/>
  <c r="G83" i="26"/>
  <c r="D83" i="26"/>
  <c r="C83" i="26" s="1"/>
  <c r="F83" i="26" s="1"/>
  <c r="G82" i="26"/>
  <c r="D82" i="26"/>
  <c r="C82" i="26" s="1"/>
  <c r="F82" i="26" s="1"/>
  <c r="G81" i="26"/>
  <c r="D81" i="26"/>
  <c r="C81" i="26" s="1"/>
  <c r="F81" i="26" s="1"/>
  <c r="G80" i="26"/>
  <c r="D80" i="26"/>
  <c r="C80" i="26" s="1"/>
  <c r="F80" i="26" s="1"/>
  <c r="G78" i="26"/>
  <c r="D78" i="26"/>
  <c r="C78" i="26"/>
  <c r="F78" i="26" s="1"/>
  <c r="G77" i="26"/>
  <c r="D77" i="26"/>
  <c r="C77" i="26" s="1"/>
  <c r="F77" i="26" s="1"/>
  <c r="G76" i="26"/>
  <c r="D76" i="26"/>
  <c r="C76" i="26" s="1"/>
  <c r="F76" i="26" s="1"/>
  <c r="G75" i="26"/>
  <c r="D75" i="26"/>
  <c r="C75" i="26" s="1"/>
  <c r="F75" i="26" s="1"/>
  <c r="G74" i="26"/>
  <c r="D74" i="26"/>
  <c r="C74" i="26" s="1"/>
  <c r="F74" i="26" s="1"/>
  <c r="G72" i="26"/>
  <c r="D72" i="26"/>
  <c r="C72" i="26" s="1"/>
  <c r="F72" i="26" s="1"/>
  <c r="G71" i="26"/>
  <c r="D71" i="26"/>
  <c r="C71" i="26" s="1"/>
  <c r="F71" i="26" s="1"/>
  <c r="G70" i="26"/>
  <c r="D70" i="26"/>
  <c r="C70" i="26" s="1"/>
  <c r="F70" i="26" s="1"/>
  <c r="G69" i="26"/>
  <c r="D69" i="26"/>
  <c r="C69" i="26" s="1"/>
  <c r="F69" i="26" s="1"/>
  <c r="G63" i="26"/>
  <c r="D63" i="26"/>
  <c r="C63" i="26" s="1"/>
  <c r="F63" i="26" s="1"/>
  <c r="G62" i="26"/>
  <c r="D62" i="26"/>
  <c r="C62" i="26" s="1"/>
  <c r="F62" i="26" s="1"/>
  <c r="G61" i="26"/>
  <c r="D61" i="26"/>
  <c r="C61" i="26" s="1"/>
  <c r="F61" i="26" s="1"/>
  <c r="G59" i="26"/>
  <c r="D59" i="26"/>
  <c r="C59" i="26" s="1"/>
  <c r="F59" i="26" s="1"/>
  <c r="G58" i="26"/>
  <c r="D58" i="26"/>
  <c r="C58" i="26" s="1"/>
  <c r="F58" i="26" s="1"/>
  <c r="G57" i="26"/>
  <c r="D57" i="26"/>
  <c r="C57" i="26" s="1"/>
  <c r="F57" i="26" s="1"/>
  <c r="G51" i="26"/>
  <c r="D51" i="26"/>
  <c r="C51" i="26" s="1"/>
  <c r="F51" i="26" s="1"/>
  <c r="G50" i="26"/>
  <c r="D50" i="26"/>
  <c r="C50" i="26" s="1"/>
  <c r="F50" i="26" s="1"/>
  <c r="G49" i="26"/>
  <c r="D49" i="26"/>
  <c r="C49" i="26" s="1"/>
  <c r="F49" i="26" s="1"/>
  <c r="G48" i="26"/>
  <c r="D48" i="26"/>
  <c r="C48" i="26" s="1"/>
  <c r="F48" i="26" s="1"/>
  <c r="G46" i="26"/>
  <c r="D46" i="26"/>
  <c r="C46" i="26" s="1"/>
  <c r="F46" i="26" s="1"/>
  <c r="G45" i="26"/>
  <c r="D45" i="26"/>
  <c r="C45" i="26" s="1"/>
  <c r="F45" i="26" s="1"/>
  <c r="G44" i="26"/>
  <c r="D44" i="26"/>
  <c r="C44" i="26" s="1"/>
  <c r="F44" i="26" s="1"/>
  <c r="G43" i="26"/>
  <c r="D43" i="26"/>
  <c r="C43" i="26" s="1"/>
  <c r="F43" i="26" s="1"/>
  <c r="G42" i="26"/>
  <c r="D42" i="26"/>
  <c r="C42" i="26" s="1"/>
  <c r="F42" i="26" s="1"/>
  <c r="G36" i="26"/>
  <c r="D36" i="26"/>
  <c r="C36" i="26" s="1"/>
  <c r="F36" i="26" s="1"/>
  <c r="G35" i="26"/>
  <c r="D35" i="26"/>
  <c r="C35" i="26" s="1"/>
  <c r="F35" i="26" s="1"/>
  <c r="G34" i="26"/>
  <c r="D34" i="26"/>
  <c r="C34" i="26" s="1"/>
  <c r="F34" i="26" s="1"/>
  <c r="G33" i="26"/>
  <c r="D33" i="26"/>
  <c r="C33" i="26" s="1"/>
  <c r="F33" i="26" s="1"/>
  <c r="G32" i="26"/>
  <c r="D32" i="26"/>
  <c r="C32" i="26" s="1"/>
  <c r="F32" i="26" s="1"/>
  <c r="G31" i="26"/>
  <c r="D31" i="26"/>
  <c r="C31" i="26" s="1"/>
  <c r="F31" i="26" s="1"/>
  <c r="G30" i="26"/>
  <c r="D30" i="26"/>
  <c r="C30" i="26" s="1"/>
  <c r="F30" i="26" s="1"/>
  <c r="G29" i="26"/>
  <c r="D29" i="26"/>
  <c r="C29" i="26" s="1"/>
  <c r="F29" i="26" s="1"/>
  <c r="G23" i="26"/>
  <c r="D23" i="26"/>
  <c r="C23" i="26"/>
  <c r="F23" i="26" s="1"/>
  <c r="G22" i="26"/>
  <c r="D22" i="26"/>
  <c r="C22" i="26"/>
  <c r="F22" i="26" s="1"/>
  <c r="G21" i="26"/>
  <c r="D21" i="26"/>
  <c r="C21" i="26"/>
  <c r="F21" i="26" s="1"/>
  <c r="G20" i="26"/>
  <c r="D20" i="26"/>
  <c r="C20" i="26"/>
  <c r="F20" i="26" s="1"/>
  <c r="G19" i="26"/>
  <c r="D19" i="26"/>
  <c r="C19" i="26"/>
  <c r="F19" i="26" s="1"/>
  <c r="G18" i="26"/>
  <c r="D18" i="26"/>
  <c r="C18" i="26"/>
  <c r="F18" i="26" s="1"/>
  <c r="G17" i="26"/>
  <c r="D17" i="26"/>
  <c r="C17" i="26" s="1"/>
  <c r="F17" i="26" s="1"/>
  <c r="D344" i="25"/>
  <c r="C344" i="25" s="1"/>
  <c r="D343" i="25"/>
  <c r="C343" i="25" s="1"/>
  <c r="D342" i="25"/>
  <c r="C342" i="25" s="1"/>
  <c r="D336" i="25"/>
  <c r="C336" i="25" s="1"/>
  <c r="D335" i="25"/>
  <c r="C335" i="25" s="1"/>
  <c r="D334" i="25"/>
  <c r="C334" i="25" s="1"/>
  <c r="D333" i="25"/>
  <c r="C333" i="25" s="1"/>
  <c r="D332" i="25"/>
  <c r="C332" i="25" s="1"/>
  <c r="D331" i="25"/>
  <c r="C331" i="25" s="1"/>
  <c r="D325" i="25"/>
  <c r="C325" i="25" s="1"/>
  <c r="D324" i="25"/>
  <c r="C324" i="25" s="1"/>
  <c r="D323" i="25"/>
  <c r="C323" i="25" s="1"/>
  <c r="D322" i="25"/>
  <c r="C322" i="25" s="1"/>
  <c r="D321" i="25"/>
  <c r="C321" i="25" s="1"/>
  <c r="D315" i="25"/>
  <c r="C315" i="25" s="1"/>
  <c r="D314" i="25"/>
  <c r="C314" i="25" s="1"/>
  <c r="D313" i="25"/>
  <c r="C313" i="25" s="1"/>
  <c r="D311" i="25"/>
  <c r="C311" i="25" s="1"/>
  <c r="D310" i="25"/>
  <c r="C310" i="25" s="1"/>
  <c r="D309" i="25"/>
  <c r="C309" i="25" s="1"/>
  <c r="D308" i="25"/>
  <c r="C308" i="25" s="1"/>
  <c r="D307" i="25"/>
  <c r="C307" i="25" s="1"/>
  <c r="D301" i="25"/>
  <c r="C301" i="25" s="1"/>
  <c r="D300" i="25"/>
  <c r="C300" i="25" s="1"/>
  <c r="D299" i="25"/>
  <c r="C299" i="25" s="1"/>
  <c r="D298" i="25"/>
  <c r="C298" i="25" s="1"/>
  <c r="D297" i="25"/>
  <c r="C297" i="25" s="1"/>
  <c r="D296" i="25"/>
  <c r="C296" i="25" s="1"/>
  <c r="D290" i="25"/>
  <c r="C290" i="25" s="1"/>
  <c r="D289" i="25"/>
  <c r="C289" i="25" s="1"/>
  <c r="D288" i="25"/>
  <c r="C288" i="25" s="1"/>
  <c r="D287" i="25"/>
  <c r="C287" i="25" s="1"/>
  <c r="D286" i="25"/>
  <c r="C286" i="25" s="1"/>
  <c r="D285" i="25"/>
  <c r="C285" i="25" s="1"/>
  <c r="D284" i="25"/>
  <c r="C284" i="25" s="1"/>
  <c r="D278" i="25"/>
  <c r="C278" i="25" s="1"/>
  <c r="D277" i="25"/>
  <c r="C277" i="25" s="1"/>
  <c r="D276" i="25"/>
  <c r="C276" i="25" s="1"/>
  <c r="D275" i="25"/>
  <c r="C275" i="25" s="1"/>
  <c r="D274" i="25"/>
  <c r="C274" i="25" s="1"/>
  <c r="D273" i="25"/>
  <c r="C273" i="25" s="1"/>
  <c r="D267" i="25"/>
  <c r="C267" i="25" s="1"/>
  <c r="D266" i="25"/>
  <c r="C266" i="25" s="1"/>
  <c r="D265" i="25"/>
  <c r="C265" i="25" s="1"/>
  <c r="D264" i="25"/>
  <c r="C264" i="25" s="1"/>
  <c r="D263" i="25"/>
  <c r="C263" i="25" s="1"/>
  <c r="D262" i="25"/>
  <c r="C262" i="25" s="1"/>
  <c r="D261" i="25"/>
  <c r="C261" i="25" s="1"/>
  <c r="D255" i="25"/>
  <c r="C255" i="25" s="1"/>
  <c r="D254" i="25"/>
  <c r="C254" i="25" s="1"/>
  <c r="D253" i="25"/>
  <c r="C253" i="25" s="1"/>
  <c r="D252" i="25"/>
  <c r="C252" i="25" s="1"/>
  <c r="D251" i="25"/>
  <c r="C251" i="25" s="1"/>
  <c r="D250" i="25"/>
  <c r="C250" i="25" s="1"/>
  <c r="D249" i="25"/>
  <c r="C249" i="25" s="1"/>
  <c r="D243" i="25"/>
  <c r="C243" i="25" s="1"/>
  <c r="D242" i="25"/>
  <c r="C242" i="25" s="1"/>
  <c r="D241" i="25"/>
  <c r="C241" i="25"/>
  <c r="D240" i="25"/>
  <c r="C240" i="25" s="1"/>
  <c r="D239" i="25"/>
  <c r="C239" i="25" s="1"/>
  <c r="D238" i="25"/>
  <c r="C238" i="25" s="1"/>
  <c r="D237" i="25"/>
  <c r="C237" i="25" s="1"/>
  <c r="D236" i="25"/>
  <c r="C236" i="25" s="1"/>
  <c r="D230" i="25"/>
  <c r="C230" i="25" s="1"/>
  <c r="D229" i="25"/>
  <c r="C229" i="25" s="1"/>
  <c r="D228" i="25"/>
  <c r="C228" i="25" s="1"/>
  <c r="D227" i="25"/>
  <c r="C227" i="25" s="1"/>
  <c r="D221" i="25"/>
  <c r="C221" i="25" s="1"/>
  <c r="D220" i="25"/>
  <c r="C220" i="25"/>
  <c r="D219" i="25"/>
  <c r="C219" i="25" s="1"/>
  <c r="D218" i="25"/>
  <c r="C218" i="25" s="1"/>
  <c r="D216" i="25"/>
  <c r="C216" i="25" s="1"/>
  <c r="D215" i="25"/>
  <c r="C215" i="25" s="1"/>
  <c r="D214" i="25"/>
  <c r="C214" i="25" s="1"/>
  <c r="D213" i="25"/>
  <c r="C213" i="25" s="1"/>
  <c r="D211" i="25"/>
  <c r="C211" i="25" s="1"/>
  <c r="D210" i="25"/>
  <c r="C210" i="25" s="1"/>
  <c r="D209" i="25"/>
  <c r="C209" i="25" s="1"/>
  <c r="D208" i="25"/>
  <c r="C208" i="25" s="1"/>
  <c r="D207" i="25"/>
  <c r="C207" i="25" s="1"/>
  <c r="D201" i="25"/>
  <c r="C201" i="25" s="1"/>
  <c r="D200" i="25"/>
  <c r="C200" i="25" s="1"/>
  <c r="D199" i="25"/>
  <c r="C199" i="25" s="1"/>
  <c r="D198" i="25"/>
  <c r="C198" i="25" s="1"/>
  <c r="D197" i="25"/>
  <c r="C197" i="25" s="1"/>
  <c r="D191" i="25"/>
  <c r="C191" i="25" s="1"/>
  <c r="D190" i="25"/>
  <c r="C190" i="25" s="1"/>
  <c r="D189" i="25"/>
  <c r="C189" i="25" s="1"/>
  <c r="D188" i="25"/>
  <c r="C188" i="25" s="1"/>
  <c r="D182" i="25"/>
  <c r="C182" i="25" s="1"/>
  <c r="D181" i="25"/>
  <c r="C181" i="25" s="1"/>
  <c r="D180" i="25"/>
  <c r="C180" i="25" s="1"/>
  <c r="D174" i="25"/>
  <c r="C174" i="25" s="1"/>
  <c r="D173" i="25"/>
  <c r="C173" i="25" s="1"/>
  <c r="D172" i="25"/>
  <c r="C172" i="25" s="1"/>
  <c r="D171" i="25"/>
  <c r="C171" i="25" s="1"/>
  <c r="D170" i="25"/>
  <c r="C170" i="25" s="1"/>
  <c r="D169" i="25"/>
  <c r="C169" i="25" s="1"/>
  <c r="D163" i="25"/>
  <c r="C163" i="25" s="1"/>
  <c r="D162" i="25"/>
  <c r="C162" i="25" s="1"/>
  <c r="D161" i="25"/>
  <c r="C161" i="25" s="1"/>
  <c r="D160" i="25"/>
  <c r="C160" i="25" s="1"/>
  <c r="D159" i="25"/>
  <c r="C159" i="25" s="1"/>
  <c r="D158" i="25"/>
  <c r="C158" i="25" s="1"/>
  <c r="D152" i="25"/>
  <c r="C152" i="25" s="1"/>
  <c r="D151" i="25"/>
  <c r="C151" i="25" s="1"/>
  <c r="D150" i="25"/>
  <c r="C150" i="25" s="1"/>
  <c r="D149" i="25"/>
  <c r="C149" i="25" s="1"/>
  <c r="D148" i="25"/>
  <c r="C148" i="25" s="1"/>
  <c r="D142" i="25"/>
  <c r="C142" i="25" s="1"/>
  <c r="D141" i="25"/>
  <c r="C141" i="25" s="1"/>
  <c r="D140" i="25"/>
  <c r="C140" i="25" s="1"/>
  <c r="D139" i="25"/>
  <c r="C139" i="25" s="1"/>
  <c r="D138" i="25"/>
  <c r="C138" i="25" s="1"/>
  <c r="D136" i="25"/>
  <c r="C136" i="25" s="1"/>
  <c r="D135" i="25"/>
  <c r="C135" i="25" s="1"/>
  <c r="D134" i="25"/>
  <c r="C134" i="25" s="1"/>
  <c r="D133" i="25"/>
  <c r="C133" i="25" s="1"/>
  <c r="D132" i="25"/>
  <c r="C132" i="25" s="1"/>
  <c r="D131" i="25"/>
  <c r="C131" i="25" s="1"/>
  <c r="D125" i="25"/>
  <c r="C125" i="25" s="1"/>
  <c r="D124" i="25"/>
  <c r="C124" i="25" s="1"/>
  <c r="D123" i="25"/>
  <c r="C123" i="25" s="1"/>
  <c r="D122" i="25"/>
  <c r="C122" i="25" s="1"/>
  <c r="D121" i="25"/>
  <c r="C121" i="25" s="1"/>
  <c r="D115" i="25"/>
  <c r="C115" i="25" s="1"/>
  <c r="D114" i="25"/>
  <c r="C114" i="25" s="1"/>
  <c r="D112" i="25"/>
  <c r="C112" i="25" s="1"/>
  <c r="D111" i="25"/>
  <c r="C111" i="25" s="1"/>
  <c r="D110" i="25"/>
  <c r="C110" i="25" s="1"/>
  <c r="D109" i="25"/>
  <c r="C109" i="25" s="1"/>
  <c r="D107" i="25"/>
  <c r="C107" i="25" s="1"/>
  <c r="D106" i="25"/>
  <c r="C106" i="25" s="1"/>
  <c r="D105" i="25"/>
  <c r="C105" i="25" s="1"/>
  <c r="D99" i="25"/>
  <c r="C99" i="25" s="1"/>
  <c r="D98" i="25"/>
  <c r="C98" i="25" s="1"/>
  <c r="D97" i="25"/>
  <c r="C97" i="25" s="1"/>
  <c r="D95" i="25"/>
  <c r="C95" i="25" s="1"/>
  <c r="D94" i="25"/>
  <c r="C94" i="25" s="1"/>
  <c r="D93" i="25"/>
  <c r="C93" i="25" s="1"/>
  <c r="D92" i="25"/>
  <c r="C92" i="25" s="1"/>
  <c r="D91" i="25"/>
  <c r="C91" i="25" s="1"/>
  <c r="D90" i="25"/>
  <c r="C90" i="25" s="1"/>
  <c r="D89" i="25"/>
  <c r="C89" i="25" s="1"/>
  <c r="D83" i="25"/>
  <c r="C83" i="25" s="1"/>
  <c r="D82" i="25"/>
  <c r="C82" i="25" s="1"/>
  <c r="D81" i="25"/>
  <c r="C81" i="25" s="1"/>
  <c r="D80" i="25"/>
  <c r="C80" i="25" s="1"/>
  <c r="D78" i="25"/>
  <c r="C78" i="25" s="1"/>
  <c r="D77" i="25"/>
  <c r="C77" i="25" s="1"/>
  <c r="D76" i="25"/>
  <c r="C76" i="25" s="1"/>
  <c r="D75" i="25"/>
  <c r="C75" i="25" s="1"/>
  <c r="D74" i="25"/>
  <c r="C74" i="25" s="1"/>
  <c r="D72" i="25"/>
  <c r="C72" i="25" s="1"/>
  <c r="D71" i="25"/>
  <c r="C71" i="25" s="1"/>
  <c r="D70" i="25"/>
  <c r="C70" i="25" s="1"/>
  <c r="D69" i="25"/>
  <c r="C69" i="25" s="1"/>
  <c r="D63" i="25"/>
  <c r="C63" i="25" s="1"/>
  <c r="D62" i="25"/>
  <c r="C62" i="25" s="1"/>
  <c r="D61" i="25"/>
  <c r="C61" i="25" s="1"/>
  <c r="D59" i="25"/>
  <c r="C59" i="25" s="1"/>
  <c r="D58" i="25"/>
  <c r="C58" i="25" s="1"/>
  <c r="D57" i="25"/>
  <c r="C57" i="25" s="1"/>
  <c r="D51" i="25"/>
  <c r="C51" i="25" s="1"/>
  <c r="D50" i="25"/>
  <c r="C50" i="25" s="1"/>
  <c r="D49" i="25"/>
  <c r="C49" i="25" s="1"/>
  <c r="D48" i="25"/>
  <c r="C48" i="25" s="1"/>
  <c r="D46" i="25"/>
  <c r="C46" i="25" s="1"/>
  <c r="D45" i="25"/>
  <c r="C45" i="25" s="1"/>
  <c r="D44" i="25"/>
  <c r="C44" i="25" s="1"/>
  <c r="D43" i="25"/>
  <c r="C43" i="25" s="1"/>
  <c r="D42" i="25"/>
  <c r="C42" i="25" s="1"/>
  <c r="D36" i="25"/>
  <c r="C36" i="25" s="1"/>
  <c r="D35" i="25"/>
  <c r="C35" i="25" s="1"/>
  <c r="D34" i="25"/>
  <c r="C34" i="25" s="1"/>
  <c r="D33" i="25"/>
  <c r="C33" i="25" s="1"/>
  <c r="D32" i="25"/>
  <c r="C32" i="25" s="1"/>
  <c r="D31" i="25"/>
  <c r="C31" i="25" s="1"/>
  <c r="D30" i="25"/>
  <c r="C30" i="25" s="1"/>
  <c r="D29" i="25"/>
  <c r="C29" i="25" s="1"/>
  <c r="D17" i="25"/>
  <c r="C17" i="25" s="1"/>
  <c r="F17" i="25" s="1"/>
  <c r="D18" i="25"/>
  <c r="C18" i="25" s="1"/>
  <c r="D19" i="25"/>
  <c r="C19" i="25" s="1"/>
  <c r="D20" i="25"/>
  <c r="C20" i="25" s="1"/>
  <c r="D21" i="25"/>
  <c r="C21" i="25" s="1"/>
  <c r="D22" i="25"/>
  <c r="C22" i="25" s="1"/>
  <c r="D23" i="25"/>
  <c r="C23" i="25" s="1"/>
  <c r="J303" i="21"/>
  <c r="I303" i="21"/>
  <c r="H303" i="21"/>
  <c r="G303" i="21"/>
  <c r="F303" i="21"/>
  <c r="J302" i="21"/>
  <c r="I302" i="21"/>
  <c r="H302" i="21"/>
  <c r="G302" i="21"/>
  <c r="F302" i="21"/>
  <c r="J301" i="21"/>
  <c r="I301" i="21"/>
  <c r="H301" i="21"/>
  <c r="G301" i="21"/>
  <c r="F301" i="21"/>
  <c r="J297" i="21"/>
  <c r="I297" i="21"/>
  <c r="H297" i="21"/>
  <c r="G297" i="21"/>
  <c r="F297" i="21"/>
  <c r="J296" i="21"/>
  <c r="I296" i="21"/>
  <c r="H296" i="21"/>
  <c r="G296" i="21"/>
  <c r="F296" i="21"/>
  <c r="J295" i="21"/>
  <c r="I295" i="21"/>
  <c r="H295" i="21"/>
  <c r="G295" i="21"/>
  <c r="F295" i="21"/>
  <c r="J294" i="21"/>
  <c r="I294" i="21"/>
  <c r="H294" i="21"/>
  <c r="G294" i="21"/>
  <c r="F294" i="21"/>
  <c r="J293" i="21"/>
  <c r="I293" i="21"/>
  <c r="H293" i="21"/>
  <c r="G293" i="21"/>
  <c r="F293" i="21"/>
  <c r="J292" i="21"/>
  <c r="I292" i="21"/>
  <c r="H292" i="21"/>
  <c r="G292" i="21"/>
  <c r="F292" i="21"/>
  <c r="J288" i="21"/>
  <c r="I288" i="21"/>
  <c r="H288" i="21"/>
  <c r="G288" i="21"/>
  <c r="F288" i="21"/>
  <c r="J287" i="21"/>
  <c r="I287" i="21"/>
  <c r="H287" i="21"/>
  <c r="G287" i="21"/>
  <c r="F287" i="21"/>
  <c r="J286" i="21"/>
  <c r="I286" i="21"/>
  <c r="H286" i="21"/>
  <c r="G286" i="21"/>
  <c r="F286" i="21"/>
  <c r="J285" i="21"/>
  <c r="I285" i="21"/>
  <c r="H285" i="21"/>
  <c r="G285" i="21"/>
  <c r="F285" i="21"/>
  <c r="J284" i="21"/>
  <c r="I284" i="21"/>
  <c r="H284" i="21"/>
  <c r="G284" i="21"/>
  <c r="F284" i="21"/>
  <c r="J280" i="21"/>
  <c r="I280" i="21"/>
  <c r="H280" i="21"/>
  <c r="G280" i="21"/>
  <c r="F280" i="21"/>
  <c r="J279" i="21"/>
  <c r="I279" i="21"/>
  <c r="H279" i="21"/>
  <c r="G279" i="21"/>
  <c r="F279" i="21"/>
  <c r="J278" i="21"/>
  <c r="I278" i="21"/>
  <c r="H278" i="21"/>
  <c r="G278" i="21"/>
  <c r="F278" i="21"/>
  <c r="J274" i="21"/>
  <c r="I274" i="21"/>
  <c r="H274" i="21"/>
  <c r="G274" i="21"/>
  <c r="F274" i="21"/>
  <c r="J273" i="21"/>
  <c r="I273" i="21"/>
  <c r="H273" i="21"/>
  <c r="G273" i="21"/>
  <c r="F273" i="21"/>
  <c r="J272" i="21"/>
  <c r="I272" i="21"/>
  <c r="H272" i="21"/>
  <c r="G272" i="21"/>
  <c r="F272" i="21"/>
  <c r="J271" i="21"/>
  <c r="I271" i="21"/>
  <c r="H271" i="21"/>
  <c r="G271" i="21"/>
  <c r="F271" i="21"/>
  <c r="J270" i="21"/>
  <c r="I270" i="21"/>
  <c r="H270" i="21"/>
  <c r="G270" i="21"/>
  <c r="F270" i="21"/>
  <c r="J266" i="21"/>
  <c r="I266" i="21"/>
  <c r="H266" i="21"/>
  <c r="G266" i="21"/>
  <c r="F266" i="21"/>
  <c r="J265" i="21"/>
  <c r="I265" i="21"/>
  <c r="H265" i="21"/>
  <c r="G265" i="21"/>
  <c r="F265" i="21"/>
  <c r="J264" i="21"/>
  <c r="I264" i="21"/>
  <c r="H264" i="21"/>
  <c r="G264" i="21"/>
  <c r="F264" i="21"/>
  <c r="J263" i="21"/>
  <c r="I263" i="21"/>
  <c r="H263" i="21"/>
  <c r="G263" i="21"/>
  <c r="F263" i="21"/>
  <c r="J262" i="21"/>
  <c r="I262" i="21"/>
  <c r="H262" i="21"/>
  <c r="G262" i="21"/>
  <c r="F262" i="21"/>
  <c r="J261" i="21"/>
  <c r="I261" i="21"/>
  <c r="H261" i="21"/>
  <c r="G261" i="21"/>
  <c r="F261" i="21"/>
  <c r="F342" i="22"/>
  <c r="F341" i="22"/>
  <c r="F340" i="22"/>
  <c r="F334" i="22"/>
  <c r="F333" i="22"/>
  <c r="F332" i="22"/>
  <c r="F331" i="22"/>
  <c r="F330" i="22"/>
  <c r="F329" i="22"/>
  <c r="F323" i="22"/>
  <c r="F322" i="22"/>
  <c r="F321" i="22"/>
  <c r="F320" i="22"/>
  <c r="F319" i="22"/>
  <c r="F313" i="22"/>
  <c r="F312" i="22"/>
  <c r="F311" i="22"/>
  <c r="F309" i="22"/>
  <c r="F308" i="22"/>
  <c r="F307" i="22"/>
  <c r="F306" i="22"/>
  <c r="F305" i="22"/>
  <c r="F299" i="22"/>
  <c r="F298" i="22"/>
  <c r="F297" i="22"/>
  <c r="F296" i="22"/>
  <c r="F295" i="22"/>
  <c r="F294" i="22"/>
  <c r="F288" i="22"/>
  <c r="F287" i="22"/>
  <c r="F286" i="22"/>
  <c r="F285" i="22"/>
  <c r="F284" i="22"/>
  <c r="F283" i="22"/>
  <c r="F282" i="22"/>
  <c r="F276" i="22"/>
  <c r="F275" i="22"/>
  <c r="F274" i="22"/>
  <c r="F273" i="22"/>
  <c r="F272" i="22"/>
  <c r="F271" i="22"/>
  <c r="F265" i="22"/>
  <c r="F264" i="22"/>
  <c r="F263" i="22"/>
  <c r="F262" i="22"/>
  <c r="F261" i="22"/>
  <c r="F260" i="22"/>
  <c r="F259" i="22"/>
  <c r="F253" i="22"/>
  <c r="F252" i="22"/>
  <c r="F251" i="22"/>
  <c r="F250" i="22"/>
  <c r="F249" i="22"/>
  <c r="F248" i="22"/>
  <c r="F247" i="22"/>
  <c r="F241" i="22"/>
  <c r="F240" i="22"/>
  <c r="F239" i="22"/>
  <c r="F238" i="22"/>
  <c r="F237" i="22"/>
  <c r="F236" i="22"/>
  <c r="F235" i="22"/>
  <c r="F234" i="22"/>
  <c r="F228" i="22"/>
  <c r="F227" i="22"/>
  <c r="F226" i="22"/>
  <c r="F225" i="22"/>
  <c r="F219" i="22"/>
  <c r="F218" i="22"/>
  <c r="F217" i="22"/>
  <c r="F216" i="22"/>
  <c r="F214" i="22"/>
  <c r="F213" i="22"/>
  <c r="F212" i="22"/>
  <c r="F211" i="22"/>
  <c r="F209" i="22"/>
  <c r="F208" i="22"/>
  <c r="F207" i="22"/>
  <c r="F206" i="22"/>
  <c r="F205" i="22"/>
  <c r="F199" i="22"/>
  <c r="F198" i="22"/>
  <c r="F197" i="22"/>
  <c r="F196" i="22"/>
  <c r="F195" i="22"/>
  <c r="F189" i="22"/>
  <c r="F188" i="22"/>
  <c r="F187" i="22"/>
  <c r="F186" i="22"/>
  <c r="F180" i="22"/>
  <c r="F179" i="22"/>
  <c r="F178" i="22"/>
  <c r="F172" i="22"/>
  <c r="F171" i="22"/>
  <c r="F170" i="22"/>
  <c r="F169" i="22"/>
  <c r="F168" i="22"/>
  <c r="F167" i="22"/>
  <c r="F161" i="22"/>
  <c r="F160" i="22"/>
  <c r="F159" i="22"/>
  <c r="F158" i="22"/>
  <c r="F157" i="22"/>
  <c r="F156" i="22"/>
  <c r="F150" i="22"/>
  <c r="F149" i="22"/>
  <c r="F148" i="22"/>
  <c r="F147" i="22"/>
  <c r="F146" i="22"/>
  <c r="F140" i="22"/>
  <c r="F139" i="22"/>
  <c r="F138" i="22"/>
  <c r="F137" i="22"/>
  <c r="F136" i="22"/>
  <c r="F134" i="22"/>
  <c r="F133" i="22"/>
  <c r="F132" i="22"/>
  <c r="F131" i="22"/>
  <c r="F130" i="22"/>
  <c r="F129" i="22"/>
  <c r="F123" i="22"/>
  <c r="F122" i="22"/>
  <c r="F121" i="22"/>
  <c r="F120" i="22"/>
  <c r="F119" i="22"/>
  <c r="F113" i="22"/>
  <c r="F112" i="22"/>
  <c r="F110" i="22"/>
  <c r="F109" i="22"/>
  <c r="F108" i="22"/>
  <c r="F107" i="22"/>
  <c r="F105" i="22"/>
  <c r="F104" i="22"/>
  <c r="F103" i="22"/>
  <c r="F97" i="22"/>
  <c r="F96" i="22"/>
  <c r="F95" i="22"/>
  <c r="F93" i="22"/>
  <c r="F92" i="22"/>
  <c r="F91" i="22"/>
  <c r="F90" i="22"/>
  <c r="F89" i="22"/>
  <c r="F88" i="22"/>
  <c r="F87" i="22"/>
  <c r="F81" i="22"/>
  <c r="F80" i="22"/>
  <c r="F79" i="22"/>
  <c r="F78" i="22"/>
  <c r="F76" i="22"/>
  <c r="F75" i="22"/>
  <c r="F74" i="22"/>
  <c r="F73" i="22"/>
  <c r="F72" i="22"/>
  <c r="F70" i="22"/>
  <c r="F69" i="22"/>
  <c r="F68" i="22"/>
  <c r="F67" i="22"/>
  <c r="F61" i="22"/>
  <c r="F60" i="22"/>
  <c r="F59" i="22"/>
  <c r="F57" i="22"/>
  <c r="F56" i="22"/>
  <c r="F55" i="22"/>
  <c r="F49" i="22"/>
  <c r="F48" i="22"/>
  <c r="F47" i="22"/>
  <c r="F46" i="22"/>
  <c r="F44" i="22"/>
  <c r="F43" i="22"/>
  <c r="F42" i="22"/>
  <c r="F41" i="22"/>
  <c r="F40" i="22"/>
  <c r="F34" i="22"/>
  <c r="F33" i="22"/>
  <c r="F32" i="22"/>
  <c r="F31" i="22"/>
  <c r="F30" i="22"/>
  <c r="F29" i="22"/>
  <c r="F28" i="22"/>
  <c r="F27" i="22"/>
  <c r="F21" i="22"/>
  <c r="F20" i="22"/>
  <c r="F19" i="22"/>
  <c r="F18" i="22"/>
  <c r="F17" i="22"/>
  <c r="F16" i="22"/>
  <c r="F15" i="22"/>
  <c r="F344" i="23"/>
  <c r="F343" i="23"/>
  <c r="F342" i="23"/>
  <c r="F336" i="23"/>
  <c r="F335" i="23"/>
  <c r="F334" i="23"/>
  <c r="F333" i="23"/>
  <c r="F332" i="23"/>
  <c r="F331" i="23"/>
  <c r="F325" i="23"/>
  <c r="F324" i="23"/>
  <c r="F323" i="23"/>
  <c r="F322" i="23"/>
  <c r="F321" i="23"/>
  <c r="F315" i="23"/>
  <c r="F314" i="23"/>
  <c r="F313" i="23"/>
  <c r="F311" i="23"/>
  <c r="F310" i="23"/>
  <c r="F309" i="23"/>
  <c r="F308" i="23"/>
  <c r="F307" i="23"/>
  <c r="F301" i="23"/>
  <c r="F300" i="23"/>
  <c r="F299" i="23"/>
  <c r="F298" i="23"/>
  <c r="F297" i="23"/>
  <c r="F296" i="23"/>
  <c r="F290" i="23"/>
  <c r="F289" i="23"/>
  <c r="F288" i="23"/>
  <c r="F287" i="23"/>
  <c r="F286" i="23"/>
  <c r="F285" i="23"/>
  <c r="F284" i="23"/>
  <c r="F278" i="23"/>
  <c r="F277" i="23"/>
  <c r="F276" i="23"/>
  <c r="F275" i="23"/>
  <c r="F274" i="23"/>
  <c r="F273" i="23"/>
  <c r="F267" i="23"/>
  <c r="F266" i="23"/>
  <c r="F265" i="23"/>
  <c r="F264" i="23"/>
  <c r="F263" i="23"/>
  <c r="F262" i="23"/>
  <c r="F261" i="23"/>
  <c r="F255" i="23"/>
  <c r="F254" i="23"/>
  <c r="F253" i="23"/>
  <c r="F252" i="23"/>
  <c r="F251" i="23"/>
  <c r="F250" i="23"/>
  <c r="F249" i="23"/>
  <c r="F243" i="23"/>
  <c r="F242" i="23"/>
  <c r="F241" i="23"/>
  <c r="F240" i="23"/>
  <c r="F239" i="23"/>
  <c r="F238" i="23"/>
  <c r="F237" i="23"/>
  <c r="F236" i="23"/>
  <c r="F230" i="23"/>
  <c r="F229" i="23"/>
  <c r="F228" i="23"/>
  <c r="F227" i="23"/>
  <c r="F221" i="23"/>
  <c r="F220" i="23"/>
  <c r="F219" i="23"/>
  <c r="F218" i="23"/>
  <c r="F216" i="23"/>
  <c r="F215" i="23"/>
  <c r="F214" i="23"/>
  <c r="F213" i="23"/>
  <c r="F211" i="23"/>
  <c r="F210" i="23"/>
  <c r="F209" i="23"/>
  <c r="F208" i="23"/>
  <c r="F207" i="23"/>
  <c r="F201" i="23"/>
  <c r="F200" i="23"/>
  <c r="F199" i="23"/>
  <c r="F198" i="23"/>
  <c r="F197" i="23"/>
  <c r="F191" i="23"/>
  <c r="F190" i="23"/>
  <c r="F189" i="23"/>
  <c r="F188" i="23"/>
  <c r="F182" i="23"/>
  <c r="F181" i="23"/>
  <c r="F180" i="23"/>
  <c r="F174" i="23"/>
  <c r="F173" i="23"/>
  <c r="F172" i="23"/>
  <c r="F171" i="23"/>
  <c r="F170" i="23"/>
  <c r="F169" i="23"/>
  <c r="F163" i="23"/>
  <c r="F162" i="23"/>
  <c r="F161" i="23"/>
  <c r="F160" i="23"/>
  <c r="F159" i="23"/>
  <c r="F158" i="23"/>
  <c r="F152" i="23"/>
  <c r="F151" i="23"/>
  <c r="F150" i="23"/>
  <c r="F149" i="23"/>
  <c r="F148" i="23"/>
  <c r="F142" i="23"/>
  <c r="F141" i="23"/>
  <c r="F140" i="23"/>
  <c r="F139" i="23"/>
  <c r="F138" i="23"/>
  <c r="F136" i="23"/>
  <c r="F135" i="23"/>
  <c r="F134" i="23"/>
  <c r="F133" i="23"/>
  <c r="F132" i="23"/>
  <c r="F131" i="23"/>
  <c r="F125" i="23"/>
  <c r="F124" i="23"/>
  <c r="F123" i="23"/>
  <c r="F122" i="23"/>
  <c r="F121" i="23"/>
  <c r="F115" i="23"/>
  <c r="F114" i="23"/>
  <c r="F112" i="23"/>
  <c r="F111" i="23"/>
  <c r="F110" i="23"/>
  <c r="F109" i="23"/>
  <c r="F107" i="23"/>
  <c r="F106" i="23"/>
  <c r="F105" i="23"/>
  <c r="F99" i="23"/>
  <c r="F98" i="23"/>
  <c r="F97" i="23"/>
  <c r="F95" i="23"/>
  <c r="F94" i="23"/>
  <c r="F93" i="23"/>
  <c r="F92" i="23"/>
  <c r="F91" i="23"/>
  <c r="F90" i="23"/>
  <c r="F89" i="23"/>
  <c r="F83" i="23"/>
  <c r="F82" i="23"/>
  <c r="F81" i="23"/>
  <c r="F80" i="23"/>
  <c r="F78" i="23"/>
  <c r="F77" i="23"/>
  <c r="F76" i="23"/>
  <c r="F75" i="23"/>
  <c r="F74" i="23"/>
  <c r="F72" i="23"/>
  <c r="F71" i="23"/>
  <c r="F70" i="23"/>
  <c r="F69" i="23"/>
  <c r="F63" i="23"/>
  <c r="F62" i="23"/>
  <c r="F61" i="23"/>
  <c r="F59" i="23"/>
  <c r="F58" i="23"/>
  <c r="F57" i="23"/>
  <c r="F51" i="23"/>
  <c r="F50" i="23"/>
  <c r="F49" i="23"/>
  <c r="F48" i="23"/>
  <c r="F46" i="23"/>
  <c r="F45" i="23"/>
  <c r="F44" i="23"/>
  <c r="F43" i="23"/>
  <c r="F42" i="23"/>
  <c r="F36" i="23"/>
  <c r="F35" i="23"/>
  <c r="F34" i="23"/>
  <c r="F33" i="23"/>
  <c r="F32" i="23"/>
  <c r="F31" i="23"/>
  <c r="F30" i="23"/>
  <c r="F29" i="23"/>
  <c r="F23" i="23"/>
  <c r="F22" i="23"/>
  <c r="F21" i="23"/>
  <c r="F20" i="23"/>
  <c r="F19" i="23"/>
  <c r="F18" i="23"/>
  <c r="F17" i="23"/>
  <c r="F344" i="24"/>
  <c r="F343" i="24"/>
  <c r="F342" i="24"/>
  <c r="F336" i="24"/>
  <c r="F335" i="24"/>
  <c r="F334" i="24"/>
  <c r="F333" i="24"/>
  <c r="F332" i="24"/>
  <c r="F331" i="24"/>
  <c r="F325" i="24"/>
  <c r="F324" i="24"/>
  <c r="F323" i="24"/>
  <c r="F322" i="24"/>
  <c r="F321" i="24"/>
  <c r="F315" i="24"/>
  <c r="F314" i="24"/>
  <c r="F313" i="24"/>
  <c r="F311" i="24"/>
  <c r="F310" i="24"/>
  <c r="F309" i="24"/>
  <c r="F308" i="24"/>
  <c r="F307" i="24"/>
  <c r="F301" i="24"/>
  <c r="F300" i="24"/>
  <c r="F299" i="24"/>
  <c r="F298" i="24"/>
  <c r="F297" i="24"/>
  <c r="F296" i="24"/>
  <c r="F290" i="24"/>
  <c r="F289" i="24"/>
  <c r="F288" i="24"/>
  <c r="F287" i="24"/>
  <c r="F286" i="24"/>
  <c r="F285" i="24"/>
  <c r="F284" i="24"/>
  <c r="F278" i="24"/>
  <c r="F277" i="24"/>
  <c r="F276" i="24"/>
  <c r="F275" i="24"/>
  <c r="F274" i="24"/>
  <c r="F273" i="24"/>
  <c r="F267" i="24"/>
  <c r="F266" i="24"/>
  <c r="F265" i="24"/>
  <c r="F264" i="24"/>
  <c r="F263" i="24"/>
  <c r="F262" i="24"/>
  <c r="F261" i="24"/>
  <c r="F255" i="24"/>
  <c r="F254" i="24"/>
  <c r="F253" i="24"/>
  <c r="F252" i="24"/>
  <c r="F251" i="24"/>
  <c r="F250" i="24"/>
  <c r="F249" i="24"/>
  <c r="F243" i="24"/>
  <c r="F242" i="24"/>
  <c r="F241" i="24"/>
  <c r="F240" i="24"/>
  <c r="F239" i="24"/>
  <c r="F238" i="24"/>
  <c r="F237" i="24"/>
  <c r="F236" i="24"/>
  <c r="F230" i="24"/>
  <c r="F229" i="24"/>
  <c r="F228" i="24"/>
  <c r="F227" i="24"/>
  <c r="F221" i="24"/>
  <c r="F220" i="24"/>
  <c r="F219" i="24"/>
  <c r="F218" i="24"/>
  <c r="F216" i="24"/>
  <c r="F215" i="24"/>
  <c r="F214" i="24"/>
  <c r="F213" i="24"/>
  <c r="F211" i="24"/>
  <c r="F210" i="24"/>
  <c r="F209" i="24"/>
  <c r="F208" i="24"/>
  <c r="F207" i="24"/>
  <c r="F201" i="24"/>
  <c r="F200" i="24"/>
  <c r="F199" i="24"/>
  <c r="F198" i="24"/>
  <c r="F197" i="24"/>
  <c r="F191" i="24"/>
  <c r="F190" i="24"/>
  <c r="F189" i="24"/>
  <c r="F188" i="24"/>
  <c r="F182" i="24"/>
  <c r="F181" i="24"/>
  <c r="F180" i="24"/>
  <c r="F174" i="24"/>
  <c r="F173" i="24"/>
  <c r="F172" i="24"/>
  <c r="F171" i="24"/>
  <c r="F170" i="24"/>
  <c r="F169" i="24"/>
  <c r="F163" i="24"/>
  <c r="F162" i="24"/>
  <c r="F161" i="24"/>
  <c r="F160" i="24"/>
  <c r="F159" i="24"/>
  <c r="F158" i="24"/>
  <c r="F152" i="24"/>
  <c r="F151" i="24"/>
  <c r="F150" i="24"/>
  <c r="F149" i="24"/>
  <c r="F148" i="24"/>
  <c r="F142" i="24"/>
  <c r="F141" i="24"/>
  <c r="F140" i="24"/>
  <c r="F139" i="24"/>
  <c r="F138" i="24"/>
  <c r="F136" i="24"/>
  <c r="F135" i="24"/>
  <c r="F134" i="24"/>
  <c r="F133" i="24"/>
  <c r="F132" i="24"/>
  <c r="F131" i="24"/>
  <c r="F125" i="24"/>
  <c r="F124" i="24"/>
  <c r="F123" i="24"/>
  <c r="F122" i="24"/>
  <c r="F121" i="24"/>
  <c r="F115" i="24"/>
  <c r="F114" i="24"/>
  <c r="F112" i="24"/>
  <c r="F111" i="24"/>
  <c r="F110" i="24"/>
  <c r="F109" i="24"/>
  <c r="F107" i="24"/>
  <c r="F106" i="24"/>
  <c r="F105" i="24"/>
  <c r="F99" i="24"/>
  <c r="F98" i="24"/>
  <c r="F97" i="24"/>
  <c r="F95" i="24"/>
  <c r="F94" i="24"/>
  <c r="F93" i="24"/>
  <c r="F92" i="24"/>
  <c r="F91" i="24"/>
  <c r="F90" i="24"/>
  <c r="F89" i="24"/>
  <c r="F83" i="24"/>
  <c r="F82" i="24"/>
  <c r="F81" i="24"/>
  <c r="F80" i="24"/>
  <c r="F78" i="24"/>
  <c r="F77" i="24"/>
  <c r="F76" i="24"/>
  <c r="F75" i="24"/>
  <c r="F74" i="24"/>
  <c r="F72" i="24"/>
  <c r="F71" i="24"/>
  <c r="F70" i="24"/>
  <c r="F69" i="24"/>
  <c r="F63" i="24"/>
  <c r="F62" i="24"/>
  <c r="F61" i="24"/>
  <c r="F59" i="24"/>
  <c r="F58" i="24"/>
  <c r="F57" i="24"/>
  <c r="F51" i="24"/>
  <c r="F50" i="24"/>
  <c r="F49" i="24"/>
  <c r="F48" i="24"/>
  <c r="F46" i="24"/>
  <c r="F45" i="24"/>
  <c r="F44" i="24"/>
  <c r="F43" i="24"/>
  <c r="F42" i="24"/>
  <c r="F36" i="24"/>
  <c r="F35" i="24"/>
  <c r="F34" i="24"/>
  <c r="F33" i="24"/>
  <c r="F32" i="24"/>
  <c r="F31" i="24"/>
  <c r="F30" i="24"/>
  <c r="F29" i="24"/>
  <c r="F23" i="24"/>
  <c r="F22" i="24"/>
  <c r="F21" i="24"/>
  <c r="F20" i="24"/>
  <c r="F19" i="24"/>
  <c r="F18" i="24"/>
  <c r="F17" i="24"/>
  <c r="F32" i="30" l="1"/>
  <c r="I32" i="30" s="1"/>
  <c r="F45" i="30"/>
  <c r="I45" i="30" s="1"/>
  <c r="F59" i="30"/>
  <c r="I59" i="30" s="1"/>
  <c r="F69" i="30"/>
  <c r="I69" i="30" s="1"/>
  <c r="F74" i="30"/>
  <c r="I74" i="30" s="1"/>
  <c r="I83" i="30"/>
  <c r="F83" i="30"/>
  <c r="I92" i="30"/>
  <c r="F111" i="30"/>
  <c r="I111" i="30" s="1"/>
  <c r="F138" i="30"/>
  <c r="I138" i="30" s="1"/>
  <c r="F151" i="30"/>
  <c r="I151" i="30" s="1"/>
  <c r="I173" i="30"/>
  <c r="F188" i="30"/>
  <c r="I188" i="30" s="1"/>
  <c r="F230" i="30"/>
  <c r="I230" i="30" s="1"/>
  <c r="I239" i="30"/>
  <c r="F239" i="30"/>
  <c r="F243" i="30"/>
  <c r="I243" i="30" s="1"/>
  <c r="F273" i="30"/>
  <c r="I273" i="30" s="1"/>
  <c r="F106" i="30"/>
  <c r="I106" i="30" s="1"/>
  <c r="F133" i="30"/>
  <c r="I133" i="30" s="1"/>
  <c r="F160" i="30"/>
  <c r="I160" i="30" s="1"/>
  <c r="F229" i="30"/>
  <c r="I229" i="30" s="1"/>
  <c r="F251" i="30"/>
  <c r="I251" i="30" s="1"/>
  <c r="F255" i="30"/>
  <c r="I255" i="30" s="1"/>
  <c r="I267" i="30"/>
  <c r="F267" i="30"/>
  <c r="F276" i="30"/>
  <c r="I276" i="30" s="1"/>
  <c r="F296" i="30"/>
  <c r="I296" i="30" s="1"/>
  <c r="F314" i="30"/>
  <c r="I314" i="30" s="1"/>
  <c r="I332" i="30"/>
  <c r="F332" i="30"/>
  <c r="F336" i="30"/>
  <c r="I336" i="30" s="1"/>
  <c r="F200" i="30"/>
  <c r="I200" i="30" s="1"/>
  <c r="I209" i="30"/>
  <c r="F209" i="30"/>
  <c r="F219" i="30"/>
  <c r="I219" i="30" s="1"/>
  <c r="I42" i="30"/>
  <c r="F51" i="30"/>
  <c r="I51" i="30" s="1"/>
  <c r="I61" i="30"/>
  <c r="I70" i="30"/>
  <c r="F70" i="30"/>
  <c r="F75" i="30"/>
  <c r="I75" i="30" s="1"/>
  <c r="I80" i="30"/>
  <c r="I89" i="30"/>
  <c r="F93" i="30"/>
  <c r="I93" i="30" s="1"/>
  <c r="I107" i="30"/>
  <c r="F107" i="30"/>
  <c r="F112" i="30"/>
  <c r="I112" i="30" s="1"/>
  <c r="F122" i="30"/>
  <c r="I122" i="30" s="1"/>
  <c r="F134" i="30"/>
  <c r="I134" i="30" s="1"/>
  <c r="I139" i="30"/>
  <c r="F139" i="30"/>
  <c r="F148" i="30"/>
  <c r="I148" i="30" s="1"/>
  <c r="F170" i="30"/>
  <c r="I170" i="30" s="1"/>
  <c r="F174" i="30"/>
  <c r="I174" i="30" s="1"/>
  <c r="I190" i="30"/>
  <c r="F190" i="30"/>
  <c r="F199" i="30"/>
  <c r="I199" i="30" s="1"/>
  <c r="I208" i="30"/>
  <c r="F213" i="30"/>
  <c r="I213" i="30" s="1"/>
  <c r="F218" i="30"/>
  <c r="I218" i="30" s="1"/>
  <c r="F78" i="30"/>
  <c r="I78" i="30" s="1"/>
  <c r="F191" i="30"/>
  <c r="I191" i="30" s="1"/>
  <c r="F214" i="30"/>
  <c r="I214" i="30" s="1"/>
  <c r="I49" i="30"/>
  <c r="I91" i="30"/>
  <c r="I110" i="30"/>
  <c r="I141" i="30"/>
  <c r="I237" i="30"/>
  <c r="I241" i="30"/>
  <c r="I263" i="30"/>
  <c r="I264" i="30"/>
  <c r="I287" i="30"/>
  <c r="F17" i="30"/>
  <c r="I17" i="30" s="1"/>
  <c r="F63" i="30"/>
  <c r="I63" i="30" s="1"/>
  <c r="F77" i="30"/>
  <c r="I77" i="30" s="1"/>
  <c r="F95" i="30"/>
  <c r="I95" i="30" s="1"/>
  <c r="F91" i="30"/>
  <c r="F124" i="30"/>
  <c r="I124" i="30" s="1"/>
  <c r="F136" i="30"/>
  <c r="I136" i="30" s="1"/>
  <c r="F132" i="30"/>
  <c r="I132" i="30" s="1"/>
  <c r="F163" i="30"/>
  <c r="I163" i="30" s="1"/>
  <c r="F159" i="30"/>
  <c r="I159" i="30" s="1"/>
  <c r="F172" i="30"/>
  <c r="I172" i="30" s="1"/>
  <c r="F211" i="30"/>
  <c r="I211" i="30" s="1"/>
  <c r="F263" i="30"/>
  <c r="F287" i="30"/>
  <c r="I71" i="30"/>
  <c r="I99" i="30"/>
  <c r="I140" i="30"/>
  <c r="I249" i="30"/>
  <c r="I298" i="30"/>
  <c r="I344" i="30"/>
  <c r="F35" i="30"/>
  <c r="I35" i="30" s="1"/>
  <c r="F31" i="30"/>
  <c r="I31" i="30" s="1"/>
  <c r="F62" i="30"/>
  <c r="I62" i="30" s="1"/>
  <c r="F76" i="30"/>
  <c r="I76" i="30" s="1"/>
  <c r="F94" i="30"/>
  <c r="I94" i="30" s="1"/>
  <c r="F90" i="30"/>
  <c r="I90" i="30" s="1"/>
  <c r="F105" i="30"/>
  <c r="I105" i="30" s="1"/>
  <c r="F115" i="30"/>
  <c r="I115" i="30" s="1"/>
  <c r="F123" i="30"/>
  <c r="I123" i="30" s="1"/>
  <c r="F135" i="30"/>
  <c r="I135" i="30" s="1"/>
  <c r="F150" i="30"/>
  <c r="I150" i="30" s="1"/>
  <c r="F162" i="30"/>
  <c r="I162" i="30" s="1"/>
  <c r="F171" i="30"/>
  <c r="I171" i="30" s="1"/>
  <c r="F181" i="30"/>
  <c r="I181" i="30" s="1"/>
  <c r="F210" i="30"/>
  <c r="I210" i="30" s="1"/>
  <c r="F216" i="30"/>
  <c r="I216" i="30" s="1"/>
  <c r="F221" i="30"/>
  <c r="I221" i="30" s="1"/>
  <c r="F262" i="30"/>
  <c r="I262" i="30" s="1"/>
  <c r="F307" i="30"/>
  <c r="I307" i="30" s="1"/>
  <c r="F321" i="30"/>
  <c r="I321" i="30" s="1"/>
  <c r="F334" i="30"/>
  <c r="I334" i="30" s="1"/>
  <c r="F344" i="30"/>
  <c r="F34" i="30"/>
  <c r="I34" i="30" s="1"/>
  <c r="F30" i="30"/>
  <c r="I30" i="30" s="1"/>
  <c r="F44" i="30"/>
  <c r="I44" i="30" s="1"/>
  <c r="F81" i="30"/>
  <c r="I81" i="30" s="1"/>
  <c r="F149" i="30"/>
  <c r="I149" i="30" s="1"/>
  <c r="F197" i="30"/>
  <c r="I197" i="30" s="1"/>
  <c r="F215" i="30"/>
  <c r="I215" i="30" s="1"/>
  <c r="F254" i="30"/>
  <c r="I254" i="30" s="1"/>
  <c r="F250" i="30"/>
  <c r="I250" i="30" s="1"/>
  <c r="F275" i="30"/>
  <c r="I275" i="30" s="1"/>
  <c r="F299" i="30"/>
  <c r="I299" i="30" s="1"/>
  <c r="F343" i="30"/>
  <c r="I343" i="30" s="1"/>
  <c r="I323" i="30"/>
  <c r="I325" i="30"/>
  <c r="I315" i="30"/>
  <c r="I313" i="30"/>
  <c r="I309" i="30"/>
  <c r="I311" i="30"/>
  <c r="I301" i="30"/>
  <c r="I300" i="30"/>
  <c r="I285" i="30"/>
  <c r="I286" i="30"/>
  <c r="I288" i="30"/>
  <c r="I289" i="30"/>
  <c r="I274" i="30"/>
  <c r="I278" i="30"/>
  <c r="I265" i="30"/>
  <c r="I266" i="30"/>
  <c r="I261" i="30"/>
  <c r="I253" i="30"/>
  <c r="I252" i="30"/>
  <c r="I240" i="30"/>
  <c r="I238" i="30"/>
  <c r="I242" i="30"/>
  <c r="I236" i="30"/>
  <c r="I228" i="30"/>
  <c r="I227" i="30"/>
  <c r="I220" i="30"/>
  <c r="I207" i="30"/>
  <c r="I198" i="30"/>
  <c r="I201" i="30"/>
  <c r="I189" i="30"/>
  <c r="I182" i="30"/>
  <c r="I180" i="30"/>
  <c r="I169" i="30"/>
  <c r="I161" i="30"/>
  <c r="I158" i="30"/>
  <c r="I152" i="30"/>
  <c r="I142" i="30"/>
  <c r="I131" i="30"/>
  <c r="I125" i="30"/>
  <c r="I121" i="30"/>
  <c r="I114" i="30"/>
  <c r="I109" i="30"/>
  <c r="I98" i="30"/>
  <c r="I97" i="30"/>
  <c r="I82" i="30"/>
  <c r="I72" i="30"/>
  <c r="I58" i="30"/>
  <c r="I57" i="30"/>
  <c r="I50" i="30"/>
  <c r="I48" i="30"/>
  <c r="I43" i="30"/>
  <c r="I46" i="30"/>
  <c r="I36" i="30"/>
  <c r="I33" i="30"/>
  <c r="I29" i="30"/>
  <c r="I21" i="30"/>
  <c r="I277" i="30"/>
  <c r="I290" i="30"/>
  <c r="I308" i="30"/>
  <c r="I322" i="30"/>
  <c r="I324" i="30"/>
  <c r="I331" i="30"/>
  <c r="I333" i="30"/>
  <c r="I335" i="30"/>
  <c r="I342" i="30"/>
  <c r="I284" i="30"/>
  <c r="I297" i="30"/>
  <c r="I310" i="30"/>
  <c r="I29" i="28"/>
  <c r="I91" i="28"/>
  <c r="I209" i="28"/>
  <c r="I219" i="28"/>
  <c r="I237" i="28"/>
  <c r="I250" i="28"/>
  <c r="I263" i="28"/>
  <c r="I276" i="28"/>
  <c r="I289" i="28"/>
  <c r="I198" i="28"/>
  <c r="I211" i="28"/>
  <c r="I221" i="28"/>
  <c r="I239" i="28"/>
  <c r="I252" i="28"/>
  <c r="I265" i="28"/>
  <c r="I278" i="28"/>
  <c r="I296" i="28"/>
  <c r="G314" i="25"/>
  <c r="G308" i="25"/>
  <c r="J257" i="21"/>
  <c r="I257" i="21"/>
  <c r="H257" i="21"/>
  <c r="G257" i="21"/>
  <c r="F257" i="21"/>
  <c r="J256" i="21"/>
  <c r="I256" i="21"/>
  <c r="H256" i="21"/>
  <c r="G256" i="21"/>
  <c r="F256" i="21"/>
  <c r="J255" i="21"/>
  <c r="I255" i="21"/>
  <c r="H255" i="21"/>
  <c r="G255" i="21"/>
  <c r="F255" i="21"/>
  <c r="J254" i="21"/>
  <c r="I254" i="21"/>
  <c r="H254" i="21"/>
  <c r="G254" i="21"/>
  <c r="F254" i="21"/>
  <c r="J253" i="21"/>
  <c r="I253" i="21"/>
  <c r="H253" i="21"/>
  <c r="G253" i="21"/>
  <c r="F253" i="21"/>
  <c r="J252" i="21"/>
  <c r="I252" i="21"/>
  <c r="H252" i="21"/>
  <c r="G252" i="21"/>
  <c r="F252" i="21"/>
  <c r="J251" i="21"/>
  <c r="I251" i="21"/>
  <c r="H251" i="21"/>
  <c r="G251" i="21"/>
  <c r="F251" i="21"/>
  <c r="J247" i="21"/>
  <c r="I247" i="21"/>
  <c r="H247" i="21"/>
  <c r="G247" i="21"/>
  <c r="F247" i="21"/>
  <c r="J246" i="21"/>
  <c r="I246" i="21"/>
  <c r="H246" i="21"/>
  <c r="G246" i="21"/>
  <c r="F246" i="21"/>
  <c r="J245" i="21"/>
  <c r="I245" i="21"/>
  <c r="H245" i="21"/>
  <c r="G245" i="21"/>
  <c r="F245" i="21"/>
  <c r="J244" i="21"/>
  <c r="I244" i="21"/>
  <c r="H244" i="21"/>
  <c r="G244" i="21"/>
  <c r="F244" i="21"/>
  <c r="J243" i="21"/>
  <c r="I243" i="21"/>
  <c r="H243" i="21"/>
  <c r="G243" i="21"/>
  <c r="F243" i="21"/>
  <c r="J242" i="21"/>
  <c r="I242" i="21"/>
  <c r="H242" i="21"/>
  <c r="G242" i="21"/>
  <c r="F242" i="21"/>
  <c r="J238" i="21"/>
  <c r="I238" i="21"/>
  <c r="H238" i="21"/>
  <c r="G238" i="21"/>
  <c r="F238" i="21"/>
  <c r="J237" i="21"/>
  <c r="I237" i="21"/>
  <c r="H237" i="21"/>
  <c r="G237" i="21"/>
  <c r="F237" i="21"/>
  <c r="J236" i="21"/>
  <c r="I236" i="21"/>
  <c r="H236" i="21"/>
  <c r="G236" i="21"/>
  <c r="F236" i="21"/>
  <c r="J235" i="21"/>
  <c r="I235" i="21"/>
  <c r="H235" i="21"/>
  <c r="G235" i="21"/>
  <c r="F235" i="21"/>
  <c r="J234" i="21"/>
  <c r="I234" i="21"/>
  <c r="H234" i="21"/>
  <c r="G234" i="21"/>
  <c r="F234" i="21"/>
  <c r="J233" i="21"/>
  <c r="I233" i="21"/>
  <c r="H233" i="21"/>
  <c r="G233" i="21"/>
  <c r="F233" i="21"/>
  <c r="J232" i="21"/>
  <c r="I232" i="21"/>
  <c r="H232" i="21"/>
  <c r="G232" i="21"/>
  <c r="F232" i="21"/>
  <c r="J228" i="21"/>
  <c r="I228" i="21"/>
  <c r="H228" i="21"/>
  <c r="G228" i="21"/>
  <c r="F228" i="21"/>
  <c r="J227" i="21"/>
  <c r="I227" i="21"/>
  <c r="H227" i="21"/>
  <c r="G227" i="21"/>
  <c r="F227" i="21"/>
  <c r="J226" i="21"/>
  <c r="I226" i="21"/>
  <c r="H226" i="21"/>
  <c r="G226" i="21"/>
  <c r="F226" i="21"/>
  <c r="J225" i="21"/>
  <c r="I225" i="21"/>
  <c r="H225" i="21"/>
  <c r="G225" i="21"/>
  <c r="F225" i="21"/>
  <c r="J224" i="21"/>
  <c r="I224" i="21"/>
  <c r="H224" i="21"/>
  <c r="G224" i="21"/>
  <c r="F224" i="21"/>
  <c r="J223" i="21"/>
  <c r="I223" i="21"/>
  <c r="H223" i="21"/>
  <c r="G223" i="21"/>
  <c r="F223" i="21"/>
  <c r="J222" i="21"/>
  <c r="I222" i="21"/>
  <c r="H222" i="21"/>
  <c r="G222" i="21"/>
  <c r="F222" i="21"/>
  <c r="J218" i="21"/>
  <c r="I218" i="21"/>
  <c r="H218" i="21"/>
  <c r="G218" i="21"/>
  <c r="F218" i="21"/>
  <c r="J217" i="21"/>
  <c r="I217" i="21"/>
  <c r="H217" i="21"/>
  <c r="G217" i="21"/>
  <c r="F217" i="21"/>
  <c r="J216" i="21"/>
  <c r="I216" i="21"/>
  <c r="H216" i="21"/>
  <c r="G216" i="21"/>
  <c r="F216" i="21"/>
  <c r="J215" i="21"/>
  <c r="I215" i="21"/>
  <c r="H215" i="21"/>
  <c r="G215" i="21"/>
  <c r="F215" i="21"/>
  <c r="G240" i="25" s="1"/>
  <c r="J214" i="21"/>
  <c r="I214" i="21"/>
  <c r="H214" i="21"/>
  <c r="G214" i="21"/>
  <c r="F214" i="21"/>
  <c r="J213" i="21"/>
  <c r="I213" i="21"/>
  <c r="H213" i="21"/>
  <c r="G213" i="21"/>
  <c r="F213" i="21"/>
  <c r="J212" i="21"/>
  <c r="I212" i="21"/>
  <c r="H212" i="21"/>
  <c r="G212" i="21"/>
  <c r="F212" i="21"/>
  <c r="J211" i="21"/>
  <c r="I211" i="21"/>
  <c r="H211" i="21"/>
  <c r="G211" i="21"/>
  <c r="F211" i="21"/>
  <c r="G236" i="25" s="1"/>
  <c r="J207" i="21"/>
  <c r="I207" i="21"/>
  <c r="H207" i="21"/>
  <c r="G207" i="21"/>
  <c r="F207" i="21"/>
  <c r="J206" i="21"/>
  <c r="I206" i="21"/>
  <c r="H206" i="21"/>
  <c r="G206" i="21"/>
  <c r="F206" i="21"/>
  <c r="J205" i="21"/>
  <c r="I205" i="21"/>
  <c r="H205" i="21"/>
  <c r="G205" i="21"/>
  <c r="F205" i="21"/>
  <c r="J204" i="21"/>
  <c r="I204" i="21"/>
  <c r="H204" i="21"/>
  <c r="G204" i="21"/>
  <c r="F204" i="21"/>
  <c r="J200" i="21"/>
  <c r="I200" i="21"/>
  <c r="H200" i="21"/>
  <c r="G200" i="21"/>
  <c r="F200" i="21"/>
  <c r="J199" i="21"/>
  <c r="I199" i="21"/>
  <c r="H199" i="21"/>
  <c r="G199" i="21"/>
  <c r="F199" i="21"/>
  <c r="J198" i="21"/>
  <c r="I198" i="21"/>
  <c r="H198" i="21"/>
  <c r="G198" i="21"/>
  <c r="F198" i="21"/>
  <c r="J197" i="21"/>
  <c r="I197" i="21"/>
  <c r="H197" i="21"/>
  <c r="G197" i="21"/>
  <c r="F197" i="21"/>
  <c r="G218" i="24" s="1"/>
  <c r="J193" i="21"/>
  <c r="I193" i="21"/>
  <c r="H193" i="21"/>
  <c r="G193" i="21"/>
  <c r="F193" i="21"/>
  <c r="J192" i="21"/>
  <c r="I192" i="21"/>
  <c r="H192" i="21"/>
  <c r="G192" i="21"/>
  <c r="F192" i="21"/>
  <c r="J191" i="21"/>
  <c r="I191" i="21"/>
  <c r="H191" i="21"/>
  <c r="G191" i="21"/>
  <c r="F191" i="21"/>
  <c r="J190" i="21"/>
  <c r="I190" i="21"/>
  <c r="H190" i="21"/>
  <c r="G190" i="21"/>
  <c r="F190" i="21"/>
  <c r="G213" i="25" s="1"/>
  <c r="J186" i="21"/>
  <c r="I186" i="21"/>
  <c r="H186" i="21"/>
  <c r="G186" i="21"/>
  <c r="F186" i="21"/>
  <c r="J185" i="21"/>
  <c r="I185" i="21"/>
  <c r="H185" i="21"/>
  <c r="G185" i="21"/>
  <c r="F185" i="21"/>
  <c r="J184" i="21"/>
  <c r="I184" i="21"/>
  <c r="H184" i="21"/>
  <c r="G184" i="21"/>
  <c r="F184" i="21"/>
  <c r="J183" i="21"/>
  <c r="I183" i="21"/>
  <c r="H183" i="21"/>
  <c r="G183" i="21"/>
  <c r="F183" i="21"/>
  <c r="J182" i="21"/>
  <c r="I182" i="21"/>
  <c r="H182" i="21"/>
  <c r="G182" i="21"/>
  <c r="F182" i="21"/>
  <c r="J178" i="21"/>
  <c r="I178" i="21"/>
  <c r="H178" i="21"/>
  <c r="G178" i="21"/>
  <c r="F178" i="21"/>
  <c r="J177" i="21"/>
  <c r="I177" i="21"/>
  <c r="H177" i="21"/>
  <c r="G177" i="21"/>
  <c r="F177" i="21"/>
  <c r="J176" i="21"/>
  <c r="I176" i="21"/>
  <c r="H176" i="21"/>
  <c r="G176" i="21"/>
  <c r="F176" i="21"/>
  <c r="J175" i="21"/>
  <c r="I175" i="21"/>
  <c r="H175" i="21"/>
  <c r="G175" i="21"/>
  <c r="F175" i="21"/>
  <c r="J174" i="21"/>
  <c r="I174" i="21"/>
  <c r="H174" i="21"/>
  <c r="G174" i="21"/>
  <c r="F174" i="21"/>
  <c r="J170" i="21"/>
  <c r="I170" i="21"/>
  <c r="H170" i="21"/>
  <c r="G170" i="21"/>
  <c r="F170" i="21"/>
  <c r="J169" i="21"/>
  <c r="I169" i="21"/>
  <c r="H169" i="21"/>
  <c r="G169" i="21"/>
  <c r="F169" i="21"/>
  <c r="J168" i="21"/>
  <c r="I168" i="21"/>
  <c r="H168" i="21"/>
  <c r="G168" i="21"/>
  <c r="F168" i="21"/>
  <c r="J167" i="21"/>
  <c r="I167" i="21"/>
  <c r="H167" i="21"/>
  <c r="G167" i="21"/>
  <c r="F167" i="21"/>
  <c r="G188" i="25" s="1"/>
  <c r="J163" i="21"/>
  <c r="I163" i="21"/>
  <c r="H163" i="21"/>
  <c r="G163" i="21"/>
  <c r="F163" i="21"/>
  <c r="J162" i="21"/>
  <c r="I162" i="21"/>
  <c r="H162" i="21"/>
  <c r="G162" i="21"/>
  <c r="F162" i="21"/>
  <c r="G181" i="25" s="1"/>
  <c r="J161" i="21"/>
  <c r="I161" i="21"/>
  <c r="H161" i="21"/>
  <c r="G161" i="21"/>
  <c r="F161" i="21"/>
  <c r="J157" i="21"/>
  <c r="I157" i="21"/>
  <c r="H157" i="21"/>
  <c r="G157" i="21"/>
  <c r="F157" i="21"/>
  <c r="J156" i="21"/>
  <c r="I156" i="21"/>
  <c r="H156" i="21"/>
  <c r="G156" i="21"/>
  <c r="F156" i="21"/>
  <c r="J155" i="21"/>
  <c r="I155" i="21"/>
  <c r="H155" i="21"/>
  <c r="G155" i="21"/>
  <c r="F155" i="21"/>
  <c r="G172" i="25" s="1"/>
  <c r="J154" i="21"/>
  <c r="I154" i="21"/>
  <c r="H154" i="21"/>
  <c r="G154" i="21"/>
  <c r="F154" i="21"/>
  <c r="J153" i="21"/>
  <c r="I153" i="21"/>
  <c r="H153" i="21"/>
  <c r="G153" i="21"/>
  <c r="F153" i="21"/>
  <c r="J152" i="21"/>
  <c r="I152" i="21"/>
  <c r="H152" i="21"/>
  <c r="G152" i="21"/>
  <c r="F152" i="21"/>
  <c r="J148" i="21"/>
  <c r="I148" i="21"/>
  <c r="H148" i="21"/>
  <c r="G148" i="21"/>
  <c r="F148" i="21"/>
  <c r="G163" i="25" s="1"/>
  <c r="J147" i="21"/>
  <c r="I147" i="21"/>
  <c r="H147" i="21"/>
  <c r="G147" i="21"/>
  <c r="F147" i="21"/>
  <c r="J146" i="21"/>
  <c r="I146" i="21"/>
  <c r="H146" i="21"/>
  <c r="G146" i="21"/>
  <c r="F146" i="21"/>
  <c r="J145" i="21"/>
  <c r="I145" i="21"/>
  <c r="H145" i="21"/>
  <c r="G145" i="21"/>
  <c r="F145" i="21"/>
  <c r="G160" i="25" s="1"/>
  <c r="J144" i="21"/>
  <c r="I144" i="21"/>
  <c r="H144" i="21"/>
  <c r="G144" i="21"/>
  <c r="F144" i="21"/>
  <c r="J143" i="21"/>
  <c r="I143" i="21"/>
  <c r="H143" i="21"/>
  <c r="G143" i="21"/>
  <c r="F143" i="21"/>
  <c r="J139" i="21"/>
  <c r="I139" i="21"/>
  <c r="H139" i="21"/>
  <c r="G139" i="21"/>
  <c r="F139" i="21"/>
  <c r="J138" i="21"/>
  <c r="I138" i="21"/>
  <c r="H138" i="21"/>
  <c r="G138" i="21"/>
  <c r="F138" i="21"/>
  <c r="J137" i="21"/>
  <c r="I137" i="21"/>
  <c r="H137" i="21"/>
  <c r="G137" i="21"/>
  <c r="F137" i="21"/>
  <c r="G150" i="25" s="1"/>
  <c r="J136" i="21"/>
  <c r="I136" i="21"/>
  <c r="H136" i="21"/>
  <c r="G136" i="21"/>
  <c r="F136" i="21"/>
  <c r="G149" i="25" s="1"/>
  <c r="J135" i="21"/>
  <c r="I135" i="21"/>
  <c r="H135" i="21"/>
  <c r="G135" i="21"/>
  <c r="F135" i="21"/>
  <c r="J131" i="21"/>
  <c r="I131" i="21"/>
  <c r="H131" i="21"/>
  <c r="G131" i="21"/>
  <c r="F131" i="21"/>
  <c r="J130" i="21"/>
  <c r="I130" i="21"/>
  <c r="H130" i="21"/>
  <c r="G130" i="21"/>
  <c r="F130" i="21"/>
  <c r="G141" i="25" s="1"/>
  <c r="J129" i="21"/>
  <c r="I129" i="21"/>
  <c r="H129" i="21"/>
  <c r="G129" i="21"/>
  <c r="F129" i="21"/>
  <c r="J128" i="21"/>
  <c r="I128" i="21"/>
  <c r="H128" i="21"/>
  <c r="G128" i="21"/>
  <c r="F128" i="21"/>
  <c r="G139" i="25" s="1"/>
  <c r="J127" i="21"/>
  <c r="I127" i="21"/>
  <c r="H127" i="21"/>
  <c r="G127" i="21"/>
  <c r="F127" i="21"/>
  <c r="J123" i="21"/>
  <c r="I123" i="21"/>
  <c r="H123" i="21"/>
  <c r="G123" i="21"/>
  <c r="F123" i="21"/>
  <c r="G136" i="25" s="1"/>
  <c r="J122" i="21"/>
  <c r="I122" i="21"/>
  <c r="H122" i="21"/>
  <c r="G122" i="21"/>
  <c r="F122" i="21"/>
  <c r="J121" i="21"/>
  <c r="I121" i="21"/>
  <c r="H121" i="21"/>
  <c r="G121" i="21"/>
  <c r="F121" i="21"/>
  <c r="J120" i="21"/>
  <c r="I120" i="21"/>
  <c r="H120" i="21"/>
  <c r="G120" i="21"/>
  <c r="F120" i="21"/>
  <c r="G133" i="25" s="1"/>
  <c r="J119" i="21"/>
  <c r="I119" i="21"/>
  <c r="H119" i="21"/>
  <c r="G119" i="21"/>
  <c r="F119" i="21"/>
  <c r="J118" i="21"/>
  <c r="I118" i="21"/>
  <c r="H118" i="21"/>
  <c r="G118" i="21"/>
  <c r="F118" i="21"/>
  <c r="J114" i="21"/>
  <c r="I114" i="21"/>
  <c r="H114" i="21"/>
  <c r="G114" i="21"/>
  <c r="F114" i="21"/>
  <c r="J113" i="21"/>
  <c r="I113" i="21"/>
  <c r="H113" i="21"/>
  <c r="G113" i="21"/>
  <c r="F113" i="21"/>
  <c r="J112" i="21"/>
  <c r="I112" i="21"/>
  <c r="H112" i="21"/>
  <c r="G112" i="21"/>
  <c r="F112" i="21"/>
  <c r="G123" i="25" s="1"/>
  <c r="J111" i="21"/>
  <c r="I111" i="21"/>
  <c r="H111" i="21"/>
  <c r="G111" i="21"/>
  <c r="F111" i="21"/>
  <c r="J110" i="21"/>
  <c r="I110" i="21"/>
  <c r="H110" i="21"/>
  <c r="G110" i="21"/>
  <c r="F110" i="21"/>
  <c r="J106" i="21"/>
  <c r="I106" i="21"/>
  <c r="H106" i="21"/>
  <c r="G106" i="21"/>
  <c r="F106" i="21"/>
  <c r="J105" i="21"/>
  <c r="I105" i="21"/>
  <c r="H105" i="21"/>
  <c r="G105" i="21"/>
  <c r="F105" i="21"/>
  <c r="G114" i="25" s="1"/>
  <c r="J101" i="21"/>
  <c r="I101" i="21"/>
  <c r="H101" i="21"/>
  <c r="G101" i="21"/>
  <c r="F101" i="21"/>
  <c r="J100" i="21"/>
  <c r="I100" i="21"/>
  <c r="H100" i="21"/>
  <c r="G100" i="21"/>
  <c r="F100" i="21"/>
  <c r="J99" i="21"/>
  <c r="I99" i="21"/>
  <c r="H99" i="21"/>
  <c r="G99" i="21"/>
  <c r="F99" i="21"/>
  <c r="J98" i="21"/>
  <c r="I98" i="21"/>
  <c r="H98" i="21"/>
  <c r="G98" i="21"/>
  <c r="F98" i="21"/>
  <c r="G109" i="25" s="1"/>
  <c r="J94" i="21"/>
  <c r="I94" i="21"/>
  <c r="H94" i="21"/>
  <c r="G94" i="21"/>
  <c r="F94" i="21"/>
  <c r="J93" i="21"/>
  <c r="I93" i="21"/>
  <c r="H93" i="21"/>
  <c r="G93" i="21"/>
  <c r="F93" i="21"/>
  <c r="J92" i="21"/>
  <c r="I92" i="21"/>
  <c r="H92" i="21"/>
  <c r="G92" i="21"/>
  <c r="F92" i="21"/>
  <c r="G105" i="25" s="1"/>
  <c r="J88" i="21"/>
  <c r="I88" i="21"/>
  <c r="H88" i="21"/>
  <c r="G88" i="21"/>
  <c r="F88" i="21"/>
  <c r="J87" i="21"/>
  <c r="I87" i="21"/>
  <c r="H87" i="21"/>
  <c r="G87" i="21"/>
  <c r="F87" i="21"/>
  <c r="J86" i="21"/>
  <c r="I86" i="21"/>
  <c r="H86" i="21"/>
  <c r="G86" i="21"/>
  <c r="F86" i="21"/>
  <c r="G97" i="25" s="1"/>
  <c r="J82" i="21"/>
  <c r="I82" i="21"/>
  <c r="H82" i="21"/>
  <c r="G82" i="21"/>
  <c r="F82" i="21"/>
  <c r="J81" i="21"/>
  <c r="I81" i="21"/>
  <c r="H81" i="21"/>
  <c r="G81" i="21"/>
  <c r="F81" i="21"/>
  <c r="G94" i="25" s="1"/>
  <c r="J80" i="21"/>
  <c r="I80" i="21"/>
  <c r="H80" i="21"/>
  <c r="G80" i="21"/>
  <c r="F80" i="21"/>
  <c r="J79" i="21"/>
  <c r="I79" i="21"/>
  <c r="H79" i="21"/>
  <c r="G79" i="21"/>
  <c r="F79" i="21"/>
  <c r="G92" i="25" s="1"/>
  <c r="J78" i="21"/>
  <c r="I78" i="21"/>
  <c r="H78" i="21"/>
  <c r="G78" i="21"/>
  <c r="F78" i="21"/>
  <c r="J77" i="21"/>
  <c r="I77" i="21"/>
  <c r="H77" i="21"/>
  <c r="G77" i="21"/>
  <c r="F77" i="21"/>
  <c r="G90" i="25" s="1"/>
  <c r="J76" i="21"/>
  <c r="I76" i="21"/>
  <c r="H76" i="21"/>
  <c r="G76" i="21"/>
  <c r="F76" i="21"/>
  <c r="J72" i="21"/>
  <c r="I72" i="21"/>
  <c r="H72" i="21"/>
  <c r="G72" i="21"/>
  <c r="F72" i="21"/>
  <c r="J71" i="21"/>
  <c r="I71" i="21"/>
  <c r="H71" i="21"/>
  <c r="G71" i="21"/>
  <c r="F71" i="21"/>
  <c r="J70" i="21"/>
  <c r="I70" i="21"/>
  <c r="H70" i="21"/>
  <c r="G70" i="21"/>
  <c r="F70" i="21"/>
  <c r="G81" i="25" s="1"/>
  <c r="J69" i="21"/>
  <c r="I69" i="21"/>
  <c r="H69" i="21"/>
  <c r="G69" i="21"/>
  <c r="F69" i="21"/>
  <c r="J65" i="21"/>
  <c r="I65" i="21"/>
  <c r="H65" i="21"/>
  <c r="G65" i="21"/>
  <c r="F65" i="21"/>
  <c r="J64" i="21"/>
  <c r="I64" i="21"/>
  <c r="H64" i="21"/>
  <c r="G64" i="21"/>
  <c r="F64" i="21"/>
  <c r="J63" i="21"/>
  <c r="I63" i="21"/>
  <c r="H63" i="21"/>
  <c r="G63" i="21"/>
  <c r="F63" i="21"/>
  <c r="G76" i="25" s="1"/>
  <c r="J62" i="21"/>
  <c r="I62" i="21"/>
  <c r="H62" i="21"/>
  <c r="G62" i="21"/>
  <c r="F62" i="21"/>
  <c r="J61" i="21"/>
  <c r="I61" i="21"/>
  <c r="H61" i="21"/>
  <c r="G61" i="21"/>
  <c r="F61" i="21"/>
  <c r="J57" i="21"/>
  <c r="I57" i="21"/>
  <c r="H57" i="21"/>
  <c r="G57" i="21"/>
  <c r="F57" i="21"/>
  <c r="J56" i="21"/>
  <c r="I56" i="21"/>
  <c r="H56" i="21"/>
  <c r="G56" i="21"/>
  <c r="F56" i="21"/>
  <c r="J55" i="21"/>
  <c r="I55" i="21"/>
  <c r="H55" i="21"/>
  <c r="G55" i="21"/>
  <c r="F55" i="21"/>
  <c r="J54" i="21"/>
  <c r="I54" i="21"/>
  <c r="H54" i="21"/>
  <c r="G54" i="21"/>
  <c r="F54" i="21"/>
  <c r="J50" i="21"/>
  <c r="I50" i="21"/>
  <c r="H50" i="21"/>
  <c r="G50" i="21"/>
  <c r="F50" i="21"/>
  <c r="J49" i="21"/>
  <c r="I49" i="21"/>
  <c r="H49" i="21"/>
  <c r="G49" i="21"/>
  <c r="F49" i="21"/>
  <c r="G62" i="25" s="1"/>
  <c r="J48" i="21"/>
  <c r="I48" i="21"/>
  <c r="H48" i="21"/>
  <c r="G48" i="21"/>
  <c r="F48" i="21"/>
  <c r="J44" i="21"/>
  <c r="I44" i="21"/>
  <c r="H44" i="21"/>
  <c r="G44" i="21"/>
  <c r="F44" i="21"/>
  <c r="J43" i="21"/>
  <c r="I43" i="21"/>
  <c r="H43" i="21"/>
  <c r="G43" i="21"/>
  <c r="F43" i="21"/>
  <c r="J42" i="21"/>
  <c r="I42" i="21"/>
  <c r="H42" i="21"/>
  <c r="G42" i="21"/>
  <c r="F42" i="21"/>
  <c r="G57" i="25" s="1"/>
  <c r="J38" i="21"/>
  <c r="I38" i="21"/>
  <c r="H38" i="21"/>
  <c r="G38" i="21"/>
  <c r="F38" i="21"/>
  <c r="J37" i="21"/>
  <c r="I37" i="21"/>
  <c r="H37" i="21"/>
  <c r="G37" i="21"/>
  <c r="F37" i="21"/>
  <c r="J36" i="21"/>
  <c r="I36" i="21"/>
  <c r="H36" i="21"/>
  <c r="G36" i="21"/>
  <c r="F36" i="21"/>
  <c r="J35" i="21"/>
  <c r="I35" i="21"/>
  <c r="H35" i="21"/>
  <c r="G35" i="21"/>
  <c r="F35" i="21"/>
  <c r="J31" i="21"/>
  <c r="I31" i="21"/>
  <c r="H31" i="21"/>
  <c r="G31" i="21"/>
  <c r="F31" i="21"/>
  <c r="J30" i="21"/>
  <c r="I30" i="21"/>
  <c r="H30" i="21"/>
  <c r="G30" i="21"/>
  <c r="F30" i="21"/>
  <c r="J29" i="21"/>
  <c r="I29" i="21"/>
  <c r="H29" i="21"/>
  <c r="G29" i="21"/>
  <c r="F29" i="21"/>
  <c r="J28" i="21"/>
  <c r="I28" i="21"/>
  <c r="H28" i="21"/>
  <c r="G28" i="21"/>
  <c r="F28" i="21"/>
  <c r="G43" i="25" s="1"/>
  <c r="J27" i="21"/>
  <c r="I27" i="21"/>
  <c r="H27" i="21"/>
  <c r="G27" i="21"/>
  <c r="J23" i="21"/>
  <c r="I23" i="21"/>
  <c r="H23" i="21"/>
  <c r="G23" i="21"/>
  <c r="F23" i="21"/>
  <c r="J22" i="21"/>
  <c r="I22" i="21"/>
  <c r="H22" i="21"/>
  <c r="G22" i="21"/>
  <c r="F22" i="21"/>
  <c r="J21" i="21"/>
  <c r="I21" i="21"/>
  <c r="H21" i="21"/>
  <c r="G21" i="21"/>
  <c r="F21" i="21"/>
  <c r="G34" i="25" s="1"/>
  <c r="J20" i="21"/>
  <c r="I20" i="21"/>
  <c r="H20" i="21"/>
  <c r="G20" i="21"/>
  <c r="F20" i="21"/>
  <c r="G211" i="25" s="1"/>
  <c r="J19" i="21"/>
  <c r="I19" i="21"/>
  <c r="H19" i="21"/>
  <c r="G19" i="21"/>
  <c r="F19" i="21"/>
  <c r="J18" i="21"/>
  <c r="I18" i="21"/>
  <c r="H18" i="21"/>
  <c r="G18" i="21"/>
  <c r="F18" i="21"/>
  <c r="J17" i="21"/>
  <c r="I17" i="21"/>
  <c r="H17" i="21"/>
  <c r="G17" i="21"/>
  <c r="F17" i="21"/>
  <c r="G30" i="25" s="1"/>
  <c r="J16" i="21"/>
  <c r="I16" i="21"/>
  <c r="H16" i="21"/>
  <c r="G16" i="21"/>
  <c r="F16" i="21"/>
  <c r="G207" i="25" s="1"/>
  <c r="J12" i="21"/>
  <c r="I12" i="21"/>
  <c r="H12" i="21"/>
  <c r="G12" i="21"/>
  <c r="F12" i="21"/>
  <c r="J11" i="21"/>
  <c r="I11" i="21"/>
  <c r="H11" i="21"/>
  <c r="G11" i="21"/>
  <c r="F11" i="21"/>
  <c r="J10" i="21"/>
  <c r="I10" i="21"/>
  <c r="H10" i="21"/>
  <c r="G10" i="21"/>
  <c r="F10" i="21"/>
  <c r="J9" i="21"/>
  <c r="I9" i="21"/>
  <c r="H9" i="21"/>
  <c r="G9" i="21"/>
  <c r="F9" i="21"/>
  <c r="G20" i="25" s="1"/>
  <c r="J8" i="21"/>
  <c r="I8" i="21"/>
  <c r="H8" i="21"/>
  <c r="G8" i="21"/>
  <c r="F8" i="21"/>
  <c r="J7" i="21"/>
  <c r="I7" i="21"/>
  <c r="H7" i="21"/>
  <c r="G7" i="21"/>
  <c r="F7" i="21"/>
  <c r="J6" i="21"/>
  <c r="I6" i="21"/>
  <c r="H6" i="21"/>
  <c r="G6" i="21"/>
  <c r="F6" i="21"/>
  <c r="G45" i="25"/>
  <c r="F27" i="21"/>
  <c r="G42" i="25" s="1"/>
  <c r="W257" i="21"/>
  <c r="V257" i="21"/>
  <c r="U257" i="21"/>
  <c r="T257" i="21"/>
  <c r="S257" i="21"/>
  <c r="W256" i="21"/>
  <c r="V256" i="21"/>
  <c r="U256" i="21"/>
  <c r="T256" i="21"/>
  <c r="S256" i="21"/>
  <c r="W255" i="21"/>
  <c r="V255" i="21"/>
  <c r="U255" i="21"/>
  <c r="T255" i="21"/>
  <c r="S255" i="21"/>
  <c r="W254" i="21"/>
  <c r="V254" i="21"/>
  <c r="U254" i="21"/>
  <c r="T254" i="21"/>
  <c r="S254" i="21"/>
  <c r="W253" i="21"/>
  <c r="V253" i="21"/>
  <c r="U253" i="21"/>
  <c r="T253" i="21"/>
  <c r="S253" i="21"/>
  <c r="W252" i="21"/>
  <c r="V252" i="21"/>
  <c r="U252" i="21"/>
  <c r="T252" i="21"/>
  <c r="S252" i="21"/>
  <c r="W251" i="21"/>
  <c r="V251" i="21"/>
  <c r="U251" i="21"/>
  <c r="T251" i="21"/>
  <c r="S251" i="21"/>
  <c r="S246" i="21"/>
  <c r="S245" i="21"/>
  <c r="S244" i="21"/>
  <c r="S243" i="21"/>
  <c r="S242" i="21"/>
  <c r="W238" i="21"/>
  <c r="V238" i="21"/>
  <c r="U238" i="21"/>
  <c r="T238" i="21"/>
  <c r="S238" i="21"/>
  <c r="W237" i="21"/>
  <c r="V237" i="21"/>
  <c r="U237" i="21"/>
  <c r="T237" i="21"/>
  <c r="S237" i="21"/>
  <c r="W236" i="21"/>
  <c r="V236" i="21"/>
  <c r="U236" i="21"/>
  <c r="T236" i="21"/>
  <c r="S236" i="21"/>
  <c r="W235" i="21"/>
  <c r="V235" i="21"/>
  <c r="U235" i="21"/>
  <c r="T235" i="21"/>
  <c r="S235" i="21"/>
  <c r="W234" i="21"/>
  <c r="V234" i="21"/>
  <c r="U234" i="21"/>
  <c r="T234" i="21"/>
  <c r="S234" i="21"/>
  <c r="W233" i="21"/>
  <c r="V233" i="21"/>
  <c r="U233" i="21"/>
  <c r="T233" i="21"/>
  <c r="S233" i="21"/>
  <c r="W232" i="21"/>
  <c r="V232" i="21"/>
  <c r="U232" i="21"/>
  <c r="T232" i="21"/>
  <c r="S232" i="21"/>
  <c r="W228" i="21"/>
  <c r="V228" i="21"/>
  <c r="U228" i="21"/>
  <c r="T228" i="21"/>
  <c r="S228" i="21"/>
  <c r="W227" i="21"/>
  <c r="V227" i="21"/>
  <c r="U227" i="21"/>
  <c r="T227" i="21"/>
  <c r="S227" i="21"/>
  <c r="W226" i="21"/>
  <c r="V226" i="21"/>
  <c r="U226" i="21"/>
  <c r="T226" i="21"/>
  <c r="S226" i="21"/>
  <c r="W225" i="21"/>
  <c r="V225" i="21"/>
  <c r="U225" i="21"/>
  <c r="T225" i="21"/>
  <c r="S225" i="21"/>
  <c r="W224" i="21"/>
  <c r="V224" i="21"/>
  <c r="U224" i="21"/>
  <c r="T224" i="21"/>
  <c r="S224" i="21"/>
  <c r="W223" i="21"/>
  <c r="V223" i="21"/>
  <c r="U223" i="21"/>
  <c r="T223" i="21"/>
  <c r="S223" i="21"/>
  <c r="W222" i="21"/>
  <c r="V222" i="21"/>
  <c r="U222" i="21"/>
  <c r="T222" i="21"/>
  <c r="S222" i="21"/>
  <c r="W207" i="21"/>
  <c r="V207" i="21"/>
  <c r="U207" i="21"/>
  <c r="T207" i="21"/>
  <c r="S207" i="21"/>
  <c r="W206" i="21"/>
  <c r="V206" i="21"/>
  <c r="U206" i="21"/>
  <c r="T206" i="21"/>
  <c r="S206" i="21"/>
  <c r="W205" i="21"/>
  <c r="V205" i="21"/>
  <c r="U205" i="21"/>
  <c r="T205" i="21"/>
  <c r="S205" i="21"/>
  <c r="W204" i="21"/>
  <c r="V204" i="21"/>
  <c r="U204" i="21"/>
  <c r="T204" i="21"/>
  <c r="S204" i="21"/>
  <c r="W186" i="21"/>
  <c r="V186" i="21"/>
  <c r="U186" i="21"/>
  <c r="T186" i="21"/>
  <c r="S186" i="21"/>
  <c r="W185" i="21"/>
  <c r="V185" i="21"/>
  <c r="U185" i="21"/>
  <c r="T185" i="21"/>
  <c r="S185" i="21"/>
  <c r="W184" i="21"/>
  <c r="V184" i="21"/>
  <c r="U184" i="21"/>
  <c r="T184" i="21"/>
  <c r="S184" i="21"/>
  <c r="W183" i="21"/>
  <c r="V183" i="21"/>
  <c r="U183" i="21"/>
  <c r="T183" i="21"/>
  <c r="S183" i="21"/>
  <c r="W182" i="21"/>
  <c r="V182" i="21"/>
  <c r="U182" i="21"/>
  <c r="T182" i="21"/>
  <c r="S182" i="21"/>
  <c r="S57" i="21"/>
  <c r="S56" i="21"/>
  <c r="S55" i="21"/>
  <c r="S54" i="21"/>
  <c r="I9" i="25"/>
  <c r="G344" i="25"/>
  <c r="F344" i="25"/>
  <c r="G343" i="25"/>
  <c r="F343" i="25"/>
  <c r="G342" i="25"/>
  <c r="F342" i="25"/>
  <c r="G336" i="25"/>
  <c r="F336" i="25"/>
  <c r="G335" i="25"/>
  <c r="F335" i="25"/>
  <c r="G334" i="25"/>
  <c r="F334" i="25"/>
  <c r="G333" i="25"/>
  <c r="F333" i="25"/>
  <c r="G332" i="25"/>
  <c r="F332" i="25"/>
  <c r="G331" i="25"/>
  <c r="F331" i="25"/>
  <c r="G325" i="25"/>
  <c r="F325" i="25"/>
  <c r="G324" i="25"/>
  <c r="F324" i="25"/>
  <c r="G323" i="25"/>
  <c r="F323" i="25"/>
  <c r="G322" i="25"/>
  <c r="F322" i="25"/>
  <c r="G321" i="25"/>
  <c r="F321" i="25"/>
  <c r="G315" i="25"/>
  <c r="F315" i="25"/>
  <c r="F314" i="25"/>
  <c r="G313" i="25"/>
  <c r="F313" i="25"/>
  <c r="G311" i="25"/>
  <c r="F311" i="25"/>
  <c r="G310" i="25"/>
  <c r="F310" i="25"/>
  <c r="G309" i="25"/>
  <c r="F309" i="25"/>
  <c r="F308" i="25"/>
  <c r="G307" i="25"/>
  <c r="F307" i="25"/>
  <c r="G301" i="25"/>
  <c r="F301" i="25"/>
  <c r="G300" i="25"/>
  <c r="F300" i="25"/>
  <c r="G299" i="25"/>
  <c r="F299" i="25"/>
  <c r="G298" i="25"/>
  <c r="F298" i="25"/>
  <c r="G297" i="25"/>
  <c r="F297" i="25"/>
  <c r="G296" i="25"/>
  <c r="F296" i="25"/>
  <c r="F290" i="25"/>
  <c r="F289" i="25"/>
  <c r="F288" i="25"/>
  <c r="F287" i="25"/>
  <c r="F286" i="25"/>
  <c r="F285" i="25"/>
  <c r="F284" i="25"/>
  <c r="G278" i="25"/>
  <c r="F278" i="25"/>
  <c r="F277" i="25"/>
  <c r="F276" i="25"/>
  <c r="F275" i="25"/>
  <c r="F274" i="25"/>
  <c r="F273" i="25"/>
  <c r="F267" i="25"/>
  <c r="F266" i="25"/>
  <c r="F265" i="25"/>
  <c r="F264" i="25"/>
  <c r="F263" i="25"/>
  <c r="F262" i="25"/>
  <c r="F261" i="25"/>
  <c r="F255" i="25"/>
  <c r="F254" i="25"/>
  <c r="F253" i="25"/>
  <c r="F252" i="25"/>
  <c r="F251" i="25"/>
  <c r="F250" i="25"/>
  <c r="F249" i="25"/>
  <c r="G243" i="25"/>
  <c r="F243" i="25"/>
  <c r="G242" i="25"/>
  <c r="F242" i="25"/>
  <c r="G241" i="25"/>
  <c r="F241" i="25"/>
  <c r="F240" i="25"/>
  <c r="G239" i="25"/>
  <c r="F239" i="25"/>
  <c r="G238" i="25"/>
  <c r="F238" i="25"/>
  <c r="G237" i="25"/>
  <c r="F237" i="25"/>
  <c r="F236" i="25"/>
  <c r="F230" i="25"/>
  <c r="F229" i="25"/>
  <c r="F228" i="25"/>
  <c r="F227" i="25"/>
  <c r="G221" i="25"/>
  <c r="F221" i="25"/>
  <c r="G220" i="25"/>
  <c r="F220" i="25"/>
  <c r="G219" i="25"/>
  <c r="F219" i="25"/>
  <c r="F218" i="25"/>
  <c r="G216" i="25"/>
  <c r="F216" i="25"/>
  <c r="G215" i="25"/>
  <c r="F215" i="25"/>
  <c r="G214" i="25"/>
  <c r="F214" i="25"/>
  <c r="F213" i="25"/>
  <c r="F211" i="25"/>
  <c r="G210" i="25"/>
  <c r="F210" i="25"/>
  <c r="G209" i="25"/>
  <c r="F209" i="25"/>
  <c r="F208" i="25"/>
  <c r="F207" i="25"/>
  <c r="G201" i="25"/>
  <c r="F201" i="25"/>
  <c r="G200" i="25"/>
  <c r="F200" i="25"/>
  <c r="G199" i="25"/>
  <c r="F199" i="25"/>
  <c r="G198" i="25"/>
  <c r="F198" i="25"/>
  <c r="G197" i="25"/>
  <c r="F197" i="25"/>
  <c r="G191" i="25"/>
  <c r="F191" i="25"/>
  <c r="G190" i="25"/>
  <c r="F190" i="25"/>
  <c r="G189" i="25"/>
  <c r="F189" i="25"/>
  <c r="F188" i="25"/>
  <c r="G182" i="25"/>
  <c r="F182" i="25"/>
  <c r="F181" i="25"/>
  <c r="G180" i="25"/>
  <c r="F180" i="25"/>
  <c r="G174" i="25"/>
  <c r="F174" i="25"/>
  <c r="G173" i="25"/>
  <c r="F173" i="25"/>
  <c r="F172" i="25"/>
  <c r="G171" i="25"/>
  <c r="F171" i="25"/>
  <c r="G170" i="25"/>
  <c r="F170" i="25"/>
  <c r="G169" i="25"/>
  <c r="F169" i="25"/>
  <c r="F163" i="25"/>
  <c r="G162" i="25"/>
  <c r="F162" i="25"/>
  <c r="G161" i="25"/>
  <c r="F161" i="25"/>
  <c r="F160" i="25"/>
  <c r="G159" i="25"/>
  <c r="F159" i="25"/>
  <c r="G158" i="25"/>
  <c r="F158" i="25"/>
  <c r="G152" i="25"/>
  <c r="F152" i="25"/>
  <c r="G151" i="25"/>
  <c r="F151" i="25"/>
  <c r="F150" i="25"/>
  <c r="F149" i="25"/>
  <c r="G148" i="25"/>
  <c r="F148" i="25"/>
  <c r="G142" i="25"/>
  <c r="F142" i="25"/>
  <c r="F141" i="25"/>
  <c r="G140" i="25"/>
  <c r="F140" i="25"/>
  <c r="F139" i="25"/>
  <c r="G138" i="25"/>
  <c r="F138" i="25"/>
  <c r="F136" i="25"/>
  <c r="G135" i="25"/>
  <c r="F135" i="25"/>
  <c r="G134" i="25"/>
  <c r="F134" i="25"/>
  <c r="F133" i="25"/>
  <c r="G132" i="25"/>
  <c r="F132" i="25"/>
  <c r="G131" i="25"/>
  <c r="F131" i="25"/>
  <c r="G125" i="25"/>
  <c r="F125" i="25"/>
  <c r="G124" i="25"/>
  <c r="F124" i="25"/>
  <c r="F123" i="25"/>
  <c r="F122" i="25"/>
  <c r="G121" i="25"/>
  <c r="F121" i="25"/>
  <c r="G115" i="25"/>
  <c r="F115" i="25"/>
  <c r="F114" i="25"/>
  <c r="G112" i="25"/>
  <c r="F112" i="25"/>
  <c r="G111" i="25"/>
  <c r="F111" i="25"/>
  <c r="G110" i="25"/>
  <c r="F110" i="25"/>
  <c r="F109" i="25"/>
  <c r="G107" i="25"/>
  <c r="F107" i="25"/>
  <c r="G106" i="25"/>
  <c r="F106" i="25"/>
  <c r="F105" i="25"/>
  <c r="G99" i="25"/>
  <c r="F99" i="25"/>
  <c r="G98" i="25"/>
  <c r="F98" i="25"/>
  <c r="F97" i="25"/>
  <c r="G95" i="25"/>
  <c r="F95" i="25"/>
  <c r="F94" i="25"/>
  <c r="G93" i="25"/>
  <c r="F93" i="25"/>
  <c r="F92" i="25"/>
  <c r="G91" i="25"/>
  <c r="F91" i="25"/>
  <c r="F90" i="25"/>
  <c r="G89" i="25"/>
  <c r="F89" i="25"/>
  <c r="G83" i="25"/>
  <c r="F83" i="25"/>
  <c r="G82" i="25"/>
  <c r="F82" i="25"/>
  <c r="F81" i="25"/>
  <c r="F80" i="25"/>
  <c r="G78" i="25"/>
  <c r="F78" i="25"/>
  <c r="G77" i="25"/>
  <c r="F77" i="25"/>
  <c r="F76" i="25"/>
  <c r="G75" i="25"/>
  <c r="F75" i="25"/>
  <c r="G74" i="25"/>
  <c r="F74" i="25"/>
  <c r="F72" i="25"/>
  <c r="G71" i="25"/>
  <c r="F71" i="25"/>
  <c r="G70" i="25"/>
  <c r="F70" i="25"/>
  <c r="G69" i="25"/>
  <c r="F69" i="25"/>
  <c r="G63" i="25"/>
  <c r="F63" i="25"/>
  <c r="F62" i="25"/>
  <c r="G61" i="25"/>
  <c r="F61" i="25"/>
  <c r="G59" i="25"/>
  <c r="F59" i="25"/>
  <c r="G58" i="25"/>
  <c r="F58" i="25"/>
  <c r="F57" i="25"/>
  <c r="G51" i="25"/>
  <c r="F51" i="25"/>
  <c r="G50" i="25"/>
  <c r="F50" i="25"/>
  <c r="G49" i="25"/>
  <c r="F49" i="25"/>
  <c r="F48" i="25"/>
  <c r="G46" i="25"/>
  <c r="F46" i="25"/>
  <c r="F45" i="25"/>
  <c r="G44" i="25"/>
  <c r="F44" i="25"/>
  <c r="F43" i="25"/>
  <c r="F42" i="25"/>
  <c r="G36" i="25"/>
  <c r="F36" i="25"/>
  <c r="G35" i="25"/>
  <c r="F35" i="25"/>
  <c r="F34" i="25"/>
  <c r="G33" i="25"/>
  <c r="F33" i="25"/>
  <c r="G32" i="25"/>
  <c r="F32" i="25"/>
  <c r="G31" i="25"/>
  <c r="F31" i="25"/>
  <c r="F30" i="25"/>
  <c r="F29" i="25"/>
  <c r="G23" i="25"/>
  <c r="F23" i="25"/>
  <c r="G22" i="25"/>
  <c r="F22" i="25"/>
  <c r="G21" i="25"/>
  <c r="F21" i="25"/>
  <c r="F20" i="25"/>
  <c r="G19" i="25"/>
  <c r="F19" i="25"/>
  <c r="G18" i="25"/>
  <c r="F18" i="25"/>
  <c r="G17" i="25"/>
  <c r="C344" i="24"/>
  <c r="E344" i="24" s="1"/>
  <c r="C343" i="24"/>
  <c r="E343" i="24" s="1"/>
  <c r="E342" i="24"/>
  <c r="C342" i="24"/>
  <c r="E336" i="24"/>
  <c r="C336" i="24"/>
  <c r="E335" i="24"/>
  <c r="C335" i="24"/>
  <c r="E334" i="24"/>
  <c r="C334" i="24"/>
  <c r="E333" i="24"/>
  <c r="C333" i="24"/>
  <c r="E332" i="24"/>
  <c r="C332" i="24"/>
  <c r="E331" i="24"/>
  <c r="C331" i="24"/>
  <c r="E325" i="24"/>
  <c r="C325" i="24"/>
  <c r="E324" i="24"/>
  <c r="C324" i="24"/>
  <c r="E323" i="24"/>
  <c r="C323" i="24"/>
  <c r="E322" i="24"/>
  <c r="C322" i="24"/>
  <c r="E321" i="24"/>
  <c r="C321" i="24"/>
  <c r="C315" i="24"/>
  <c r="E315" i="24" s="1"/>
  <c r="C314" i="24"/>
  <c r="E314" i="24" s="1"/>
  <c r="C313" i="24"/>
  <c r="E313" i="24" s="1"/>
  <c r="C311" i="24"/>
  <c r="E311" i="24" s="1"/>
  <c r="C310" i="24"/>
  <c r="E310" i="24" s="1"/>
  <c r="C309" i="24"/>
  <c r="E309" i="24" s="1"/>
  <c r="C308" i="24"/>
  <c r="E308" i="24" s="1"/>
  <c r="C307" i="24"/>
  <c r="E307" i="24" s="1"/>
  <c r="C301" i="24"/>
  <c r="E301" i="24" s="1"/>
  <c r="C300" i="24"/>
  <c r="E300" i="24" s="1"/>
  <c r="E299" i="24"/>
  <c r="C299" i="24"/>
  <c r="E298" i="24"/>
  <c r="C298" i="24"/>
  <c r="C297" i="24"/>
  <c r="E297" i="24" s="1"/>
  <c r="C296" i="24"/>
  <c r="E296" i="24" s="1"/>
  <c r="E290" i="24"/>
  <c r="C290" i="24"/>
  <c r="E289" i="24"/>
  <c r="C289" i="24"/>
  <c r="E288" i="24"/>
  <c r="C288" i="24"/>
  <c r="E287" i="24"/>
  <c r="C287" i="24"/>
  <c r="E286" i="24"/>
  <c r="C286" i="24"/>
  <c r="E285" i="24"/>
  <c r="C285" i="24"/>
  <c r="E284" i="24"/>
  <c r="C284" i="24"/>
  <c r="E278" i="24"/>
  <c r="C278" i="24"/>
  <c r="E277" i="24"/>
  <c r="C277" i="24"/>
  <c r="E276" i="24"/>
  <c r="C276" i="24"/>
  <c r="E275" i="24"/>
  <c r="C275" i="24"/>
  <c r="E274" i="24"/>
  <c r="C274" i="24"/>
  <c r="E273" i="24"/>
  <c r="C273" i="24"/>
  <c r="C267" i="24"/>
  <c r="E267" i="24" s="1"/>
  <c r="C266" i="24"/>
  <c r="E266" i="24" s="1"/>
  <c r="C265" i="24"/>
  <c r="E265" i="24" s="1"/>
  <c r="C264" i="24"/>
  <c r="E264" i="24" s="1"/>
  <c r="C263" i="24"/>
  <c r="E263" i="24" s="1"/>
  <c r="C262" i="24"/>
  <c r="E262" i="24" s="1"/>
  <c r="C261" i="24"/>
  <c r="E261" i="24" s="1"/>
  <c r="E255" i="24"/>
  <c r="C255" i="24"/>
  <c r="E254" i="24"/>
  <c r="C254" i="24"/>
  <c r="C253" i="24"/>
  <c r="E253" i="24" s="1"/>
  <c r="C252" i="24"/>
  <c r="E252" i="24" s="1"/>
  <c r="E251" i="24"/>
  <c r="C251" i="24"/>
  <c r="E250" i="24"/>
  <c r="C250" i="24"/>
  <c r="C249" i="24"/>
  <c r="E249" i="24" s="1"/>
  <c r="E243" i="24"/>
  <c r="C243" i="24"/>
  <c r="E242" i="24"/>
  <c r="C242" i="24"/>
  <c r="E241" i="24"/>
  <c r="G241" i="24" s="1"/>
  <c r="C241" i="24"/>
  <c r="E240" i="24"/>
  <c r="C240" i="24"/>
  <c r="E239" i="24"/>
  <c r="C239" i="24"/>
  <c r="E238" i="24"/>
  <c r="C238" i="24"/>
  <c r="E237" i="24"/>
  <c r="C237" i="24"/>
  <c r="E236" i="24"/>
  <c r="C236" i="24"/>
  <c r="E230" i="24"/>
  <c r="C230" i="24"/>
  <c r="E229" i="24"/>
  <c r="C229" i="24"/>
  <c r="E228" i="24"/>
  <c r="C228" i="24"/>
  <c r="E227" i="24"/>
  <c r="C227" i="24"/>
  <c r="C221" i="24"/>
  <c r="E221" i="24" s="1"/>
  <c r="C220" i="24"/>
  <c r="E220" i="24" s="1"/>
  <c r="G219" i="24"/>
  <c r="C219" i="24"/>
  <c r="E219" i="24" s="1"/>
  <c r="C218" i="24"/>
  <c r="E218" i="24" s="1"/>
  <c r="C216" i="24"/>
  <c r="E216" i="24" s="1"/>
  <c r="C215" i="24"/>
  <c r="E215" i="24" s="1"/>
  <c r="G215" i="24" s="1"/>
  <c r="C214" i="24"/>
  <c r="E214" i="24" s="1"/>
  <c r="C213" i="24"/>
  <c r="E213" i="24" s="1"/>
  <c r="C211" i="24"/>
  <c r="E211" i="24" s="1"/>
  <c r="C210" i="24"/>
  <c r="E210" i="24" s="1"/>
  <c r="G210" i="24" s="1"/>
  <c r="C209" i="24"/>
  <c r="E209" i="24" s="1"/>
  <c r="C208" i="24"/>
  <c r="E208" i="24" s="1"/>
  <c r="G208" i="24" s="1"/>
  <c r="C207" i="24"/>
  <c r="E207" i="24" s="1"/>
  <c r="C201" i="24"/>
  <c r="E201" i="24" s="1"/>
  <c r="G201" i="24" s="1"/>
  <c r="C200" i="24"/>
  <c r="E200" i="24" s="1"/>
  <c r="E199" i="24"/>
  <c r="G199" i="24" s="1"/>
  <c r="C199" i="24"/>
  <c r="E198" i="24"/>
  <c r="C198" i="24"/>
  <c r="C197" i="24"/>
  <c r="E197" i="24" s="1"/>
  <c r="E191" i="24"/>
  <c r="C191" i="24"/>
  <c r="E190" i="24"/>
  <c r="C190" i="24"/>
  <c r="E189" i="24"/>
  <c r="C189" i="24"/>
  <c r="E188" i="24"/>
  <c r="C188" i="24"/>
  <c r="E182" i="24"/>
  <c r="C182" i="24"/>
  <c r="E181" i="24"/>
  <c r="C181" i="24"/>
  <c r="E180" i="24"/>
  <c r="C180" i="24"/>
  <c r="C174" i="24"/>
  <c r="E174" i="24" s="1"/>
  <c r="C173" i="24"/>
  <c r="E173" i="24" s="1"/>
  <c r="C172" i="24"/>
  <c r="E172" i="24" s="1"/>
  <c r="C171" i="24"/>
  <c r="E171" i="24" s="1"/>
  <c r="C170" i="24"/>
  <c r="E170" i="24" s="1"/>
  <c r="C169" i="24"/>
  <c r="E169" i="24" s="1"/>
  <c r="C163" i="24"/>
  <c r="E163" i="24" s="1"/>
  <c r="E162" i="24"/>
  <c r="C162" i="24"/>
  <c r="E161" i="24"/>
  <c r="C161" i="24"/>
  <c r="C160" i="24"/>
  <c r="E160" i="24" s="1"/>
  <c r="C159" i="24"/>
  <c r="E159" i="24" s="1"/>
  <c r="E158" i="24"/>
  <c r="C158" i="24"/>
  <c r="E152" i="24"/>
  <c r="G152" i="24" s="1"/>
  <c r="C152" i="24"/>
  <c r="E151" i="24"/>
  <c r="C151" i="24"/>
  <c r="E150" i="24"/>
  <c r="C150" i="24"/>
  <c r="E149" i="24"/>
  <c r="C149" i="24"/>
  <c r="E148" i="24"/>
  <c r="G148" i="24" s="1"/>
  <c r="C148" i="24"/>
  <c r="E142" i="24"/>
  <c r="C142" i="24"/>
  <c r="E141" i="24"/>
  <c r="C141" i="24"/>
  <c r="E140" i="24"/>
  <c r="C140" i="24"/>
  <c r="E139" i="24"/>
  <c r="C139" i="24"/>
  <c r="E138" i="24"/>
  <c r="C138" i="24"/>
  <c r="E136" i="24"/>
  <c r="C136" i="24"/>
  <c r="E135" i="24"/>
  <c r="C135" i="24"/>
  <c r="E134" i="24"/>
  <c r="C134" i="24"/>
  <c r="C133" i="24"/>
  <c r="E133" i="24" s="1"/>
  <c r="C132" i="24"/>
  <c r="E132" i="24" s="1"/>
  <c r="C131" i="24"/>
  <c r="E131" i="24" s="1"/>
  <c r="C125" i="24"/>
  <c r="E125" i="24" s="1"/>
  <c r="C124" i="24"/>
  <c r="E124" i="24" s="1"/>
  <c r="C123" i="24"/>
  <c r="E123" i="24" s="1"/>
  <c r="C122" i="24"/>
  <c r="E122" i="24" s="1"/>
  <c r="C121" i="24"/>
  <c r="E121" i="24" s="1"/>
  <c r="E115" i="24"/>
  <c r="C115" i="24"/>
  <c r="E114" i="24"/>
  <c r="C114" i="24"/>
  <c r="C112" i="24"/>
  <c r="E112" i="24" s="1"/>
  <c r="C111" i="24"/>
  <c r="E111" i="24" s="1"/>
  <c r="E110" i="24"/>
  <c r="C110" i="24"/>
  <c r="E109" i="24"/>
  <c r="C109" i="24"/>
  <c r="C107" i="24"/>
  <c r="E107" i="24" s="1"/>
  <c r="C106" i="24"/>
  <c r="E106" i="24" s="1"/>
  <c r="E105" i="24"/>
  <c r="C105" i="24"/>
  <c r="E99" i="24"/>
  <c r="C99" i="24"/>
  <c r="E98" i="24"/>
  <c r="C98" i="24"/>
  <c r="E97" i="24"/>
  <c r="C97" i="24"/>
  <c r="E95" i="24"/>
  <c r="C95" i="24"/>
  <c r="E94" i="24"/>
  <c r="C94" i="24"/>
  <c r="C93" i="24"/>
  <c r="E93" i="24" s="1"/>
  <c r="C92" i="24"/>
  <c r="E92" i="24" s="1"/>
  <c r="E91" i="24"/>
  <c r="C91" i="24"/>
  <c r="E90" i="24"/>
  <c r="C90" i="24"/>
  <c r="C89" i="24"/>
  <c r="E89" i="24" s="1"/>
  <c r="C83" i="24"/>
  <c r="E83" i="24" s="1"/>
  <c r="C82" i="24"/>
  <c r="E82" i="24" s="1"/>
  <c r="C81" i="24"/>
  <c r="E81" i="24" s="1"/>
  <c r="C80" i="24"/>
  <c r="E80" i="24" s="1"/>
  <c r="C78" i="24"/>
  <c r="E78" i="24" s="1"/>
  <c r="C77" i="24"/>
  <c r="E77" i="24" s="1"/>
  <c r="C76" i="24"/>
  <c r="E76" i="24" s="1"/>
  <c r="C75" i="24"/>
  <c r="E75" i="24" s="1"/>
  <c r="C74" i="24"/>
  <c r="E74" i="24" s="1"/>
  <c r="C72" i="24"/>
  <c r="E72" i="24" s="1"/>
  <c r="C71" i="24"/>
  <c r="E71" i="24" s="1"/>
  <c r="C70" i="24"/>
  <c r="E70" i="24" s="1"/>
  <c r="C69" i="24"/>
  <c r="E69" i="24" s="1"/>
  <c r="E63" i="24"/>
  <c r="C63" i="24"/>
  <c r="E62" i="24"/>
  <c r="C62" i="24"/>
  <c r="E61" i="24"/>
  <c r="C61" i="24"/>
  <c r="E59" i="24"/>
  <c r="G59" i="24" s="1"/>
  <c r="C59" i="24"/>
  <c r="E58" i="24"/>
  <c r="C58" i="24"/>
  <c r="E57" i="24"/>
  <c r="C57" i="24"/>
  <c r="E51" i="24"/>
  <c r="C51" i="24"/>
  <c r="G50" i="24"/>
  <c r="E50" i="24"/>
  <c r="C50" i="24"/>
  <c r="G49" i="24"/>
  <c r="E49" i="24"/>
  <c r="C49" i="24"/>
  <c r="E48" i="24"/>
  <c r="C48" i="24"/>
  <c r="E46" i="24"/>
  <c r="C46" i="24"/>
  <c r="E45" i="24"/>
  <c r="C45" i="24"/>
  <c r="G44" i="24"/>
  <c r="E44" i="24"/>
  <c r="C44" i="24"/>
  <c r="E43" i="24"/>
  <c r="C43" i="24"/>
  <c r="E42" i="24"/>
  <c r="C42" i="24"/>
  <c r="C36" i="24"/>
  <c r="E36" i="24" s="1"/>
  <c r="C35" i="24"/>
  <c r="E35" i="24" s="1"/>
  <c r="C34" i="24"/>
  <c r="E34" i="24" s="1"/>
  <c r="C33" i="24"/>
  <c r="E33" i="24" s="1"/>
  <c r="C32" i="24"/>
  <c r="E32" i="24" s="1"/>
  <c r="C31" i="24"/>
  <c r="E31" i="24" s="1"/>
  <c r="C30" i="24"/>
  <c r="E30" i="24" s="1"/>
  <c r="C29" i="24"/>
  <c r="E29" i="24" s="1"/>
  <c r="C26" i="24"/>
  <c r="C39" i="24" s="1"/>
  <c r="C54" i="24" s="1"/>
  <c r="C66" i="24" s="1"/>
  <c r="C86" i="24" s="1"/>
  <c r="C102" i="24" s="1"/>
  <c r="C118" i="24" s="1"/>
  <c r="C128" i="24" s="1"/>
  <c r="C145" i="24" s="1"/>
  <c r="C155" i="24" s="1"/>
  <c r="C166" i="24" s="1"/>
  <c r="C177" i="24" s="1"/>
  <c r="C185" i="24" s="1"/>
  <c r="C194" i="24" s="1"/>
  <c r="C204" i="24" s="1"/>
  <c r="C224" i="24" s="1"/>
  <c r="C233" i="24" s="1"/>
  <c r="C246" i="24" s="1"/>
  <c r="C258" i="24" s="1"/>
  <c r="C270" i="24" s="1"/>
  <c r="C281" i="24" s="1"/>
  <c r="C293" i="24" s="1"/>
  <c r="C304" i="24" s="1"/>
  <c r="C318" i="24" s="1"/>
  <c r="C328" i="24" s="1"/>
  <c r="C339" i="24" s="1"/>
  <c r="C23" i="24"/>
  <c r="E23" i="24" s="1"/>
  <c r="C22" i="24"/>
  <c r="E22" i="24" s="1"/>
  <c r="C21" i="24"/>
  <c r="E21" i="24" s="1"/>
  <c r="C20" i="24"/>
  <c r="E20" i="24" s="1"/>
  <c r="C19" i="24"/>
  <c r="E19" i="24" s="1"/>
  <c r="C18" i="24"/>
  <c r="E18" i="24" s="1"/>
  <c r="C17" i="24"/>
  <c r="E17" i="24" s="1"/>
  <c r="G29" i="25" l="1"/>
  <c r="G218" i="25"/>
  <c r="G308" i="24"/>
  <c r="G213" i="24"/>
  <c r="G188" i="24"/>
  <c r="G182" i="24"/>
  <c r="G172" i="24"/>
  <c r="G150" i="24"/>
  <c r="G139" i="24"/>
  <c r="G133" i="24"/>
  <c r="G122" i="25"/>
  <c r="G109" i="24"/>
  <c r="G92" i="24"/>
  <c r="G90" i="24"/>
  <c r="G80" i="25"/>
  <c r="G48" i="25"/>
  <c r="G72" i="25"/>
  <c r="G72" i="24"/>
  <c r="G208" i="25"/>
  <c r="G211" i="24"/>
  <c r="G30" i="24"/>
  <c r="G32" i="24"/>
  <c r="G34" i="24"/>
  <c r="G36" i="24"/>
  <c r="G45" i="24"/>
  <c r="G42" i="24"/>
  <c r="G18" i="24"/>
  <c r="G20" i="24"/>
  <c r="G22" i="24"/>
  <c r="G58" i="24"/>
  <c r="G63" i="24"/>
  <c r="G70" i="24"/>
  <c r="G75" i="24"/>
  <c r="G77" i="24"/>
  <c r="G80" i="24"/>
  <c r="G82" i="24"/>
  <c r="G89" i="24"/>
  <c r="G105" i="24"/>
  <c r="G107" i="24"/>
  <c r="G111" i="24"/>
  <c r="G115" i="24"/>
  <c r="G122" i="24"/>
  <c r="G124" i="24"/>
  <c r="G131" i="24"/>
  <c r="G151" i="24"/>
  <c r="G159" i="24"/>
  <c r="G162" i="24"/>
  <c r="G169" i="24"/>
  <c r="G171" i="24"/>
  <c r="G173" i="24"/>
  <c r="G181" i="24"/>
  <c r="G198" i="24"/>
  <c r="G236" i="24"/>
  <c r="G278" i="24"/>
  <c r="G221" i="24"/>
  <c r="G298" i="24"/>
  <c r="G323" i="24"/>
  <c r="G332" i="24"/>
  <c r="G336" i="24"/>
  <c r="G17" i="24"/>
  <c r="G19" i="24"/>
  <c r="G21" i="24"/>
  <c r="G23" i="24"/>
  <c r="G61" i="24"/>
  <c r="G69" i="24"/>
  <c r="G71" i="24"/>
  <c r="G74" i="24"/>
  <c r="G76" i="24"/>
  <c r="G78" i="24"/>
  <c r="G81" i="24"/>
  <c r="G83" i="24"/>
  <c r="G93" i="24"/>
  <c r="G98" i="24"/>
  <c r="G106" i="24"/>
  <c r="G110" i="24"/>
  <c r="G112" i="24"/>
  <c r="G121" i="24"/>
  <c r="G123" i="24"/>
  <c r="G125" i="24"/>
  <c r="G132" i="24"/>
  <c r="G158" i="24"/>
  <c r="G160" i="24"/>
  <c r="G163" i="24"/>
  <c r="G170" i="24"/>
  <c r="G174" i="24"/>
  <c r="G297" i="24"/>
  <c r="G300" i="24"/>
  <c r="G307" i="24"/>
  <c r="G309" i="24"/>
  <c r="G311" i="24"/>
  <c r="G314" i="24"/>
  <c r="G322" i="24"/>
  <c r="G331" i="24"/>
  <c r="G335" i="24"/>
  <c r="G343" i="24"/>
  <c r="G29" i="24"/>
  <c r="G31" i="24"/>
  <c r="G33" i="24"/>
  <c r="G35" i="24"/>
  <c r="G57" i="24"/>
  <c r="G62" i="24"/>
  <c r="G94" i="24"/>
  <c r="G99" i="24"/>
  <c r="G114" i="24"/>
  <c r="G161" i="24"/>
  <c r="G180" i="24"/>
  <c r="G189" i="24"/>
  <c r="G197" i="24"/>
  <c r="G200" i="24"/>
  <c r="G207" i="24"/>
  <c r="G209" i="24"/>
  <c r="G214" i="24"/>
  <c r="G216" i="24"/>
  <c r="G220" i="24"/>
  <c r="G237" i="24"/>
  <c r="G321" i="24"/>
  <c r="G325" i="24"/>
  <c r="G240" i="24"/>
  <c r="G296" i="24"/>
  <c r="G299" i="24"/>
  <c r="G301" i="24"/>
  <c r="G310" i="24"/>
  <c r="G313" i="24"/>
  <c r="G315" i="24"/>
  <c r="G324" i="24"/>
  <c r="G333" i="24"/>
  <c r="G342" i="24"/>
  <c r="G344" i="24"/>
  <c r="G134" i="24"/>
  <c r="G138" i="24"/>
  <c r="G142" i="24"/>
  <c r="G43" i="24"/>
  <c r="G48" i="24"/>
  <c r="G136" i="24"/>
  <c r="G141" i="24"/>
  <c r="G46" i="24"/>
  <c r="G51" i="24"/>
  <c r="G135" i="24"/>
  <c r="G140" i="24"/>
  <c r="G97" i="24"/>
  <c r="G191" i="24"/>
  <c r="G239" i="24"/>
  <c r="G243" i="24"/>
  <c r="G91" i="24"/>
  <c r="G95" i="24"/>
  <c r="G149" i="24"/>
  <c r="G190" i="24"/>
  <c r="G238" i="24"/>
  <c r="G242" i="24"/>
  <c r="G334" i="24"/>
  <c r="C26" i="23" l="1"/>
  <c r="C39" i="23" s="1"/>
  <c r="C54" i="23" s="1"/>
  <c r="C66" i="23" s="1"/>
  <c r="C86" i="23" s="1"/>
  <c r="C102" i="23" s="1"/>
  <c r="C118" i="23" s="1"/>
  <c r="C128" i="23" s="1"/>
  <c r="C145" i="23" s="1"/>
  <c r="C155" i="23" s="1"/>
  <c r="C166" i="23" s="1"/>
  <c r="C177" i="23" s="1"/>
  <c r="C185" i="23" s="1"/>
  <c r="C194" i="23" s="1"/>
  <c r="C204" i="23" s="1"/>
  <c r="C224" i="23" s="1"/>
  <c r="C233" i="23" s="1"/>
  <c r="C246" i="23" s="1"/>
  <c r="C258" i="23" s="1"/>
  <c r="C270" i="23" s="1"/>
  <c r="C281" i="23" s="1"/>
  <c r="C293" i="23" s="1"/>
  <c r="C304" i="23" s="1"/>
  <c r="C318" i="23" s="1"/>
  <c r="C328" i="23" s="1"/>
  <c r="C339" i="23" s="1"/>
  <c r="C344" i="23"/>
  <c r="E344" i="23" s="1"/>
  <c r="E343" i="23"/>
  <c r="C343" i="23"/>
  <c r="C342" i="23"/>
  <c r="E342" i="23" s="1"/>
  <c r="G342" i="23" s="1"/>
  <c r="C336" i="23"/>
  <c r="E336" i="23" s="1"/>
  <c r="C335" i="23"/>
  <c r="E335" i="23" s="1"/>
  <c r="G335" i="23" s="1"/>
  <c r="E334" i="23"/>
  <c r="C334" i="23"/>
  <c r="C333" i="23"/>
  <c r="E333" i="23" s="1"/>
  <c r="C332" i="23"/>
  <c r="E332" i="23" s="1"/>
  <c r="C331" i="23"/>
  <c r="E331" i="23" s="1"/>
  <c r="C325" i="23"/>
  <c r="E325" i="23" s="1"/>
  <c r="C324" i="23"/>
  <c r="E324" i="23" s="1"/>
  <c r="C323" i="23"/>
  <c r="E323" i="23" s="1"/>
  <c r="C322" i="23"/>
  <c r="E322" i="23" s="1"/>
  <c r="C321" i="23"/>
  <c r="E321" i="23" s="1"/>
  <c r="C315" i="23"/>
  <c r="E315" i="23" s="1"/>
  <c r="C314" i="23"/>
  <c r="E314" i="23" s="1"/>
  <c r="C313" i="23"/>
  <c r="E313" i="23" s="1"/>
  <c r="C311" i="23"/>
  <c r="E311" i="23" s="1"/>
  <c r="C310" i="23"/>
  <c r="E310" i="23" s="1"/>
  <c r="C309" i="23"/>
  <c r="E309" i="23" s="1"/>
  <c r="C308" i="23"/>
  <c r="E308" i="23" s="1"/>
  <c r="C307" i="23"/>
  <c r="E307" i="23" s="1"/>
  <c r="C301" i="23"/>
  <c r="E301" i="23" s="1"/>
  <c r="C300" i="23"/>
  <c r="E300" i="23" s="1"/>
  <c r="C299" i="23"/>
  <c r="E299" i="23" s="1"/>
  <c r="C298" i="23"/>
  <c r="E298" i="23" s="1"/>
  <c r="C297" i="23"/>
  <c r="E297" i="23" s="1"/>
  <c r="C296" i="23"/>
  <c r="E296" i="23" s="1"/>
  <c r="C290" i="23"/>
  <c r="E290" i="23" s="1"/>
  <c r="C289" i="23"/>
  <c r="E289" i="23" s="1"/>
  <c r="C288" i="23"/>
  <c r="E288" i="23" s="1"/>
  <c r="C287" i="23"/>
  <c r="E287" i="23" s="1"/>
  <c r="C286" i="23"/>
  <c r="E286" i="23" s="1"/>
  <c r="C285" i="23"/>
  <c r="E285" i="23" s="1"/>
  <c r="C284" i="23"/>
  <c r="E284" i="23" s="1"/>
  <c r="C278" i="23"/>
  <c r="E278" i="23" s="1"/>
  <c r="G278" i="23" s="1"/>
  <c r="C277" i="23"/>
  <c r="E277" i="23" s="1"/>
  <c r="E276" i="23"/>
  <c r="C276" i="23"/>
  <c r="C275" i="23"/>
  <c r="E275" i="23" s="1"/>
  <c r="C274" i="23"/>
  <c r="E274" i="23" s="1"/>
  <c r="C273" i="23"/>
  <c r="E273" i="23" s="1"/>
  <c r="C267" i="23"/>
  <c r="E267" i="23" s="1"/>
  <c r="C266" i="23"/>
  <c r="E266" i="23" s="1"/>
  <c r="C265" i="23"/>
  <c r="E265" i="23" s="1"/>
  <c r="C264" i="23"/>
  <c r="E264" i="23" s="1"/>
  <c r="C263" i="23"/>
  <c r="E263" i="23" s="1"/>
  <c r="C262" i="23"/>
  <c r="E262" i="23" s="1"/>
  <c r="C261" i="23"/>
  <c r="E261" i="23" s="1"/>
  <c r="C255" i="23"/>
  <c r="E255" i="23" s="1"/>
  <c r="C254" i="23"/>
  <c r="E254" i="23" s="1"/>
  <c r="C253" i="23"/>
  <c r="E253" i="23" s="1"/>
  <c r="C252" i="23"/>
  <c r="E252" i="23" s="1"/>
  <c r="C251" i="23"/>
  <c r="E251" i="23" s="1"/>
  <c r="E250" i="23"/>
  <c r="C250" i="23"/>
  <c r="C249" i="23"/>
  <c r="E249" i="23" s="1"/>
  <c r="C243" i="23"/>
  <c r="E243" i="23" s="1"/>
  <c r="C242" i="23"/>
  <c r="E242" i="23" s="1"/>
  <c r="C241" i="23"/>
  <c r="E241" i="23" s="1"/>
  <c r="C240" i="23"/>
  <c r="E240" i="23" s="1"/>
  <c r="C239" i="23"/>
  <c r="E239" i="23" s="1"/>
  <c r="C238" i="23"/>
  <c r="E238" i="23" s="1"/>
  <c r="C237" i="23"/>
  <c r="E237" i="23" s="1"/>
  <c r="C236" i="23"/>
  <c r="E236" i="23" s="1"/>
  <c r="C230" i="23"/>
  <c r="E230" i="23" s="1"/>
  <c r="C229" i="23"/>
  <c r="E229" i="23" s="1"/>
  <c r="C228" i="23"/>
  <c r="E228" i="23" s="1"/>
  <c r="C227" i="23"/>
  <c r="E227" i="23" s="1"/>
  <c r="C221" i="23"/>
  <c r="E221" i="23" s="1"/>
  <c r="C220" i="23"/>
  <c r="E220" i="23" s="1"/>
  <c r="E219" i="23"/>
  <c r="C219" i="23"/>
  <c r="C218" i="23"/>
  <c r="E218" i="23" s="1"/>
  <c r="C216" i="23"/>
  <c r="E216" i="23" s="1"/>
  <c r="C215" i="23"/>
  <c r="E215" i="23" s="1"/>
  <c r="C214" i="23"/>
  <c r="E214" i="23" s="1"/>
  <c r="C213" i="23"/>
  <c r="E213" i="23" s="1"/>
  <c r="C211" i="23"/>
  <c r="E211" i="23" s="1"/>
  <c r="C210" i="23"/>
  <c r="E210" i="23" s="1"/>
  <c r="C209" i="23"/>
  <c r="E209" i="23" s="1"/>
  <c r="C208" i="23"/>
  <c r="E208" i="23" s="1"/>
  <c r="C207" i="23"/>
  <c r="E207" i="23" s="1"/>
  <c r="C201" i="23"/>
  <c r="E201" i="23" s="1"/>
  <c r="C200" i="23"/>
  <c r="E200" i="23" s="1"/>
  <c r="C199" i="23"/>
  <c r="E199" i="23" s="1"/>
  <c r="C198" i="23"/>
  <c r="E198" i="23" s="1"/>
  <c r="C197" i="23"/>
  <c r="E197" i="23" s="1"/>
  <c r="C191" i="23"/>
  <c r="E191" i="23" s="1"/>
  <c r="G191" i="23" s="1"/>
  <c r="C190" i="23"/>
  <c r="E190" i="23" s="1"/>
  <c r="C189" i="23"/>
  <c r="E189" i="23" s="1"/>
  <c r="G189" i="23" s="1"/>
  <c r="C188" i="23"/>
  <c r="E188" i="23" s="1"/>
  <c r="C182" i="23"/>
  <c r="E182" i="23" s="1"/>
  <c r="G182" i="23" s="1"/>
  <c r="C181" i="23"/>
  <c r="E181" i="23" s="1"/>
  <c r="C180" i="23"/>
  <c r="E180" i="23" s="1"/>
  <c r="G180" i="23" s="1"/>
  <c r="C174" i="23"/>
  <c r="E174" i="23" s="1"/>
  <c r="C173" i="23"/>
  <c r="E173" i="23" s="1"/>
  <c r="G173" i="23" s="1"/>
  <c r="C172" i="23"/>
  <c r="E172" i="23" s="1"/>
  <c r="C171" i="23"/>
  <c r="E171" i="23" s="1"/>
  <c r="G171" i="23" s="1"/>
  <c r="C170" i="23"/>
  <c r="E170" i="23" s="1"/>
  <c r="C169" i="23"/>
  <c r="E169" i="23" s="1"/>
  <c r="G169" i="23" s="1"/>
  <c r="C163" i="23"/>
  <c r="E163" i="23" s="1"/>
  <c r="C162" i="23"/>
  <c r="E162" i="23" s="1"/>
  <c r="G162" i="23" s="1"/>
  <c r="C161" i="23"/>
  <c r="E161" i="23" s="1"/>
  <c r="C160" i="23"/>
  <c r="E160" i="23" s="1"/>
  <c r="G160" i="23" s="1"/>
  <c r="C159" i="23"/>
  <c r="E159" i="23" s="1"/>
  <c r="C158" i="23"/>
  <c r="E158" i="23" s="1"/>
  <c r="G158" i="23" s="1"/>
  <c r="C152" i="23"/>
  <c r="E152" i="23" s="1"/>
  <c r="C151" i="23"/>
  <c r="E151" i="23" s="1"/>
  <c r="G151" i="23" s="1"/>
  <c r="C150" i="23"/>
  <c r="E150" i="23" s="1"/>
  <c r="C149" i="23"/>
  <c r="E149" i="23" s="1"/>
  <c r="G149" i="23" s="1"/>
  <c r="C148" i="23"/>
  <c r="E148" i="23" s="1"/>
  <c r="C142" i="23"/>
  <c r="E142" i="23" s="1"/>
  <c r="G142" i="23" s="1"/>
  <c r="C141" i="23"/>
  <c r="E141" i="23" s="1"/>
  <c r="C140" i="23"/>
  <c r="E140" i="23" s="1"/>
  <c r="G140" i="23" s="1"/>
  <c r="C139" i="23"/>
  <c r="E139" i="23" s="1"/>
  <c r="C138" i="23"/>
  <c r="E138" i="23" s="1"/>
  <c r="G138" i="23" s="1"/>
  <c r="C136" i="23"/>
  <c r="E136" i="23" s="1"/>
  <c r="C135" i="23"/>
  <c r="E135" i="23" s="1"/>
  <c r="C134" i="23"/>
  <c r="E134" i="23" s="1"/>
  <c r="C133" i="23"/>
  <c r="E133" i="23" s="1"/>
  <c r="C132" i="23"/>
  <c r="E132" i="23" s="1"/>
  <c r="C131" i="23"/>
  <c r="E131" i="23" s="1"/>
  <c r="G131" i="23" s="1"/>
  <c r="C125" i="23"/>
  <c r="E125" i="23" s="1"/>
  <c r="C124" i="23"/>
  <c r="E124" i="23" s="1"/>
  <c r="G124" i="23" s="1"/>
  <c r="C123" i="23"/>
  <c r="E123" i="23" s="1"/>
  <c r="C122" i="23"/>
  <c r="E122" i="23" s="1"/>
  <c r="G122" i="23" s="1"/>
  <c r="C121" i="23"/>
  <c r="E121" i="23" s="1"/>
  <c r="C115" i="23"/>
  <c r="E115" i="23" s="1"/>
  <c r="G115" i="23" s="1"/>
  <c r="C114" i="23"/>
  <c r="E114" i="23" s="1"/>
  <c r="C112" i="23"/>
  <c r="E112" i="23" s="1"/>
  <c r="G112" i="23" s="1"/>
  <c r="C111" i="23"/>
  <c r="E111" i="23" s="1"/>
  <c r="C110" i="23"/>
  <c r="E110" i="23" s="1"/>
  <c r="G110" i="23" s="1"/>
  <c r="C109" i="23"/>
  <c r="E109" i="23" s="1"/>
  <c r="C107" i="23"/>
  <c r="E107" i="23" s="1"/>
  <c r="G107" i="23" s="1"/>
  <c r="C106" i="23"/>
  <c r="E106" i="23" s="1"/>
  <c r="C105" i="23"/>
  <c r="E105" i="23" s="1"/>
  <c r="G105" i="23" s="1"/>
  <c r="C99" i="23"/>
  <c r="E99" i="23" s="1"/>
  <c r="C98" i="23"/>
  <c r="E98" i="23" s="1"/>
  <c r="G98" i="23" s="1"/>
  <c r="C97" i="23"/>
  <c r="E97" i="23" s="1"/>
  <c r="C95" i="23"/>
  <c r="E95" i="23" s="1"/>
  <c r="G95" i="23" s="1"/>
  <c r="C94" i="23"/>
  <c r="E94" i="23" s="1"/>
  <c r="C93" i="23"/>
  <c r="E93" i="23" s="1"/>
  <c r="G93" i="23" s="1"/>
  <c r="C92" i="23"/>
  <c r="E92" i="23" s="1"/>
  <c r="C91" i="23"/>
  <c r="E91" i="23" s="1"/>
  <c r="G91" i="23" s="1"/>
  <c r="C90" i="23"/>
  <c r="E90" i="23" s="1"/>
  <c r="C89" i="23"/>
  <c r="E89" i="23" s="1"/>
  <c r="G89" i="23" s="1"/>
  <c r="C83" i="23"/>
  <c r="E83" i="23" s="1"/>
  <c r="C82" i="23"/>
  <c r="E82" i="23" s="1"/>
  <c r="G82" i="23" s="1"/>
  <c r="C81" i="23"/>
  <c r="E81" i="23" s="1"/>
  <c r="C80" i="23"/>
  <c r="E80" i="23" s="1"/>
  <c r="G80" i="23" s="1"/>
  <c r="C78" i="23"/>
  <c r="E78" i="23" s="1"/>
  <c r="C77" i="23"/>
  <c r="E77" i="23" s="1"/>
  <c r="G77" i="23" s="1"/>
  <c r="C76" i="23"/>
  <c r="E76" i="23" s="1"/>
  <c r="C75" i="23"/>
  <c r="E75" i="23" s="1"/>
  <c r="G75" i="23" s="1"/>
  <c r="C74" i="23"/>
  <c r="E74" i="23" s="1"/>
  <c r="C72" i="23"/>
  <c r="E72" i="23" s="1"/>
  <c r="G72" i="23" s="1"/>
  <c r="C71" i="23"/>
  <c r="E71" i="23" s="1"/>
  <c r="C70" i="23"/>
  <c r="E70" i="23" s="1"/>
  <c r="G70" i="23" s="1"/>
  <c r="C69" i="23"/>
  <c r="E69" i="23" s="1"/>
  <c r="C63" i="23"/>
  <c r="E63" i="23" s="1"/>
  <c r="G63" i="23" s="1"/>
  <c r="C62" i="23"/>
  <c r="E62" i="23" s="1"/>
  <c r="C61" i="23"/>
  <c r="E61" i="23" s="1"/>
  <c r="G61" i="23" s="1"/>
  <c r="C59" i="23"/>
  <c r="E59" i="23" s="1"/>
  <c r="C58" i="23"/>
  <c r="E58" i="23" s="1"/>
  <c r="G58" i="23" s="1"/>
  <c r="C57" i="23"/>
  <c r="E57" i="23" s="1"/>
  <c r="C51" i="23"/>
  <c r="E51" i="23" s="1"/>
  <c r="G51" i="23" s="1"/>
  <c r="C50" i="23"/>
  <c r="E50" i="23" s="1"/>
  <c r="C49" i="23"/>
  <c r="E49" i="23" s="1"/>
  <c r="G49" i="23" s="1"/>
  <c r="C48" i="23"/>
  <c r="E48" i="23" s="1"/>
  <c r="C46" i="23"/>
  <c r="E46" i="23" s="1"/>
  <c r="G46" i="23" s="1"/>
  <c r="C45" i="23"/>
  <c r="E45" i="23" s="1"/>
  <c r="C44" i="23"/>
  <c r="E44" i="23" s="1"/>
  <c r="G44" i="23" s="1"/>
  <c r="C43" i="23"/>
  <c r="E43" i="23" s="1"/>
  <c r="C42" i="23"/>
  <c r="E42" i="23" s="1"/>
  <c r="C36" i="23"/>
  <c r="E36" i="23" s="1"/>
  <c r="C35" i="23"/>
  <c r="E35" i="23" s="1"/>
  <c r="G35" i="23" s="1"/>
  <c r="C34" i="23"/>
  <c r="E34" i="23" s="1"/>
  <c r="C33" i="23"/>
  <c r="E33" i="23" s="1"/>
  <c r="G33" i="23" s="1"/>
  <c r="C32" i="23"/>
  <c r="E32" i="23" s="1"/>
  <c r="C31" i="23"/>
  <c r="E31" i="23" s="1"/>
  <c r="G31" i="23" s="1"/>
  <c r="C30" i="23"/>
  <c r="E30" i="23" s="1"/>
  <c r="C29" i="23"/>
  <c r="E29" i="23" s="1"/>
  <c r="G29" i="23" s="1"/>
  <c r="C23" i="23"/>
  <c r="E23" i="23" s="1"/>
  <c r="C22" i="23"/>
  <c r="E22" i="23" s="1"/>
  <c r="G22" i="23" s="1"/>
  <c r="C21" i="23"/>
  <c r="E21" i="23" s="1"/>
  <c r="C20" i="23"/>
  <c r="E20" i="23" s="1"/>
  <c r="G20" i="23" s="1"/>
  <c r="C19" i="23"/>
  <c r="E19" i="23" s="1"/>
  <c r="C18" i="23"/>
  <c r="E18" i="23" s="1"/>
  <c r="G18" i="23" s="1"/>
  <c r="C17" i="23"/>
  <c r="E17" i="23" s="1"/>
  <c r="G42" i="23" l="1"/>
  <c r="G334" i="23"/>
  <c r="G220" i="23"/>
  <c r="G238" i="23"/>
  <c r="G240" i="23"/>
  <c r="G242" i="23"/>
  <c r="G296" i="23"/>
  <c r="G298" i="23"/>
  <c r="G307" i="23"/>
  <c r="G219" i="23"/>
  <c r="G221" i="23"/>
  <c r="G237" i="23"/>
  <c r="G239" i="23"/>
  <c r="G241" i="23"/>
  <c r="G310" i="23"/>
  <c r="G322" i="23"/>
  <c r="G324" i="23"/>
  <c r="G331" i="23"/>
  <c r="G333" i="23"/>
  <c r="G343" i="23"/>
  <c r="G114" i="23"/>
  <c r="G198" i="23"/>
  <c r="G200" i="23"/>
  <c r="G207" i="23"/>
  <c r="G209" i="23"/>
  <c r="G211" i="23"/>
  <c r="G214" i="23"/>
  <c r="G309" i="23"/>
  <c r="G311" i="23"/>
  <c r="G314" i="23"/>
  <c r="G321" i="23"/>
  <c r="G323" i="23"/>
  <c r="G325" i="23"/>
  <c r="G135" i="23"/>
  <c r="G297" i="23"/>
  <c r="G299" i="23"/>
  <c r="G301" i="23"/>
  <c r="G336" i="23"/>
  <c r="G17" i="23"/>
  <c r="G19" i="23"/>
  <c r="G21" i="23"/>
  <c r="G23" i="23"/>
  <c r="G30" i="23"/>
  <c r="G32" i="23"/>
  <c r="G34" i="23"/>
  <c r="G36" i="23"/>
  <c r="G43" i="23"/>
  <c r="G45" i="23"/>
  <c r="G48" i="23"/>
  <c r="G50" i="23"/>
  <c r="G121" i="23"/>
  <c r="G123" i="23"/>
  <c r="G125" i="23"/>
  <c r="G132" i="23"/>
  <c r="G134" i="23"/>
  <c r="G136" i="23"/>
  <c r="G139" i="23"/>
  <c r="G141" i="23"/>
  <c r="G148" i="23"/>
  <c r="G150" i="23"/>
  <c r="G152" i="23"/>
  <c r="G159" i="23"/>
  <c r="G161" i="23"/>
  <c r="G163" i="23"/>
  <c r="G170" i="23"/>
  <c r="G172" i="23"/>
  <c r="G174" i="23"/>
  <c r="G181" i="23"/>
  <c r="G188" i="23"/>
  <c r="G190" i="23"/>
  <c r="G197" i="23"/>
  <c r="G199" i="23"/>
  <c r="G210" i="23"/>
  <c r="G213" i="23"/>
  <c r="G215" i="23"/>
  <c r="G218" i="23"/>
  <c r="G308" i="23"/>
  <c r="G57" i="23"/>
  <c r="G59" i="23"/>
  <c r="G62" i="23"/>
  <c r="G69" i="23"/>
  <c r="G71" i="23"/>
  <c r="G74" i="23"/>
  <c r="G76" i="23"/>
  <c r="G78" i="23"/>
  <c r="G81" i="23"/>
  <c r="G83" i="23"/>
  <c r="G90" i="23"/>
  <c r="G92" i="23"/>
  <c r="G94" i="23"/>
  <c r="G97" i="23"/>
  <c r="G99" i="23"/>
  <c r="G106" i="23"/>
  <c r="G109" i="23"/>
  <c r="G111" i="23"/>
  <c r="G133" i="23"/>
  <c r="G201" i="23"/>
  <c r="G208" i="23"/>
  <c r="G216" i="23"/>
  <c r="G236" i="23"/>
  <c r="G243" i="23"/>
  <c r="G300" i="23"/>
  <c r="G313" i="23"/>
  <c r="G315" i="23"/>
  <c r="G332" i="23"/>
  <c r="G344" i="23"/>
  <c r="C342" i="22"/>
  <c r="C341" i="22"/>
  <c r="C340" i="22"/>
  <c r="C334" i="22"/>
  <c r="C333" i="22"/>
  <c r="C332" i="22"/>
  <c r="C331" i="22"/>
  <c r="C330" i="22"/>
  <c r="C329" i="22"/>
  <c r="C323" i="22"/>
  <c r="C322" i="22"/>
  <c r="C321" i="22"/>
  <c r="C320" i="22"/>
  <c r="C319" i="22"/>
  <c r="C313" i="22"/>
  <c r="C312" i="22"/>
  <c r="C311" i="22"/>
  <c r="C309" i="22"/>
  <c r="C308" i="22"/>
  <c r="C307" i="22"/>
  <c r="C306" i="22"/>
  <c r="C305" i="22"/>
  <c r="C299" i="22"/>
  <c r="C298" i="22"/>
  <c r="C297" i="22"/>
  <c r="C296" i="22"/>
  <c r="C295" i="22"/>
  <c r="C294" i="22"/>
  <c r="C288" i="22"/>
  <c r="C287" i="22"/>
  <c r="C286" i="22"/>
  <c r="C285" i="22"/>
  <c r="C284" i="22"/>
  <c r="C283" i="22"/>
  <c r="C282" i="22"/>
  <c r="C276" i="22"/>
  <c r="C275" i="22"/>
  <c r="C274" i="22"/>
  <c r="C273" i="22"/>
  <c r="C272" i="22"/>
  <c r="C271" i="22"/>
  <c r="C265" i="22"/>
  <c r="C264" i="22"/>
  <c r="C263" i="22"/>
  <c r="C262" i="22"/>
  <c r="C261" i="22"/>
  <c r="C260" i="22"/>
  <c r="C259" i="22"/>
  <c r="C253" i="22"/>
  <c r="C252" i="22"/>
  <c r="C251" i="22"/>
  <c r="C250" i="22"/>
  <c r="C249" i="22"/>
  <c r="C248" i="22"/>
  <c r="C247" i="22"/>
  <c r="C241" i="22"/>
  <c r="C240" i="22"/>
  <c r="C239" i="22"/>
  <c r="C238" i="22"/>
  <c r="C237" i="22"/>
  <c r="C236" i="22"/>
  <c r="C235" i="22"/>
  <c r="C234" i="22"/>
  <c r="C228" i="22"/>
  <c r="C227" i="22"/>
  <c r="C226" i="22"/>
  <c r="C225" i="22"/>
  <c r="C219" i="22"/>
  <c r="C218" i="22"/>
  <c r="C217" i="22"/>
  <c r="C216" i="22"/>
  <c r="C214" i="22"/>
  <c r="C213" i="22"/>
  <c r="C212" i="22"/>
  <c r="C211" i="22"/>
  <c r="C209" i="22"/>
  <c r="C208" i="22"/>
  <c r="C207" i="22"/>
  <c r="C206" i="22"/>
  <c r="C205" i="22"/>
  <c r="C199" i="22"/>
  <c r="C198" i="22"/>
  <c r="C197" i="22"/>
  <c r="C196" i="22"/>
  <c r="C195" i="22"/>
  <c r="C189" i="22"/>
  <c r="C188" i="22"/>
  <c r="C187" i="22"/>
  <c r="C186" i="22"/>
  <c r="C180" i="22"/>
  <c r="C179" i="22"/>
  <c r="C178" i="22"/>
  <c r="C172" i="22"/>
  <c r="C171" i="22"/>
  <c r="C170" i="22"/>
  <c r="C169" i="22"/>
  <c r="C168" i="22"/>
  <c r="C167" i="22"/>
  <c r="C161" i="22"/>
  <c r="C160" i="22"/>
  <c r="C159" i="22"/>
  <c r="C158" i="22"/>
  <c r="C157" i="22"/>
  <c r="C156" i="22"/>
  <c r="C150" i="22"/>
  <c r="C149" i="22"/>
  <c r="C148" i="22"/>
  <c r="C147" i="22"/>
  <c r="C146" i="22"/>
  <c r="C140" i="22"/>
  <c r="C139" i="22"/>
  <c r="C138" i="22"/>
  <c r="C137" i="22"/>
  <c r="C136" i="22"/>
  <c r="C134" i="22"/>
  <c r="C133" i="22"/>
  <c r="C132" i="22"/>
  <c r="C131" i="22"/>
  <c r="C130" i="22"/>
  <c r="C129" i="22"/>
  <c r="C123" i="22"/>
  <c r="C122" i="22"/>
  <c r="C121" i="22"/>
  <c r="C120" i="22"/>
  <c r="C119" i="22"/>
  <c r="C113" i="22"/>
  <c r="C112" i="22"/>
  <c r="C110" i="22"/>
  <c r="C109" i="22"/>
  <c r="C108" i="22"/>
  <c r="C107" i="22"/>
  <c r="C105" i="22"/>
  <c r="C104" i="22"/>
  <c r="C103" i="22"/>
  <c r="C97" i="22"/>
  <c r="C96" i="22"/>
  <c r="C95" i="22"/>
  <c r="C93" i="22"/>
  <c r="C92" i="22"/>
  <c r="C91" i="22"/>
  <c r="C90" i="22"/>
  <c r="C89" i="22"/>
  <c r="C88" i="22"/>
  <c r="C87" i="22"/>
  <c r="C81" i="22"/>
  <c r="C80" i="22"/>
  <c r="C79" i="22"/>
  <c r="C78" i="22"/>
  <c r="C76" i="22"/>
  <c r="C75" i="22"/>
  <c r="C74" i="22"/>
  <c r="C73" i="22"/>
  <c r="C72" i="22"/>
  <c r="C70" i="22"/>
  <c r="C69" i="22"/>
  <c r="C68" i="22"/>
  <c r="C67" i="22"/>
  <c r="C61" i="22"/>
  <c r="C60" i="22"/>
  <c r="C59" i="22"/>
  <c r="C57" i="22"/>
  <c r="C56" i="22"/>
  <c r="C55" i="22"/>
  <c r="C49" i="22"/>
  <c r="C48" i="22"/>
  <c r="C47" i="22"/>
  <c r="C46" i="22"/>
  <c r="C44" i="22"/>
  <c r="C43" i="22"/>
  <c r="C42" i="22"/>
  <c r="C41" i="22"/>
  <c r="C40" i="22"/>
  <c r="C34" i="22"/>
  <c r="C33" i="22"/>
  <c r="C32" i="22"/>
  <c r="C31" i="22"/>
  <c r="C30" i="22"/>
  <c r="C29" i="22"/>
  <c r="C28" i="22"/>
  <c r="C27" i="22"/>
  <c r="C16" i="22"/>
  <c r="C17" i="22"/>
  <c r="C18" i="22"/>
  <c r="C19" i="22"/>
  <c r="C20" i="22"/>
  <c r="C21" i="22"/>
  <c r="C15" i="22"/>
  <c r="E15" i="22" l="1"/>
  <c r="G15" i="22" l="1"/>
  <c r="E16" i="22"/>
  <c r="E17" i="22"/>
  <c r="E18" i="22"/>
  <c r="E19" i="22"/>
  <c r="E20" i="22"/>
  <c r="E21" i="22"/>
  <c r="E27" i="22"/>
  <c r="E28" i="22"/>
  <c r="E29" i="22"/>
  <c r="E30" i="22"/>
  <c r="E31" i="22"/>
  <c r="E32" i="22"/>
  <c r="E33" i="22"/>
  <c r="E34" i="22"/>
  <c r="E40" i="22"/>
  <c r="E41" i="22"/>
  <c r="E42" i="22"/>
  <c r="E43" i="22"/>
  <c r="E44" i="22"/>
  <c r="E46" i="22"/>
  <c r="E47" i="22"/>
  <c r="E48" i="22"/>
  <c r="E49" i="22"/>
  <c r="E55" i="22"/>
  <c r="E56" i="22"/>
  <c r="E57" i="22"/>
  <c r="E59" i="22"/>
  <c r="E60" i="22"/>
  <c r="E61" i="22"/>
  <c r="E67" i="22"/>
  <c r="G67" i="22" s="1"/>
  <c r="E68" i="22"/>
  <c r="G68" i="22" s="1"/>
  <c r="E69" i="22"/>
  <c r="G69" i="22" s="1"/>
  <c r="E70" i="22"/>
  <c r="G70" i="22" s="1"/>
  <c r="E72" i="22"/>
  <c r="E73" i="22"/>
  <c r="E74" i="22"/>
  <c r="E75" i="22"/>
  <c r="E76" i="22"/>
  <c r="E78" i="22"/>
  <c r="E79" i="22"/>
  <c r="E80" i="22"/>
  <c r="E81" i="22"/>
  <c r="E87" i="22"/>
  <c r="E88" i="22"/>
  <c r="E89" i="22"/>
  <c r="E90" i="22"/>
  <c r="E91" i="22"/>
  <c r="E92" i="22"/>
  <c r="E93" i="22"/>
  <c r="E95" i="22"/>
  <c r="E96" i="22"/>
  <c r="E97" i="22"/>
  <c r="E103" i="22"/>
  <c r="E104" i="22"/>
  <c r="E105" i="22"/>
  <c r="E107" i="22"/>
  <c r="E108" i="22"/>
  <c r="E109" i="22"/>
  <c r="E110" i="22"/>
  <c r="E112" i="22"/>
  <c r="E113" i="22"/>
  <c r="E119" i="22"/>
  <c r="E120" i="22"/>
  <c r="E121" i="22"/>
  <c r="E122" i="22"/>
  <c r="E123" i="22"/>
  <c r="E129" i="22"/>
  <c r="E130" i="22"/>
  <c r="E131" i="22"/>
  <c r="E132" i="22"/>
  <c r="E133" i="22"/>
  <c r="E134" i="22"/>
  <c r="E136" i="22"/>
  <c r="E137" i="22"/>
  <c r="E138" i="22"/>
  <c r="E139" i="22"/>
  <c r="E140" i="22"/>
  <c r="E146" i="22"/>
  <c r="E147" i="22"/>
  <c r="E148" i="22"/>
  <c r="E149" i="22"/>
  <c r="E150" i="22"/>
  <c r="E156" i="22"/>
  <c r="E157" i="22"/>
  <c r="E158" i="22"/>
  <c r="E159" i="22"/>
  <c r="E160" i="22"/>
  <c r="E161" i="22"/>
  <c r="E167" i="22"/>
  <c r="E168" i="22"/>
  <c r="E169" i="22"/>
  <c r="E170" i="22"/>
  <c r="E171" i="22"/>
  <c r="E172" i="22"/>
  <c r="E178" i="22"/>
  <c r="E179" i="22"/>
  <c r="E180" i="22"/>
  <c r="E186" i="22"/>
  <c r="E187" i="22"/>
  <c r="E188" i="22"/>
  <c r="E189" i="22"/>
  <c r="E195" i="22"/>
  <c r="E196" i="22"/>
  <c r="E197" i="22"/>
  <c r="E198" i="22"/>
  <c r="E199" i="22"/>
  <c r="E205" i="22"/>
  <c r="G205" i="22" s="1"/>
  <c r="E206" i="22"/>
  <c r="G206" i="22" s="1"/>
  <c r="E207" i="22"/>
  <c r="E208" i="22"/>
  <c r="E209" i="22"/>
  <c r="G209" i="22" s="1"/>
  <c r="E211" i="22"/>
  <c r="E212" i="22"/>
  <c r="E213" i="22"/>
  <c r="E214" i="22"/>
  <c r="E216" i="22"/>
  <c r="E217" i="22"/>
  <c r="E218" i="22"/>
  <c r="E219" i="22"/>
  <c r="E225" i="22"/>
  <c r="E226" i="22"/>
  <c r="E227" i="22"/>
  <c r="E228" i="22"/>
  <c r="E234" i="22"/>
  <c r="E235" i="22"/>
  <c r="E236" i="22"/>
  <c r="E237" i="22"/>
  <c r="E238" i="22"/>
  <c r="E239" i="22"/>
  <c r="E240" i="22"/>
  <c r="E241" i="22"/>
  <c r="E247" i="22"/>
  <c r="E248" i="22"/>
  <c r="E249" i="22"/>
  <c r="E250" i="22"/>
  <c r="E251" i="22"/>
  <c r="E252" i="22"/>
  <c r="E253" i="22"/>
  <c r="E259" i="22"/>
  <c r="E260" i="22"/>
  <c r="E261" i="22"/>
  <c r="E262" i="22"/>
  <c r="E263" i="22"/>
  <c r="E264" i="22"/>
  <c r="E265" i="22"/>
  <c r="E271" i="22"/>
  <c r="E272" i="22"/>
  <c r="E273" i="22"/>
  <c r="E274" i="22"/>
  <c r="E275" i="22"/>
  <c r="E276" i="22"/>
  <c r="E282" i="22"/>
  <c r="E283" i="22"/>
  <c r="E284" i="22"/>
  <c r="E285" i="22"/>
  <c r="E286" i="22"/>
  <c r="E287" i="22"/>
  <c r="E288" i="22"/>
  <c r="E294" i="22"/>
  <c r="E295" i="22"/>
  <c r="E296" i="22"/>
  <c r="E297" i="22"/>
  <c r="E298" i="22"/>
  <c r="E299" i="22"/>
  <c r="E305" i="22"/>
  <c r="E306" i="22"/>
  <c r="E307" i="22"/>
  <c r="E308" i="22"/>
  <c r="E309" i="22"/>
  <c r="E311" i="22"/>
  <c r="E312" i="22"/>
  <c r="E313" i="22"/>
  <c r="E319" i="22"/>
  <c r="E320" i="22"/>
  <c r="E321" i="22"/>
  <c r="E322" i="22"/>
  <c r="E323" i="22"/>
  <c r="E329" i="22"/>
  <c r="E330" i="22"/>
  <c r="E331" i="22"/>
  <c r="E332" i="22"/>
  <c r="E333" i="22"/>
  <c r="E334" i="22"/>
  <c r="E340" i="22"/>
  <c r="E341" i="22"/>
  <c r="E342" i="22"/>
  <c r="E342" i="19"/>
  <c r="D342" i="19"/>
  <c r="F342" i="19" s="1"/>
  <c r="E341" i="19"/>
  <c r="D341" i="19"/>
  <c r="F341" i="19" s="1"/>
  <c r="E340" i="19"/>
  <c r="D340" i="19"/>
  <c r="F340" i="19" s="1"/>
  <c r="E334" i="19"/>
  <c r="D334" i="19"/>
  <c r="F334" i="19" s="1"/>
  <c r="E333" i="19"/>
  <c r="D333" i="19"/>
  <c r="F333" i="19" s="1"/>
  <c r="E332" i="19"/>
  <c r="D332" i="19"/>
  <c r="F332" i="19" s="1"/>
  <c r="E331" i="19"/>
  <c r="D331" i="19"/>
  <c r="F331" i="19" s="1"/>
  <c r="E330" i="19"/>
  <c r="D330" i="19"/>
  <c r="F330" i="19" s="1"/>
  <c r="E329" i="19"/>
  <c r="D329" i="19"/>
  <c r="F329" i="19" s="1"/>
  <c r="E323" i="19"/>
  <c r="D323" i="19"/>
  <c r="F323" i="19" s="1"/>
  <c r="E322" i="19"/>
  <c r="D322" i="19"/>
  <c r="F322" i="19" s="1"/>
  <c r="E321" i="19"/>
  <c r="D321" i="19"/>
  <c r="F321" i="19" s="1"/>
  <c r="E320" i="19"/>
  <c r="D320" i="19"/>
  <c r="F320" i="19" s="1"/>
  <c r="E319" i="19"/>
  <c r="D319" i="19"/>
  <c r="F319" i="19" s="1"/>
  <c r="E313" i="19"/>
  <c r="D313" i="19"/>
  <c r="F313" i="19" s="1"/>
  <c r="E312" i="19"/>
  <c r="D312" i="19"/>
  <c r="F312" i="19" s="1"/>
  <c r="E311" i="19"/>
  <c r="D311" i="19"/>
  <c r="F311" i="19" s="1"/>
  <c r="E309" i="19"/>
  <c r="D309" i="19"/>
  <c r="F309" i="19" s="1"/>
  <c r="E308" i="19"/>
  <c r="D308" i="19"/>
  <c r="F308" i="19" s="1"/>
  <c r="E307" i="19"/>
  <c r="D307" i="19"/>
  <c r="F307" i="19" s="1"/>
  <c r="E306" i="19"/>
  <c r="D306" i="19"/>
  <c r="F306" i="19" s="1"/>
  <c r="E305" i="19"/>
  <c r="D305" i="19"/>
  <c r="F305" i="19" s="1"/>
  <c r="E299" i="19"/>
  <c r="D299" i="19"/>
  <c r="F299" i="19" s="1"/>
  <c r="E298" i="19"/>
  <c r="D298" i="19"/>
  <c r="F298" i="19" s="1"/>
  <c r="E297" i="19"/>
  <c r="D297" i="19"/>
  <c r="F297" i="19" s="1"/>
  <c r="E296" i="19"/>
  <c r="D296" i="19"/>
  <c r="F296" i="19" s="1"/>
  <c r="E295" i="19"/>
  <c r="D295" i="19"/>
  <c r="F295" i="19" s="1"/>
  <c r="E294" i="19"/>
  <c r="D294" i="19"/>
  <c r="F294" i="19" s="1"/>
  <c r="E288" i="19"/>
  <c r="D288" i="19"/>
  <c r="F288" i="19" s="1"/>
  <c r="E287" i="19"/>
  <c r="D287" i="19"/>
  <c r="F287" i="19" s="1"/>
  <c r="E286" i="19"/>
  <c r="D286" i="19"/>
  <c r="F286" i="19" s="1"/>
  <c r="E285" i="19"/>
  <c r="D285" i="19"/>
  <c r="F285" i="19" s="1"/>
  <c r="E284" i="19"/>
  <c r="D284" i="19"/>
  <c r="F284" i="19" s="1"/>
  <c r="E283" i="19"/>
  <c r="D283" i="19"/>
  <c r="F283" i="19" s="1"/>
  <c r="E282" i="19"/>
  <c r="D282" i="19"/>
  <c r="F282" i="19" s="1"/>
  <c r="E276" i="19"/>
  <c r="D276" i="19"/>
  <c r="F276" i="19" s="1"/>
  <c r="E275" i="19"/>
  <c r="D275" i="19"/>
  <c r="F275" i="19" s="1"/>
  <c r="E274" i="19"/>
  <c r="D274" i="19"/>
  <c r="F274" i="19" s="1"/>
  <c r="E273" i="19"/>
  <c r="D273" i="19"/>
  <c r="F273" i="19" s="1"/>
  <c r="E272" i="19"/>
  <c r="D272" i="19"/>
  <c r="F272" i="19" s="1"/>
  <c r="E271" i="19"/>
  <c r="D271" i="19"/>
  <c r="F271" i="19" s="1"/>
  <c r="E265" i="19"/>
  <c r="D265" i="19"/>
  <c r="F265" i="19" s="1"/>
  <c r="E264" i="19"/>
  <c r="D264" i="19"/>
  <c r="F264" i="19" s="1"/>
  <c r="E263" i="19"/>
  <c r="D263" i="19"/>
  <c r="F263" i="19" s="1"/>
  <c r="E262" i="19"/>
  <c r="D262" i="19"/>
  <c r="F262" i="19" s="1"/>
  <c r="E261" i="19"/>
  <c r="D261" i="19"/>
  <c r="F261" i="19" s="1"/>
  <c r="E260" i="19"/>
  <c r="D260" i="19"/>
  <c r="F260" i="19" s="1"/>
  <c r="E259" i="19"/>
  <c r="D259" i="19"/>
  <c r="F259" i="19" s="1"/>
  <c r="E253" i="19"/>
  <c r="D253" i="19"/>
  <c r="F253" i="19" s="1"/>
  <c r="E252" i="19"/>
  <c r="D252" i="19"/>
  <c r="F252" i="19" s="1"/>
  <c r="E251" i="19"/>
  <c r="D251" i="19"/>
  <c r="F251" i="19" s="1"/>
  <c r="E250" i="19"/>
  <c r="D250" i="19"/>
  <c r="F250" i="19" s="1"/>
  <c r="E249" i="19"/>
  <c r="D249" i="19"/>
  <c r="F249" i="19" s="1"/>
  <c r="E248" i="19"/>
  <c r="D248" i="19"/>
  <c r="F248" i="19" s="1"/>
  <c r="E247" i="19"/>
  <c r="D247" i="19"/>
  <c r="F247" i="19" s="1"/>
  <c r="E241" i="19"/>
  <c r="D241" i="19"/>
  <c r="F241" i="19" s="1"/>
  <c r="E240" i="19"/>
  <c r="D240" i="19"/>
  <c r="F240" i="19" s="1"/>
  <c r="E239" i="19"/>
  <c r="D239" i="19"/>
  <c r="F239" i="19" s="1"/>
  <c r="E238" i="19"/>
  <c r="D238" i="19"/>
  <c r="F238" i="19" s="1"/>
  <c r="E237" i="19"/>
  <c r="D237" i="19"/>
  <c r="F237" i="19" s="1"/>
  <c r="E236" i="19"/>
  <c r="D236" i="19"/>
  <c r="F236" i="19" s="1"/>
  <c r="E235" i="19"/>
  <c r="D235" i="19"/>
  <c r="F235" i="19" s="1"/>
  <c r="E234" i="19"/>
  <c r="D234" i="19"/>
  <c r="F234" i="19" s="1"/>
  <c r="E228" i="19"/>
  <c r="D228" i="19"/>
  <c r="F228" i="19" s="1"/>
  <c r="E227" i="19"/>
  <c r="D227" i="19"/>
  <c r="F227" i="19" s="1"/>
  <c r="E226" i="19"/>
  <c r="D226" i="19"/>
  <c r="F226" i="19" s="1"/>
  <c r="E225" i="19"/>
  <c r="D225" i="19"/>
  <c r="F225" i="19" s="1"/>
  <c r="E219" i="19"/>
  <c r="D219" i="19"/>
  <c r="F219" i="19" s="1"/>
  <c r="E218" i="19"/>
  <c r="D218" i="19"/>
  <c r="F218" i="19" s="1"/>
  <c r="E217" i="19"/>
  <c r="D217" i="19"/>
  <c r="F217" i="19" s="1"/>
  <c r="E216" i="19"/>
  <c r="D216" i="19"/>
  <c r="F216" i="19" s="1"/>
  <c r="E214" i="19"/>
  <c r="D214" i="19"/>
  <c r="F214" i="19" s="1"/>
  <c r="E213" i="19"/>
  <c r="D213" i="19"/>
  <c r="F213" i="19" s="1"/>
  <c r="E212" i="19"/>
  <c r="D212" i="19"/>
  <c r="F212" i="19" s="1"/>
  <c r="E211" i="19"/>
  <c r="D211" i="19"/>
  <c r="F211" i="19" s="1"/>
  <c r="E209" i="19"/>
  <c r="D209" i="19"/>
  <c r="F209" i="19" s="1"/>
  <c r="E208" i="19"/>
  <c r="D208" i="19"/>
  <c r="F208" i="19" s="1"/>
  <c r="E207" i="19"/>
  <c r="D207" i="19"/>
  <c r="F207" i="19" s="1"/>
  <c r="E206" i="19"/>
  <c r="D206" i="19"/>
  <c r="F206" i="19" s="1"/>
  <c r="E205" i="19"/>
  <c r="D205" i="19"/>
  <c r="F205" i="19" s="1"/>
  <c r="E199" i="19"/>
  <c r="D199" i="19"/>
  <c r="F199" i="19" s="1"/>
  <c r="E198" i="19"/>
  <c r="D198" i="19"/>
  <c r="F198" i="19" s="1"/>
  <c r="E197" i="19"/>
  <c r="D197" i="19"/>
  <c r="F197" i="19" s="1"/>
  <c r="E196" i="19"/>
  <c r="D196" i="19"/>
  <c r="F196" i="19" s="1"/>
  <c r="E195" i="19"/>
  <c r="D195" i="19"/>
  <c r="F195" i="19" s="1"/>
  <c r="E189" i="19"/>
  <c r="D189" i="19"/>
  <c r="F189" i="19" s="1"/>
  <c r="E188" i="19"/>
  <c r="D188" i="19"/>
  <c r="F188" i="19" s="1"/>
  <c r="E187" i="19"/>
  <c r="D187" i="19"/>
  <c r="F187" i="19" s="1"/>
  <c r="E186" i="19"/>
  <c r="D186" i="19"/>
  <c r="F186" i="19" s="1"/>
  <c r="E180" i="19"/>
  <c r="D180" i="19"/>
  <c r="F180" i="19" s="1"/>
  <c r="E179" i="19"/>
  <c r="D179" i="19"/>
  <c r="F179" i="19" s="1"/>
  <c r="E178" i="19"/>
  <c r="D178" i="19"/>
  <c r="F178" i="19" s="1"/>
  <c r="E172" i="19"/>
  <c r="D172" i="19"/>
  <c r="F172" i="19" s="1"/>
  <c r="E171" i="19"/>
  <c r="D171" i="19"/>
  <c r="F171" i="19" s="1"/>
  <c r="E170" i="19"/>
  <c r="D170" i="19"/>
  <c r="F170" i="19" s="1"/>
  <c r="E169" i="19"/>
  <c r="D169" i="19"/>
  <c r="F169" i="19" s="1"/>
  <c r="E168" i="19"/>
  <c r="D168" i="19"/>
  <c r="F168" i="19" s="1"/>
  <c r="E167" i="19"/>
  <c r="D167" i="19"/>
  <c r="F167" i="19" s="1"/>
  <c r="E161" i="19"/>
  <c r="D161" i="19"/>
  <c r="F161" i="19" s="1"/>
  <c r="E160" i="19"/>
  <c r="D160" i="19"/>
  <c r="F160" i="19" s="1"/>
  <c r="E159" i="19"/>
  <c r="D159" i="19"/>
  <c r="F159" i="19" s="1"/>
  <c r="E158" i="19"/>
  <c r="D158" i="19"/>
  <c r="F158" i="19" s="1"/>
  <c r="E157" i="19"/>
  <c r="D157" i="19"/>
  <c r="F157" i="19" s="1"/>
  <c r="E156" i="19"/>
  <c r="D156" i="19"/>
  <c r="F156" i="19" s="1"/>
  <c r="E150" i="19"/>
  <c r="D150" i="19"/>
  <c r="F150" i="19" s="1"/>
  <c r="E149" i="19"/>
  <c r="D149" i="19"/>
  <c r="F149" i="19" s="1"/>
  <c r="E148" i="19"/>
  <c r="D148" i="19"/>
  <c r="F148" i="19" s="1"/>
  <c r="E147" i="19"/>
  <c r="D147" i="19"/>
  <c r="F147" i="19" s="1"/>
  <c r="E146" i="19"/>
  <c r="D146" i="19"/>
  <c r="F146" i="19" s="1"/>
  <c r="E140" i="19"/>
  <c r="D140" i="19"/>
  <c r="F140" i="19" s="1"/>
  <c r="E139" i="19"/>
  <c r="D139" i="19"/>
  <c r="F139" i="19" s="1"/>
  <c r="E138" i="19"/>
  <c r="D138" i="19"/>
  <c r="F138" i="19" s="1"/>
  <c r="E137" i="19"/>
  <c r="D137" i="19"/>
  <c r="F137" i="19" s="1"/>
  <c r="E136" i="19"/>
  <c r="D136" i="19"/>
  <c r="F136" i="19" s="1"/>
  <c r="E134" i="19"/>
  <c r="D134" i="19"/>
  <c r="F134" i="19" s="1"/>
  <c r="E133" i="19"/>
  <c r="D133" i="19"/>
  <c r="F133" i="19" s="1"/>
  <c r="E132" i="19"/>
  <c r="D132" i="19"/>
  <c r="F132" i="19" s="1"/>
  <c r="E131" i="19"/>
  <c r="D131" i="19"/>
  <c r="F131" i="19" s="1"/>
  <c r="E130" i="19"/>
  <c r="D130" i="19"/>
  <c r="F130" i="19" s="1"/>
  <c r="E129" i="19"/>
  <c r="D129" i="19"/>
  <c r="F129" i="19" s="1"/>
  <c r="E123" i="19"/>
  <c r="D123" i="19"/>
  <c r="F123" i="19" s="1"/>
  <c r="E122" i="19"/>
  <c r="D122" i="19"/>
  <c r="F122" i="19" s="1"/>
  <c r="E121" i="19"/>
  <c r="D121" i="19"/>
  <c r="F121" i="19" s="1"/>
  <c r="E120" i="19"/>
  <c r="D120" i="19"/>
  <c r="F120" i="19" s="1"/>
  <c r="E119" i="19"/>
  <c r="D119" i="19"/>
  <c r="F119" i="19" s="1"/>
  <c r="E113" i="19"/>
  <c r="D113" i="19"/>
  <c r="F113" i="19" s="1"/>
  <c r="E112" i="19"/>
  <c r="D112" i="19"/>
  <c r="F112" i="19" s="1"/>
  <c r="E110" i="19"/>
  <c r="D110" i="19"/>
  <c r="F110" i="19" s="1"/>
  <c r="E109" i="19"/>
  <c r="D109" i="19"/>
  <c r="F109" i="19" s="1"/>
  <c r="E108" i="19"/>
  <c r="D108" i="19"/>
  <c r="F108" i="19" s="1"/>
  <c r="E107" i="19"/>
  <c r="D107" i="19"/>
  <c r="F107" i="19" s="1"/>
  <c r="E105" i="19"/>
  <c r="D105" i="19"/>
  <c r="F105" i="19" s="1"/>
  <c r="E104" i="19"/>
  <c r="D104" i="19"/>
  <c r="F104" i="19" s="1"/>
  <c r="E103" i="19"/>
  <c r="D103" i="19"/>
  <c r="F103" i="19" s="1"/>
  <c r="E97" i="19"/>
  <c r="D97" i="19"/>
  <c r="F97" i="19" s="1"/>
  <c r="E96" i="19"/>
  <c r="D96" i="19"/>
  <c r="F96" i="19" s="1"/>
  <c r="E95" i="19"/>
  <c r="D95" i="19"/>
  <c r="F95" i="19" s="1"/>
  <c r="E93" i="19"/>
  <c r="D93" i="19"/>
  <c r="F93" i="19" s="1"/>
  <c r="E92" i="19"/>
  <c r="D92" i="19"/>
  <c r="F92" i="19" s="1"/>
  <c r="E91" i="19"/>
  <c r="D91" i="19"/>
  <c r="F91" i="19" s="1"/>
  <c r="E90" i="19"/>
  <c r="D90" i="19"/>
  <c r="F90" i="19" s="1"/>
  <c r="E89" i="19"/>
  <c r="D89" i="19"/>
  <c r="F89" i="19" s="1"/>
  <c r="E88" i="19"/>
  <c r="D88" i="19"/>
  <c r="F88" i="19" s="1"/>
  <c r="E87" i="19"/>
  <c r="D87" i="19"/>
  <c r="F87" i="19" s="1"/>
  <c r="E81" i="19"/>
  <c r="D81" i="19"/>
  <c r="F81" i="19" s="1"/>
  <c r="E80" i="19"/>
  <c r="D80" i="19"/>
  <c r="F80" i="19" s="1"/>
  <c r="E79" i="19"/>
  <c r="D79" i="19"/>
  <c r="F79" i="19" s="1"/>
  <c r="E78" i="19"/>
  <c r="D78" i="19"/>
  <c r="F78" i="19" s="1"/>
  <c r="E76" i="19"/>
  <c r="D76" i="19"/>
  <c r="F76" i="19" s="1"/>
  <c r="E75" i="19"/>
  <c r="D75" i="19"/>
  <c r="F75" i="19" s="1"/>
  <c r="E74" i="19"/>
  <c r="D74" i="19"/>
  <c r="F74" i="19" s="1"/>
  <c r="E73" i="19"/>
  <c r="D73" i="19"/>
  <c r="F73" i="19" s="1"/>
  <c r="E72" i="19"/>
  <c r="D72" i="19"/>
  <c r="F72" i="19" s="1"/>
  <c r="E70" i="19"/>
  <c r="D70" i="19"/>
  <c r="F70" i="19" s="1"/>
  <c r="E69" i="19"/>
  <c r="D69" i="19"/>
  <c r="F69" i="19" s="1"/>
  <c r="E68" i="19"/>
  <c r="D68" i="19"/>
  <c r="F68" i="19" s="1"/>
  <c r="E67" i="19"/>
  <c r="D67" i="19"/>
  <c r="F67" i="19" s="1"/>
  <c r="E61" i="19"/>
  <c r="D61" i="19"/>
  <c r="F61" i="19" s="1"/>
  <c r="E60" i="19"/>
  <c r="D60" i="19"/>
  <c r="F60" i="19" s="1"/>
  <c r="E59" i="19"/>
  <c r="D59" i="19"/>
  <c r="F59" i="19" s="1"/>
  <c r="E57" i="19"/>
  <c r="D57" i="19"/>
  <c r="F57" i="19" s="1"/>
  <c r="E56" i="19"/>
  <c r="D56" i="19"/>
  <c r="F56" i="19" s="1"/>
  <c r="E55" i="19"/>
  <c r="D55" i="19"/>
  <c r="E49" i="19"/>
  <c r="D49" i="19"/>
  <c r="F49" i="19" s="1"/>
  <c r="E48" i="19"/>
  <c r="D48" i="19"/>
  <c r="F48" i="19" s="1"/>
  <c r="E47" i="19"/>
  <c r="D47" i="19"/>
  <c r="F47" i="19" s="1"/>
  <c r="E46" i="19"/>
  <c r="D46" i="19"/>
  <c r="F46" i="19" s="1"/>
  <c r="E44" i="19"/>
  <c r="D44" i="19"/>
  <c r="F44" i="19" s="1"/>
  <c r="E43" i="19"/>
  <c r="D43" i="19"/>
  <c r="F43" i="19" s="1"/>
  <c r="E42" i="19"/>
  <c r="D42" i="19"/>
  <c r="F42" i="19" s="1"/>
  <c r="E41" i="19"/>
  <c r="D41" i="19"/>
  <c r="F41" i="19" s="1"/>
  <c r="E40" i="19"/>
  <c r="D40" i="19"/>
  <c r="F40" i="19" s="1"/>
  <c r="E34" i="19"/>
  <c r="D34" i="19"/>
  <c r="F34" i="19" s="1"/>
  <c r="E33" i="19"/>
  <c r="D33" i="19"/>
  <c r="F33" i="19" s="1"/>
  <c r="E32" i="19"/>
  <c r="D32" i="19"/>
  <c r="F32" i="19" s="1"/>
  <c r="E31" i="19"/>
  <c r="D31" i="19"/>
  <c r="F31" i="19" s="1"/>
  <c r="E30" i="19"/>
  <c r="D30" i="19"/>
  <c r="F30" i="19" s="1"/>
  <c r="E29" i="19"/>
  <c r="D29" i="19"/>
  <c r="F29" i="19" s="1"/>
  <c r="E28" i="19"/>
  <c r="D28" i="19"/>
  <c r="F28" i="19" s="1"/>
  <c r="E27" i="19"/>
  <c r="D27" i="19"/>
  <c r="F27" i="19" s="1"/>
  <c r="E21" i="19"/>
  <c r="D21" i="19"/>
  <c r="F21" i="19" s="1"/>
  <c r="E20" i="19"/>
  <c r="D20" i="19"/>
  <c r="F20" i="19" s="1"/>
  <c r="E19" i="19"/>
  <c r="D19" i="19"/>
  <c r="F19" i="19" s="1"/>
  <c r="E18" i="19"/>
  <c r="D18" i="19"/>
  <c r="F18" i="19" s="1"/>
  <c r="E17" i="19"/>
  <c r="D17" i="19"/>
  <c r="F17" i="19" s="1"/>
  <c r="E16" i="19"/>
  <c r="D16" i="19"/>
  <c r="F16" i="19" s="1"/>
  <c r="E15" i="19"/>
  <c r="D15" i="19"/>
  <c r="F15" i="19" s="1"/>
  <c r="G241" i="22" l="1"/>
  <c r="G334" i="22"/>
  <c r="G307" i="22"/>
  <c r="G305" i="22"/>
  <c r="G218" i="22"/>
  <c r="G216" i="22"/>
  <c r="G282" i="22"/>
  <c r="G284" i="25"/>
  <c r="G284" i="24"/>
  <c r="G284" i="23"/>
  <c r="G265" i="24"/>
  <c r="G265" i="25"/>
  <c r="G265" i="23"/>
  <c r="G261" i="25"/>
  <c r="G261" i="24"/>
  <c r="G261" i="23"/>
  <c r="G252" i="25"/>
  <c r="G252" i="24"/>
  <c r="G252" i="23"/>
  <c r="G230" i="25"/>
  <c r="G230" i="24"/>
  <c r="G230" i="23"/>
  <c r="G287" i="25"/>
  <c r="G287" i="24"/>
  <c r="G287" i="23"/>
  <c r="G277" i="24"/>
  <c r="G277" i="25"/>
  <c r="G277" i="23"/>
  <c r="G273" i="24"/>
  <c r="G273" i="25"/>
  <c r="G273" i="23"/>
  <c r="G264" i="25"/>
  <c r="G264" i="24"/>
  <c r="G264" i="23"/>
  <c r="G255" i="24"/>
  <c r="G255" i="25"/>
  <c r="G255" i="23"/>
  <c r="G271" i="22"/>
  <c r="G250" i="22"/>
  <c r="G160" i="22"/>
  <c r="G87" i="22"/>
  <c r="G44" i="22"/>
  <c r="G31" i="22"/>
  <c r="G288" i="22"/>
  <c r="G290" i="25"/>
  <c r="G290" i="24"/>
  <c r="G290" i="23"/>
  <c r="G284" i="22"/>
  <c r="G286" i="25"/>
  <c r="G286" i="24"/>
  <c r="G286" i="23"/>
  <c r="G274" i="22"/>
  <c r="G276" i="24"/>
  <c r="G276" i="25"/>
  <c r="G276" i="23"/>
  <c r="G265" i="22"/>
  <c r="G267" i="24"/>
  <c r="G267" i="25"/>
  <c r="G267" i="23"/>
  <c r="G261" i="22"/>
  <c r="G263" i="25"/>
  <c r="G263" i="24"/>
  <c r="G263" i="23"/>
  <c r="G252" i="22"/>
  <c r="G254" i="25"/>
  <c r="G254" i="24"/>
  <c r="G254" i="23"/>
  <c r="G248" i="22"/>
  <c r="G250" i="25"/>
  <c r="G250" i="24"/>
  <c r="G250" i="23"/>
  <c r="G226" i="22"/>
  <c r="G228" i="25"/>
  <c r="G228" i="24"/>
  <c r="G228" i="23"/>
  <c r="G214" i="22"/>
  <c r="G286" i="22"/>
  <c r="G288" i="25"/>
  <c r="G288" i="24"/>
  <c r="G288" i="23"/>
  <c r="G274" i="25"/>
  <c r="G274" i="24"/>
  <c r="G274" i="23"/>
  <c r="G251" i="25"/>
  <c r="G251" i="24"/>
  <c r="G251" i="23"/>
  <c r="G229" i="25"/>
  <c r="G229" i="24"/>
  <c r="G229" i="23"/>
  <c r="G263" i="22"/>
  <c r="G18" i="22"/>
  <c r="G289" i="24"/>
  <c r="G289" i="25"/>
  <c r="G289" i="23"/>
  <c r="G283" i="22"/>
  <c r="G285" i="24"/>
  <c r="G285" i="25"/>
  <c r="G285" i="23"/>
  <c r="G273" i="22"/>
  <c r="G275" i="25"/>
  <c r="G275" i="24"/>
  <c r="G275" i="23"/>
  <c r="G264" i="22"/>
  <c r="G266" i="25"/>
  <c r="G266" i="24"/>
  <c r="G266" i="23"/>
  <c r="G262" i="25"/>
  <c r="G262" i="24"/>
  <c r="G262" i="23"/>
  <c r="G253" i="24"/>
  <c r="G253" i="25"/>
  <c r="G253" i="23"/>
  <c r="G249" i="24"/>
  <c r="G249" i="25"/>
  <c r="G249" i="23"/>
  <c r="G225" i="22"/>
  <c r="G227" i="25"/>
  <c r="G227" i="24"/>
  <c r="G227" i="23"/>
  <c r="G275" i="22"/>
  <c r="G272" i="22"/>
  <c r="G259" i="22"/>
  <c r="G249" i="22"/>
  <c r="G228" i="22"/>
  <c r="G157" i="22"/>
  <c r="G150" i="22"/>
  <c r="G148" i="22"/>
  <c r="G146" i="22"/>
  <c r="G139" i="22"/>
  <c r="G97" i="22"/>
  <c r="G95" i="22"/>
  <c r="G90" i="22"/>
  <c r="G88" i="22"/>
  <c r="G60" i="22"/>
  <c r="G57" i="22"/>
  <c r="G55" i="22"/>
  <c r="G48" i="22"/>
  <c r="G46" i="22"/>
  <c r="G188" i="22"/>
  <c r="G138" i="22"/>
  <c r="G32" i="22"/>
  <c r="G299" i="22"/>
  <c r="G251" i="22"/>
  <c r="G342" i="22"/>
  <c r="G129" i="22"/>
  <c r="G110" i="22"/>
  <c r="G260" i="22"/>
  <c r="G247" i="22"/>
  <c r="G331" i="22"/>
  <c r="G73" i="22"/>
  <c r="G61" i="22"/>
  <c r="G276" i="22"/>
  <c r="G187" i="22"/>
  <c r="G169" i="22"/>
  <c r="G158" i="22"/>
  <c r="G130" i="22"/>
  <c r="G74" i="22"/>
  <c r="G320" i="22"/>
  <c r="G313" i="22"/>
  <c r="G311" i="22"/>
  <c r="G308" i="22"/>
  <c r="G298" i="22"/>
  <c r="G296" i="22"/>
  <c r="G294" i="22"/>
  <c r="G240" i="22"/>
  <c r="G238" i="22"/>
  <c r="G236" i="22"/>
  <c r="G234" i="22"/>
  <c r="G213" i="22"/>
  <c r="G211" i="22"/>
  <c r="G170" i="22"/>
  <c r="G156" i="22"/>
  <c r="G112" i="22"/>
  <c r="G96" i="22"/>
  <c r="G72" i="22"/>
  <c r="G59" i="22"/>
  <c r="G30" i="22"/>
  <c r="G28" i="22"/>
  <c r="G19" i="22"/>
  <c r="G332" i="22"/>
  <c r="G262" i="22"/>
  <c r="G198" i="22"/>
  <c r="G196" i="22"/>
  <c r="G189" i="22"/>
  <c r="G136" i="22"/>
  <c r="G75" i="22"/>
  <c r="G42" i="22"/>
  <c r="G40" i="22"/>
  <c r="G33" i="22"/>
  <c r="G340" i="22"/>
  <c r="G330" i="22"/>
  <c r="G323" i="22"/>
  <c r="G321" i="22"/>
  <c r="G16" i="22"/>
  <c r="G319" i="22"/>
  <c r="G253" i="22"/>
  <c r="G239" i="22"/>
  <c r="G237" i="22"/>
  <c r="G199" i="22"/>
  <c r="G195" i="22"/>
  <c r="G178" i="22"/>
  <c r="G171" i="22"/>
  <c r="G168" i="22"/>
  <c r="G161" i="22"/>
  <c r="G159" i="22"/>
  <c r="G137" i="22"/>
  <c r="G113" i="22"/>
  <c r="G109" i="22"/>
  <c r="G104" i="22"/>
  <c r="G93" i="22"/>
  <c r="G89" i="22"/>
  <c r="G79" i="22"/>
  <c r="G56" i="22"/>
  <c r="G47" i="22"/>
  <c r="G43" i="22"/>
  <c r="G34" i="22"/>
  <c r="G27" i="22"/>
  <c r="G17" i="22"/>
  <c r="G341" i="22"/>
  <c r="G329" i="22"/>
  <c r="G322" i="22"/>
  <c r="G312" i="22"/>
  <c r="G309" i="22"/>
  <c r="G297" i="22"/>
  <c r="G295" i="22"/>
  <c r="G285" i="22"/>
  <c r="G212" i="22"/>
  <c r="G333" i="22"/>
  <c r="G306" i="22"/>
  <c r="G235" i="22"/>
  <c r="G227" i="22"/>
  <c r="G219" i="22"/>
  <c r="G217" i="22"/>
  <c r="G197" i="22"/>
  <c r="G180" i="22"/>
  <c r="G149" i="22"/>
  <c r="G147" i="22"/>
  <c r="G140" i="22"/>
  <c r="G134" i="22"/>
  <c r="G132" i="22"/>
  <c r="G122" i="22"/>
  <c r="G120" i="22"/>
  <c r="G107" i="22"/>
  <c r="G91" i="22"/>
  <c r="G81" i="22"/>
  <c r="G76" i="22"/>
  <c r="G49" i="22"/>
  <c r="G41" i="22"/>
  <c r="G29" i="22"/>
  <c r="G20" i="22"/>
  <c r="G186" i="22"/>
  <c r="G179" i="22"/>
  <c r="G172" i="22"/>
  <c r="G167" i="22"/>
  <c r="G133" i="22"/>
  <c r="G131" i="22"/>
  <c r="G123" i="22"/>
  <c r="G121" i="22"/>
  <c r="G119" i="22"/>
  <c r="G108" i="22"/>
  <c r="G105" i="22"/>
  <c r="G103" i="22"/>
  <c r="G92" i="22"/>
  <c r="G80" i="22"/>
  <c r="G78" i="22"/>
  <c r="G21" i="22"/>
  <c r="G208" i="22"/>
  <c r="G207" i="22"/>
  <c r="G287" i="22"/>
  <c r="F55" i="19"/>
  <c r="E342" i="17" l="1"/>
  <c r="D342" i="17"/>
  <c r="F342" i="17" s="1"/>
  <c r="E341" i="17"/>
  <c r="D341" i="17"/>
  <c r="E340" i="17"/>
  <c r="D340" i="17"/>
  <c r="F340" i="17" s="1"/>
  <c r="E334" i="17"/>
  <c r="D334" i="17"/>
  <c r="F334" i="17" s="1"/>
  <c r="E333" i="17"/>
  <c r="D333" i="17"/>
  <c r="F333" i="17" s="1"/>
  <c r="E332" i="17"/>
  <c r="D332" i="17"/>
  <c r="F332" i="17" s="1"/>
  <c r="E331" i="17"/>
  <c r="D331" i="17"/>
  <c r="F331" i="17" s="1"/>
  <c r="E330" i="17"/>
  <c r="D330" i="17"/>
  <c r="E329" i="17"/>
  <c r="D329" i="17"/>
  <c r="F329" i="17" s="1"/>
  <c r="E323" i="17"/>
  <c r="D323" i="17"/>
  <c r="F323" i="17" s="1"/>
  <c r="E322" i="17"/>
  <c r="D322" i="17"/>
  <c r="F322" i="17" s="1"/>
  <c r="E321" i="17"/>
  <c r="D321" i="17"/>
  <c r="E320" i="17"/>
  <c r="D320" i="17"/>
  <c r="F320" i="17" s="1"/>
  <c r="E319" i="17"/>
  <c r="D319" i="17"/>
  <c r="F319" i="17" s="1"/>
  <c r="E313" i="17"/>
  <c r="D313" i="17"/>
  <c r="F313" i="17" s="1"/>
  <c r="E312" i="17"/>
  <c r="D312" i="17"/>
  <c r="E311" i="17"/>
  <c r="D311" i="17"/>
  <c r="F311" i="17" s="1"/>
  <c r="E309" i="17"/>
  <c r="D309" i="17"/>
  <c r="F309" i="17" s="1"/>
  <c r="E308" i="17"/>
  <c r="D308" i="17"/>
  <c r="F308" i="17" s="1"/>
  <c r="E307" i="17"/>
  <c r="D307" i="17"/>
  <c r="E306" i="17"/>
  <c r="D306" i="17"/>
  <c r="F306" i="17" s="1"/>
  <c r="E305" i="17"/>
  <c r="D305" i="17"/>
  <c r="F305" i="17" s="1"/>
  <c r="E299" i="17"/>
  <c r="D299" i="17"/>
  <c r="F299" i="17" s="1"/>
  <c r="E298" i="17"/>
  <c r="D298" i="17"/>
  <c r="E297" i="17"/>
  <c r="D297" i="17"/>
  <c r="F297" i="17" s="1"/>
  <c r="E296" i="17"/>
  <c r="D296" i="17"/>
  <c r="F296" i="17" s="1"/>
  <c r="E295" i="17"/>
  <c r="D295" i="17"/>
  <c r="F295" i="17" s="1"/>
  <c r="E294" i="17"/>
  <c r="D294" i="17"/>
  <c r="E288" i="17"/>
  <c r="D288" i="17"/>
  <c r="F288" i="17" s="1"/>
  <c r="E287" i="17"/>
  <c r="D287" i="17"/>
  <c r="F287" i="17" s="1"/>
  <c r="E286" i="17"/>
  <c r="D286" i="17"/>
  <c r="F286" i="17" s="1"/>
  <c r="E285" i="17"/>
  <c r="D285" i="17"/>
  <c r="E284" i="17"/>
  <c r="D284" i="17"/>
  <c r="F284" i="17" s="1"/>
  <c r="E283" i="17"/>
  <c r="D283" i="17"/>
  <c r="F283" i="17" s="1"/>
  <c r="E282" i="17"/>
  <c r="D282" i="17"/>
  <c r="F282" i="17" s="1"/>
  <c r="E276" i="17"/>
  <c r="D276" i="17"/>
  <c r="F276" i="17" s="1"/>
  <c r="E275" i="17"/>
  <c r="D275" i="17"/>
  <c r="F275" i="17" s="1"/>
  <c r="E274" i="17"/>
  <c r="D274" i="17"/>
  <c r="F274" i="17" s="1"/>
  <c r="E273" i="17"/>
  <c r="D273" i="17"/>
  <c r="F273" i="17" s="1"/>
  <c r="E272" i="17"/>
  <c r="D272" i="17"/>
  <c r="F272" i="17" s="1"/>
  <c r="E271" i="17"/>
  <c r="D271" i="17"/>
  <c r="F271" i="17" s="1"/>
  <c r="E265" i="17"/>
  <c r="D265" i="17"/>
  <c r="F265" i="17" s="1"/>
  <c r="E264" i="17"/>
  <c r="D264" i="17"/>
  <c r="F264" i="17" s="1"/>
  <c r="E263" i="17"/>
  <c r="D263" i="17"/>
  <c r="F263" i="17" s="1"/>
  <c r="E262" i="17"/>
  <c r="D262" i="17"/>
  <c r="F262" i="17" s="1"/>
  <c r="E261" i="17"/>
  <c r="D261" i="17"/>
  <c r="F261" i="17" s="1"/>
  <c r="E260" i="17"/>
  <c r="D260" i="17"/>
  <c r="F260" i="17" s="1"/>
  <c r="E259" i="17"/>
  <c r="D259" i="17"/>
  <c r="F259" i="17" s="1"/>
  <c r="E253" i="17"/>
  <c r="D253" i="17"/>
  <c r="F253" i="17" s="1"/>
  <c r="E252" i="17"/>
  <c r="D252" i="17"/>
  <c r="F252" i="17" s="1"/>
  <c r="E251" i="17"/>
  <c r="D251" i="17"/>
  <c r="F251" i="17" s="1"/>
  <c r="E250" i="17"/>
  <c r="D250" i="17"/>
  <c r="F250" i="17" s="1"/>
  <c r="E249" i="17"/>
  <c r="D249" i="17"/>
  <c r="F249" i="17" s="1"/>
  <c r="E248" i="17"/>
  <c r="D248" i="17"/>
  <c r="F248" i="17" s="1"/>
  <c r="E247" i="17"/>
  <c r="D247" i="17"/>
  <c r="F247" i="17" s="1"/>
  <c r="E241" i="17"/>
  <c r="D241" i="17"/>
  <c r="F241" i="17" s="1"/>
  <c r="E240" i="17"/>
  <c r="D240" i="17"/>
  <c r="F240" i="17" s="1"/>
  <c r="E239" i="17"/>
  <c r="D239" i="17"/>
  <c r="E238" i="17"/>
  <c r="D238" i="17"/>
  <c r="F238" i="17" s="1"/>
  <c r="E237" i="17"/>
  <c r="D237" i="17"/>
  <c r="F237" i="17" s="1"/>
  <c r="E236" i="17"/>
  <c r="D236" i="17"/>
  <c r="F236" i="17" s="1"/>
  <c r="E235" i="17"/>
  <c r="D235" i="17"/>
  <c r="E234" i="17"/>
  <c r="D234" i="17"/>
  <c r="F234" i="17" s="1"/>
  <c r="E228" i="17"/>
  <c r="D228" i="17"/>
  <c r="F228" i="17" s="1"/>
  <c r="E227" i="17"/>
  <c r="D227" i="17"/>
  <c r="F227" i="17" s="1"/>
  <c r="E226" i="17"/>
  <c r="D226" i="17"/>
  <c r="F226" i="17" s="1"/>
  <c r="E225" i="17"/>
  <c r="D225" i="17"/>
  <c r="F225" i="17" s="1"/>
  <c r="E219" i="17"/>
  <c r="D219" i="17"/>
  <c r="F219" i="17" s="1"/>
  <c r="E218" i="17"/>
  <c r="D218" i="17"/>
  <c r="F218" i="17" s="1"/>
  <c r="E217" i="17"/>
  <c r="D217" i="17"/>
  <c r="F217" i="17" s="1"/>
  <c r="E216" i="17"/>
  <c r="D216" i="17"/>
  <c r="F216" i="17" s="1"/>
  <c r="E214" i="17"/>
  <c r="D214" i="17"/>
  <c r="F214" i="17" s="1"/>
  <c r="E213" i="17"/>
  <c r="D213" i="17"/>
  <c r="F213" i="17" s="1"/>
  <c r="E212" i="17"/>
  <c r="D212" i="17"/>
  <c r="F212" i="17" s="1"/>
  <c r="E211" i="17"/>
  <c r="D211" i="17"/>
  <c r="F211" i="17" s="1"/>
  <c r="E209" i="17"/>
  <c r="D209" i="17"/>
  <c r="F209" i="17" s="1"/>
  <c r="E208" i="17"/>
  <c r="D208" i="17"/>
  <c r="F208" i="17" s="1"/>
  <c r="E207" i="17"/>
  <c r="D207" i="17"/>
  <c r="F207" i="17" s="1"/>
  <c r="E206" i="17"/>
  <c r="D206" i="17"/>
  <c r="F206" i="17" s="1"/>
  <c r="E205" i="17"/>
  <c r="D205" i="17"/>
  <c r="F205" i="17" s="1"/>
  <c r="E199" i="17"/>
  <c r="D199" i="17"/>
  <c r="F199" i="17" s="1"/>
  <c r="E198" i="17"/>
  <c r="D198" i="17"/>
  <c r="E197" i="17"/>
  <c r="D197" i="17"/>
  <c r="F197" i="17" s="1"/>
  <c r="E196" i="17"/>
  <c r="D196" i="17"/>
  <c r="F196" i="17" s="1"/>
  <c r="E195" i="17"/>
  <c r="D195" i="17"/>
  <c r="F195" i="17" s="1"/>
  <c r="E189" i="17"/>
  <c r="D189" i="17"/>
  <c r="F189" i="17" s="1"/>
  <c r="E188" i="17"/>
  <c r="D188" i="17"/>
  <c r="F188" i="17" s="1"/>
  <c r="E187" i="17"/>
  <c r="D187" i="17"/>
  <c r="F187" i="17" s="1"/>
  <c r="E186" i="17"/>
  <c r="D186" i="17"/>
  <c r="F186" i="17" s="1"/>
  <c r="E180" i="17"/>
  <c r="D180" i="17"/>
  <c r="F180" i="17" s="1"/>
  <c r="E179" i="17"/>
  <c r="D179" i="17"/>
  <c r="F179" i="17" s="1"/>
  <c r="E178" i="17"/>
  <c r="D178" i="17"/>
  <c r="F178" i="17" s="1"/>
  <c r="E172" i="17"/>
  <c r="D172" i="17"/>
  <c r="F172" i="17" s="1"/>
  <c r="E171" i="17"/>
  <c r="D171" i="17"/>
  <c r="E170" i="17"/>
  <c r="D170" i="17"/>
  <c r="F170" i="17" s="1"/>
  <c r="E169" i="17"/>
  <c r="D169" i="17"/>
  <c r="F169" i="17" s="1"/>
  <c r="E168" i="17"/>
  <c r="D168" i="17"/>
  <c r="F168" i="17" s="1"/>
  <c r="E167" i="17"/>
  <c r="D167" i="17"/>
  <c r="F167" i="17" s="1"/>
  <c r="E161" i="17"/>
  <c r="D161" i="17"/>
  <c r="F161" i="17" s="1"/>
  <c r="E160" i="17"/>
  <c r="D160" i="17"/>
  <c r="F160" i="17" s="1"/>
  <c r="E159" i="17"/>
  <c r="D159" i="17"/>
  <c r="F159" i="17" s="1"/>
  <c r="E158" i="17"/>
  <c r="D158" i="17"/>
  <c r="F158" i="17" s="1"/>
  <c r="E157" i="17"/>
  <c r="D157" i="17"/>
  <c r="F157" i="17" s="1"/>
  <c r="E156" i="17"/>
  <c r="D156" i="17"/>
  <c r="F156" i="17" s="1"/>
  <c r="E150" i="17"/>
  <c r="D150" i="17"/>
  <c r="F150" i="17" s="1"/>
  <c r="E149" i="17"/>
  <c r="D149" i="17"/>
  <c r="F149" i="17" s="1"/>
  <c r="E148" i="17"/>
  <c r="D148" i="17"/>
  <c r="F148" i="17" s="1"/>
  <c r="E147" i="17"/>
  <c r="D147" i="17"/>
  <c r="F147" i="17" s="1"/>
  <c r="E146" i="17"/>
  <c r="D146" i="17"/>
  <c r="F146" i="17" s="1"/>
  <c r="E140" i="17"/>
  <c r="D140" i="17"/>
  <c r="F140" i="17" s="1"/>
  <c r="E139" i="17"/>
  <c r="D139" i="17"/>
  <c r="F139" i="17" s="1"/>
  <c r="E138" i="17"/>
  <c r="D138" i="17"/>
  <c r="F138" i="17" s="1"/>
  <c r="E137" i="17"/>
  <c r="D137" i="17"/>
  <c r="F137" i="17" s="1"/>
  <c r="E136" i="17"/>
  <c r="D136" i="17"/>
  <c r="F136" i="17" s="1"/>
  <c r="E134" i="17"/>
  <c r="D134" i="17"/>
  <c r="F134" i="17" s="1"/>
  <c r="E133" i="17"/>
  <c r="D133" i="17"/>
  <c r="F133" i="17" s="1"/>
  <c r="E132" i="17"/>
  <c r="D132" i="17"/>
  <c r="F132" i="17" s="1"/>
  <c r="E131" i="17"/>
  <c r="D131" i="17"/>
  <c r="F131" i="17" s="1"/>
  <c r="E130" i="17"/>
  <c r="D130" i="17"/>
  <c r="F130" i="17" s="1"/>
  <c r="E129" i="17"/>
  <c r="D129" i="17"/>
  <c r="F129" i="17" s="1"/>
  <c r="E123" i="17"/>
  <c r="D123" i="17"/>
  <c r="F123" i="17" s="1"/>
  <c r="E122" i="17"/>
  <c r="D122" i="17"/>
  <c r="F122" i="17" s="1"/>
  <c r="E121" i="17"/>
  <c r="D121" i="17"/>
  <c r="F121" i="17" s="1"/>
  <c r="E120" i="17"/>
  <c r="D120" i="17"/>
  <c r="F120" i="17" s="1"/>
  <c r="E119" i="17"/>
  <c r="D119" i="17"/>
  <c r="F119" i="17" s="1"/>
  <c r="E113" i="17"/>
  <c r="D113" i="17"/>
  <c r="F113" i="17" s="1"/>
  <c r="E112" i="17"/>
  <c r="D112" i="17"/>
  <c r="F112" i="17" s="1"/>
  <c r="E110" i="17"/>
  <c r="D110" i="17"/>
  <c r="E109" i="17"/>
  <c r="D109" i="17"/>
  <c r="F109" i="17" s="1"/>
  <c r="E108" i="17"/>
  <c r="D108" i="17"/>
  <c r="F108" i="17" s="1"/>
  <c r="E107" i="17"/>
  <c r="D107" i="17"/>
  <c r="F107" i="17" s="1"/>
  <c r="E105" i="17"/>
  <c r="D105" i="17"/>
  <c r="E104" i="17"/>
  <c r="D104" i="17"/>
  <c r="F104" i="17" s="1"/>
  <c r="E103" i="17"/>
  <c r="D103" i="17"/>
  <c r="F103" i="17" s="1"/>
  <c r="E97" i="17"/>
  <c r="D97" i="17"/>
  <c r="F97" i="17" s="1"/>
  <c r="E96" i="17"/>
  <c r="D96" i="17"/>
  <c r="F96" i="17" s="1"/>
  <c r="E95" i="17"/>
  <c r="D95" i="17"/>
  <c r="F95" i="17" s="1"/>
  <c r="E93" i="17"/>
  <c r="D93" i="17"/>
  <c r="F93" i="17" s="1"/>
  <c r="E92" i="17"/>
  <c r="D92" i="17"/>
  <c r="F92" i="17" s="1"/>
  <c r="E91" i="17"/>
  <c r="D91" i="17"/>
  <c r="F91" i="17" s="1"/>
  <c r="E90" i="17"/>
  <c r="D90" i="17"/>
  <c r="F90" i="17" s="1"/>
  <c r="E89" i="17"/>
  <c r="D89" i="17"/>
  <c r="F89" i="17" s="1"/>
  <c r="E88" i="17"/>
  <c r="D88" i="17"/>
  <c r="F88" i="17" s="1"/>
  <c r="E87" i="17"/>
  <c r="D87" i="17"/>
  <c r="F87" i="17" s="1"/>
  <c r="E81" i="17"/>
  <c r="D81" i="17"/>
  <c r="F81" i="17" s="1"/>
  <c r="E80" i="17"/>
  <c r="D80" i="17"/>
  <c r="F80" i="17" s="1"/>
  <c r="E79" i="17"/>
  <c r="D79" i="17"/>
  <c r="F79" i="17" s="1"/>
  <c r="E78" i="17"/>
  <c r="D78" i="17"/>
  <c r="F78" i="17" s="1"/>
  <c r="E76" i="17"/>
  <c r="D76" i="17"/>
  <c r="F76" i="17" s="1"/>
  <c r="E75" i="17"/>
  <c r="D75" i="17"/>
  <c r="F75" i="17" s="1"/>
  <c r="E74" i="17"/>
  <c r="D74" i="17"/>
  <c r="F74" i="17" s="1"/>
  <c r="E73" i="17"/>
  <c r="D73" i="17"/>
  <c r="F73" i="17" s="1"/>
  <c r="E72" i="17"/>
  <c r="D72" i="17"/>
  <c r="F72" i="17" s="1"/>
  <c r="E70" i="17"/>
  <c r="D70" i="17"/>
  <c r="F70" i="17" s="1"/>
  <c r="E69" i="17"/>
  <c r="D69" i="17"/>
  <c r="F69" i="17" s="1"/>
  <c r="E68" i="17"/>
  <c r="D68" i="17"/>
  <c r="F68" i="17" s="1"/>
  <c r="E67" i="17"/>
  <c r="D67" i="17"/>
  <c r="F67" i="17" s="1"/>
  <c r="E61" i="17"/>
  <c r="D61" i="17"/>
  <c r="F61" i="17" s="1"/>
  <c r="E60" i="17"/>
  <c r="D60" i="17"/>
  <c r="F60" i="17" s="1"/>
  <c r="E59" i="17"/>
  <c r="D59" i="17"/>
  <c r="F59" i="17" s="1"/>
  <c r="E57" i="17"/>
  <c r="D57" i="17"/>
  <c r="F57" i="17" s="1"/>
  <c r="E56" i="17"/>
  <c r="D56" i="17"/>
  <c r="F56" i="17" s="1"/>
  <c r="E55" i="17"/>
  <c r="D55" i="17"/>
  <c r="F55" i="17" s="1"/>
  <c r="E49" i="17"/>
  <c r="D49" i="17"/>
  <c r="F49" i="17" s="1"/>
  <c r="E48" i="17"/>
  <c r="D48" i="17"/>
  <c r="F48" i="17" s="1"/>
  <c r="E47" i="17"/>
  <c r="D47" i="17"/>
  <c r="F47" i="17" s="1"/>
  <c r="E46" i="17"/>
  <c r="D46" i="17"/>
  <c r="F46" i="17" s="1"/>
  <c r="E44" i="17"/>
  <c r="D44" i="17"/>
  <c r="F44" i="17" s="1"/>
  <c r="E43" i="17"/>
  <c r="D43" i="17"/>
  <c r="F43" i="17" s="1"/>
  <c r="E42" i="17"/>
  <c r="D42" i="17"/>
  <c r="F42" i="17" s="1"/>
  <c r="E41" i="17"/>
  <c r="D41" i="17"/>
  <c r="F41" i="17" s="1"/>
  <c r="E40" i="17"/>
  <c r="D40" i="17"/>
  <c r="F40" i="17" s="1"/>
  <c r="E34" i="17"/>
  <c r="D34" i="17"/>
  <c r="F34" i="17" s="1"/>
  <c r="E33" i="17"/>
  <c r="D33" i="17"/>
  <c r="F33" i="17" s="1"/>
  <c r="E32" i="17"/>
  <c r="D32" i="17"/>
  <c r="F32" i="17" s="1"/>
  <c r="E31" i="17"/>
  <c r="D31" i="17"/>
  <c r="F31" i="17" s="1"/>
  <c r="E30" i="17"/>
  <c r="D30" i="17"/>
  <c r="F30" i="17" s="1"/>
  <c r="E29" i="17"/>
  <c r="D29" i="17"/>
  <c r="F29" i="17" s="1"/>
  <c r="E28" i="17"/>
  <c r="D28" i="17"/>
  <c r="F28" i="17" s="1"/>
  <c r="E27" i="17"/>
  <c r="D27" i="17"/>
  <c r="F27" i="17" s="1"/>
  <c r="E21" i="17"/>
  <c r="D21" i="17"/>
  <c r="F21" i="17" s="1"/>
  <c r="E20" i="17"/>
  <c r="D20" i="17"/>
  <c r="F20" i="17" s="1"/>
  <c r="E19" i="17"/>
  <c r="D19" i="17"/>
  <c r="F19" i="17" s="1"/>
  <c r="E18" i="17"/>
  <c r="D18" i="17"/>
  <c r="F18" i="17" s="1"/>
  <c r="E17" i="17"/>
  <c r="D17" i="17"/>
  <c r="F17" i="17" s="1"/>
  <c r="E16" i="17"/>
  <c r="D16" i="17"/>
  <c r="F16" i="17" s="1"/>
  <c r="E15" i="17"/>
  <c r="D15" i="17"/>
  <c r="F15" i="17" s="1"/>
  <c r="E342" i="16"/>
  <c r="D342" i="16"/>
  <c r="F342" i="16" s="1"/>
  <c r="E341" i="16"/>
  <c r="D341" i="16"/>
  <c r="E340" i="16"/>
  <c r="D340" i="16"/>
  <c r="E334" i="16"/>
  <c r="D334" i="16"/>
  <c r="E333" i="16"/>
  <c r="D333" i="16"/>
  <c r="F333" i="16" s="1"/>
  <c r="E332" i="16"/>
  <c r="D332" i="16"/>
  <c r="E331" i="16"/>
  <c r="D331" i="16"/>
  <c r="F331" i="16" s="1"/>
  <c r="E330" i="16"/>
  <c r="D330" i="16"/>
  <c r="F330" i="16" s="1"/>
  <c r="E329" i="16"/>
  <c r="D329" i="16"/>
  <c r="F329" i="16" s="1"/>
  <c r="E323" i="16"/>
  <c r="D323" i="16"/>
  <c r="E322" i="16"/>
  <c r="D322" i="16"/>
  <c r="F322" i="16" s="1"/>
  <c r="E321" i="16"/>
  <c r="D321" i="16"/>
  <c r="E320" i="16"/>
  <c r="D320" i="16"/>
  <c r="F320" i="16" s="1"/>
  <c r="E319" i="16"/>
  <c r="D319" i="16"/>
  <c r="E313" i="16"/>
  <c r="D313" i="16"/>
  <c r="E312" i="16"/>
  <c r="D312" i="16"/>
  <c r="E311" i="16"/>
  <c r="D311" i="16"/>
  <c r="F311" i="16" s="1"/>
  <c r="E309" i="16"/>
  <c r="D309" i="16"/>
  <c r="E308" i="16"/>
  <c r="D308" i="16"/>
  <c r="F308" i="16" s="1"/>
  <c r="E307" i="16"/>
  <c r="D307" i="16"/>
  <c r="F307" i="16" s="1"/>
  <c r="E306" i="16"/>
  <c r="D306" i="16"/>
  <c r="F306" i="16" s="1"/>
  <c r="E305" i="16"/>
  <c r="D305" i="16"/>
  <c r="E299" i="16"/>
  <c r="D299" i="16"/>
  <c r="F299" i="16" s="1"/>
  <c r="E298" i="16"/>
  <c r="D298" i="16"/>
  <c r="E297" i="16"/>
  <c r="D297" i="16"/>
  <c r="F297" i="16" s="1"/>
  <c r="E296" i="16"/>
  <c r="D296" i="16"/>
  <c r="E295" i="16"/>
  <c r="D295" i="16"/>
  <c r="E294" i="16"/>
  <c r="D294" i="16"/>
  <c r="E288" i="16"/>
  <c r="D288" i="16"/>
  <c r="F288" i="16" s="1"/>
  <c r="E287" i="16"/>
  <c r="D287" i="16"/>
  <c r="E286" i="16"/>
  <c r="D286" i="16"/>
  <c r="F286" i="16" s="1"/>
  <c r="E285" i="16"/>
  <c r="D285" i="16"/>
  <c r="F285" i="16" s="1"/>
  <c r="E284" i="16"/>
  <c r="D284" i="16"/>
  <c r="F284" i="16" s="1"/>
  <c r="E283" i="16"/>
  <c r="D283" i="16"/>
  <c r="E282" i="16"/>
  <c r="D282" i="16"/>
  <c r="F282" i="16" s="1"/>
  <c r="E276" i="16"/>
  <c r="D276" i="16"/>
  <c r="E275" i="16"/>
  <c r="D275" i="16"/>
  <c r="F275" i="16" s="1"/>
  <c r="E274" i="16"/>
  <c r="D274" i="16"/>
  <c r="E273" i="16"/>
  <c r="D273" i="16"/>
  <c r="E272" i="16"/>
  <c r="D272" i="16"/>
  <c r="E271" i="16"/>
  <c r="D271" i="16"/>
  <c r="F271" i="16" s="1"/>
  <c r="E265" i="16"/>
  <c r="D265" i="16"/>
  <c r="E264" i="16"/>
  <c r="D264" i="16"/>
  <c r="F264" i="16" s="1"/>
  <c r="E263" i="16"/>
  <c r="D263" i="16"/>
  <c r="F263" i="16" s="1"/>
  <c r="E262" i="16"/>
  <c r="D262" i="16"/>
  <c r="F262" i="16" s="1"/>
  <c r="E261" i="16"/>
  <c r="D261" i="16"/>
  <c r="E260" i="16"/>
  <c r="D260" i="16"/>
  <c r="F260" i="16" s="1"/>
  <c r="E259" i="16"/>
  <c r="D259" i="16"/>
  <c r="E253" i="16"/>
  <c r="D253" i="16"/>
  <c r="F253" i="16" s="1"/>
  <c r="E252" i="16"/>
  <c r="D252" i="16"/>
  <c r="E251" i="16"/>
  <c r="D251" i="16"/>
  <c r="E250" i="16"/>
  <c r="D250" i="16"/>
  <c r="E249" i="16"/>
  <c r="D249" i="16"/>
  <c r="F249" i="16" s="1"/>
  <c r="E248" i="16"/>
  <c r="D248" i="16"/>
  <c r="E247" i="16"/>
  <c r="D247" i="16"/>
  <c r="F247" i="16" s="1"/>
  <c r="E241" i="16"/>
  <c r="D241" i="16"/>
  <c r="F241" i="16" s="1"/>
  <c r="E240" i="16"/>
  <c r="D240" i="16"/>
  <c r="F240" i="16" s="1"/>
  <c r="E239" i="16"/>
  <c r="D239" i="16"/>
  <c r="E238" i="16"/>
  <c r="D238" i="16"/>
  <c r="F238" i="16" s="1"/>
  <c r="E237" i="16"/>
  <c r="D237" i="16"/>
  <c r="E236" i="16"/>
  <c r="D236" i="16"/>
  <c r="F236" i="16" s="1"/>
  <c r="E235" i="16"/>
  <c r="D235" i="16"/>
  <c r="E234" i="16"/>
  <c r="D234" i="16"/>
  <c r="E228" i="16"/>
  <c r="D228" i="16"/>
  <c r="E227" i="16"/>
  <c r="D227" i="16"/>
  <c r="F227" i="16" s="1"/>
  <c r="E226" i="16"/>
  <c r="D226" i="16"/>
  <c r="E225" i="16"/>
  <c r="D225" i="16"/>
  <c r="F225" i="16" s="1"/>
  <c r="E219" i="16"/>
  <c r="D219" i="16"/>
  <c r="F219" i="16" s="1"/>
  <c r="E218" i="16"/>
  <c r="D218" i="16"/>
  <c r="F218" i="16" s="1"/>
  <c r="E217" i="16"/>
  <c r="D217" i="16"/>
  <c r="E216" i="16"/>
  <c r="D216" i="16"/>
  <c r="F216" i="16" s="1"/>
  <c r="E214" i="16"/>
  <c r="D214" i="16"/>
  <c r="E213" i="16"/>
  <c r="D213" i="16"/>
  <c r="F213" i="16" s="1"/>
  <c r="E212" i="16"/>
  <c r="D212" i="16"/>
  <c r="E211" i="16"/>
  <c r="D211" i="16"/>
  <c r="E209" i="16"/>
  <c r="D209" i="16"/>
  <c r="E208" i="16"/>
  <c r="D208" i="16"/>
  <c r="F208" i="16" s="1"/>
  <c r="E207" i="16"/>
  <c r="D207" i="16"/>
  <c r="E206" i="16"/>
  <c r="D206" i="16"/>
  <c r="F206" i="16" s="1"/>
  <c r="E205" i="16"/>
  <c r="D205" i="16"/>
  <c r="F205" i="16" s="1"/>
  <c r="E199" i="16"/>
  <c r="D199" i="16"/>
  <c r="F199" i="16" s="1"/>
  <c r="E198" i="16"/>
  <c r="D198" i="16"/>
  <c r="E197" i="16"/>
  <c r="D197" i="16"/>
  <c r="F197" i="16" s="1"/>
  <c r="E196" i="16"/>
  <c r="D196" i="16"/>
  <c r="E195" i="16"/>
  <c r="D195" i="16"/>
  <c r="F195" i="16" s="1"/>
  <c r="E189" i="16"/>
  <c r="D189" i="16"/>
  <c r="E188" i="16"/>
  <c r="D188" i="16"/>
  <c r="E187" i="16"/>
  <c r="D187" i="16"/>
  <c r="E186" i="16"/>
  <c r="D186" i="16"/>
  <c r="F186" i="16" s="1"/>
  <c r="E180" i="16"/>
  <c r="D180" i="16"/>
  <c r="E179" i="16"/>
  <c r="D179" i="16"/>
  <c r="F179" i="16" s="1"/>
  <c r="E178" i="16"/>
  <c r="D178" i="16"/>
  <c r="F178" i="16" s="1"/>
  <c r="E172" i="16"/>
  <c r="D172" i="16"/>
  <c r="F172" i="16" s="1"/>
  <c r="E171" i="16"/>
  <c r="D171" i="16"/>
  <c r="E170" i="16"/>
  <c r="D170" i="16"/>
  <c r="F170" i="16" s="1"/>
  <c r="E169" i="16"/>
  <c r="D169" i="16"/>
  <c r="E168" i="16"/>
  <c r="D168" i="16"/>
  <c r="F168" i="16" s="1"/>
  <c r="E167" i="16"/>
  <c r="D167" i="16"/>
  <c r="E161" i="16"/>
  <c r="D161" i="16"/>
  <c r="E160" i="16"/>
  <c r="D160" i="16"/>
  <c r="E159" i="16"/>
  <c r="D159" i="16"/>
  <c r="F159" i="16" s="1"/>
  <c r="E158" i="16"/>
  <c r="D158" i="16"/>
  <c r="E157" i="16"/>
  <c r="D157" i="16"/>
  <c r="F157" i="16" s="1"/>
  <c r="E156" i="16"/>
  <c r="D156" i="16"/>
  <c r="F156" i="16" s="1"/>
  <c r="E150" i="16"/>
  <c r="D150" i="16"/>
  <c r="F150" i="16" s="1"/>
  <c r="E149" i="16"/>
  <c r="D149" i="16"/>
  <c r="E148" i="16"/>
  <c r="D148" i="16"/>
  <c r="F148" i="16" s="1"/>
  <c r="E147" i="16"/>
  <c r="D147" i="16"/>
  <c r="E146" i="16"/>
  <c r="D146" i="16"/>
  <c r="F146" i="16" s="1"/>
  <c r="E140" i="16"/>
  <c r="D140" i="16"/>
  <c r="E139" i="16"/>
  <c r="D139" i="16"/>
  <c r="E138" i="16"/>
  <c r="D138" i="16"/>
  <c r="E137" i="16"/>
  <c r="D137" i="16"/>
  <c r="F137" i="16" s="1"/>
  <c r="E136" i="16"/>
  <c r="D136" i="16"/>
  <c r="E134" i="16"/>
  <c r="D134" i="16"/>
  <c r="F134" i="16" s="1"/>
  <c r="E133" i="16"/>
  <c r="D133" i="16"/>
  <c r="F133" i="16" s="1"/>
  <c r="E132" i="16"/>
  <c r="D132" i="16"/>
  <c r="F132" i="16" s="1"/>
  <c r="E131" i="16"/>
  <c r="D131" i="16"/>
  <c r="E130" i="16"/>
  <c r="D130" i="16"/>
  <c r="F130" i="16" s="1"/>
  <c r="E129" i="16"/>
  <c r="D129" i="16"/>
  <c r="E123" i="16"/>
  <c r="D123" i="16"/>
  <c r="F123" i="16" s="1"/>
  <c r="E122" i="16"/>
  <c r="D122" i="16"/>
  <c r="E121" i="16"/>
  <c r="D121" i="16"/>
  <c r="E120" i="16"/>
  <c r="D120" i="16"/>
  <c r="E119" i="16"/>
  <c r="D119" i="16"/>
  <c r="F119" i="16" s="1"/>
  <c r="E113" i="16"/>
  <c r="D113" i="16"/>
  <c r="E112" i="16"/>
  <c r="D112" i="16"/>
  <c r="F112" i="16" s="1"/>
  <c r="E110" i="16"/>
  <c r="D110" i="16"/>
  <c r="F110" i="16" s="1"/>
  <c r="E109" i="16"/>
  <c r="D109" i="16"/>
  <c r="F109" i="16" s="1"/>
  <c r="E108" i="16"/>
  <c r="D108" i="16"/>
  <c r="E107" i="16"/>
  <c r="D107" i="16"/>
  <c r="F107" i="16" s="1"/>
  <c r="E105" i="16"/>
  <c r="D105" i="16"/>
  <c r="E104" i="16"/>
  <c r="D104" i="16"/>
  <c r="F104" i="16" s="1"/>
  <c r="E103" i="16"/>
  <c r="D103" i="16"/>
  <c r="E97" i="16"/>
  <c r="D97" i="16"/>
  <c r="E96" i="16"/>
  <c r="D96" i="16"/>
  <c r="E95" i="16"/>
  <c r="D95" i="16"/>
  <c r="F95" i="16" s="1"/>
  <c r="E93" i="16"/>
  <c r="D93" i="16"/>
  <c r="E92" i="16"/>
  <c r="D92" i="16"/>
  <c r="F92" i="16" s="1"/>
  <c r="E91" i="16"/>
  <c r="D91" i="16"/>
  <c r="F91" i="16" s="1"/>
  <c r="E90" i="16"/>
  <c r="D90" i="16"/>
  <c r="F90" i="16" s="1"/>
  <c r="E89" i="16"/>
  <c r="D89" i="16"/>
  <c r="E88" i="16"/>
  <c r="D88" i="16"/>
  <c r="F88" i="16" s="1"/>
  <c r="E87" i="16"/>
  <c r="D87" i="16"/>
  <c r="E81" i="16"/>
  <c r="D81" i="16"/>
  <c r="F81" i="16" s="1"/>
  <c r="E80" i="16"/>
  <c r="D80" i="16"/>
  <c r="E79" i="16"/>
  <c r="D79" i="16"/>
  <c r="E78" i="16"/>
  <c r="D78" i="16"/>
  <c r="E76" i="16"/>
  <c r="D76" i="16"/>
  <c r="F76" i="16" s="1"/>
  <c r="E75" i="16"/>
  <c r="D75" i="16"/>
  <c r="E74" i="16"/>
  <c r="D74" i="16"/>
  <c r="F74" i="16" s="1"/>
  <c r="E73" i="16"/>
  <c r="D73" i="16"/>
  <c r="F73" i="16" s="1"/>
  <c r="E72" i="16"/>
  <c r="D72" i="16"/>
  <c r="F72" i="16" s="1"/>
  <c r="E70" i="16"/>
  <c r="D70" i="16"/>
  <c r="E69" i="16"/>
  <c r="D69" i="16"/>
  <c r="F69" i="16" s="1"/>
  <c r="E68" i="16"/>
  <c r="D68" i="16"/>
  <c r="E67" i="16"/>
  <c r="D67" i="16"/>
  <c r="F67" i="16" s="1"/>
  <c r="E61" i="16"/>
  <c r="D61" i="16"/>
  <c r="E60" i="16"/>
  <c r="D60" i="16"/>
  <c r="E59" i="16"/>
  <c r="D59" i="16"/>
  <c r="E57" i="16"/>
  <c r="D57" i="16"/>
  <c r="F57" i="16" s="1"/>
  <c r="E56" i="16"/>
  <c r="D56" i="16"/>
  <c r="E55" i="16"/>
  <c r="D55" i="16"/>
  <c r="F55" i="16" s="1"/>
  <c r="F49" i="16"/>
  <c r="E49" i="16"/>
  <c r="D49" i="16"/>
  <c r="E48" i="16"/>
  <c r="D48" i="16"/>
  <c r="F48" i="16" s="1"/>
  <c r="E47" i="16"/>
  <c r="D47" i="16"/>
  <c r="E46" i="16"/>
  <c r="D46" i="16"/>
  <c r="F46" i="16" s="1"/>
  <c r="E44" i="16"/>
  <c r="D44" i="16"/>
  <c r="E43" i="16"/>
  <c r="D43" i="16"/>
  <c r="F43" i="16" s="1"/>
  <c r="E42" i="16"/>
  <c r="F42" i="16" s="1"/>
  <c r="D42" i="16"/>
  <c r="E41" i="16"/>
  <c r="D41" i="16"/>
  <c r="E40" i="16"/>
  <c r="D40" i="16"/>
  <c r="E34" i="16"/>
  <c r="F34" i="16" s="1"/>
  <c r="D34" i="16"/>
  <c r="E33" i="16"/>
  <c r="D33" i="16"/>
  <c r="E32" i="16"/>
  <c r="D32" i="16"/>
  <c r="E31" i="16"/>
  <c r="F31" i="16" s="1"/>
  <c r="D31" i="16"/>
  <c r="E30" i="16"/>
  <c r="D30" i="16"/>
  <c r="E29" i="16"/>
  <c r="D29" i="16"/>
  <c r="E28" i="16"/>
  <c r="F28" i="16" s="1"/>
  <c r="D28" i="16"/>
  <c r="E27" i="16"/>
  <c r="D27" i="16"/>
  <c r="E21" i="16"/>
  <c r="D21" i="16"/>
  <c r="E20" i="16"/>
  <c r="F20" i="16" s="1"/>
  <c r="D20" i="16"/>
  <c r="E19" i="16"/>
  <c r="D19" i="16"/>
  <c r="E18" i="16"/>
  <c r="D18" i="16"/>
  <c r="E17" i="16"/>
  <c r="F17" i="16" s="1"/>
  <c r="D17" i="16"/>
  <c r="E16" i="16"/>
  <c r="D16" i="16"/>
  <c r="E15" i="16"/>
  <c r="D15" i="16"/>
  <c r="F239" i="17" l="1"/>
  <c r="F105" i="17"/>
  <c r="F285" i="17"/>
  <c r="F298" i="17"/>
  <c r="F198" i="17"/>
  <c r="F312" i="17"/>
  <c r="F330" i="17"/>
  <c r="F171" i="17"/>
  <c r="F235" i="17"/>
  <c r="F294" i="17"/>
  <c r="F321" i="17"/>
  <c r="F110" i="17"/>
  <c r="F307" i="17"/>
  <c r="F341" i="17"/>
  <c r="F16" i="16"/>
  <c r="F296" i="16"/>
  <c r="F19" i="16"/>
  <c r="F167" i="16"/>
  <c r="F70" i="16"/>
  <c r="F120" i="16"/>
  <c r="F131" i="16"/>
  <c r="F235" i="16"/>
  <c r="F274" i="16"/>
  <c r="F309" i="16"/>
  <c r="F321" i="16"/>
  <c r="F332" i="16"/>
  <c r="F75" i="16"/>
  <c r="F87" i="16"/>
  <c r="F187" i="16"/>
  <c r="F198" i="16"/>
  <c r="F228" i="16"/>
  <c r="F239" i="16"/>
  <c r="F250" i="16"/>
  <c r="F261" i="16"/>
  <c r="F196" i="16"/>
  <c r="F207" i="16"/>
  <c r="F214" i="16"/>
  <c r="F265" i="16"/>
  <c r="F276" i="16"/>
  <c r="F312" i="16"/>
  <c r="F323" i="16"/>
  <c r="F61" i="16"/>
  <c r="F93" i="16"/>
  <c r="F272" i="16"/>
  <c r="F56" i="16"/>
  <c r="F68" i="16"/>
  <c r="F96" i="16"/>
  <c r="F108" i="16"/>
  <c r="F140" i="16"/>
  <c r="F180" i="16"/>
  <c r="F105" i="16"/>
  <c r="F189" i="16"/>
  <c r="F226" i="16"/>
  <c r="F237" i="16"/>
  <c r="F283" i="16"/>
  <c r="F319" i="16"/>
  <c r="F15" i="16"/>
  <c r="F18" i="16"/>
  <c r="F21" i="16"/>
  <c r="F29" i="16"/>
  <c r="F32" i="16"/>
  <c r="F40" i="16"/>
  <c r="F47" i="16"/>
  <c r="F80" i="16"/>
  <c r="F113" i="16"/>
  <c r="F129" i="16"/>
  <c r="F160" i="16"/>
  <c r="F171" i="16"/>
  <c r="F212" i="16"/>
  <c r="F248" i="16"/>
  <c r="F259" i="16"/>
  <c r="F294" i="16"/>
  <c r="F305" i="16"/>
  <c r="F341" i="16"/>
  <c r="F149" i="16"/>
  <c r="F59" i="16"/>
  <c r="F103" i="16"/>
  <c r="F136" i="16"/>
  <c r="F147" i="16"/>
  <c r="F138" i="16"/>
  <c r="F27" i="16"/>
  <c r="F30" i="16"/>
  <c r="F33" i="16"/>
  <c r="F44" i="16"/>
  <c r="F78" i="16"/>
  <c r="F89" i="16"/>
  <c r="F122" i="16"/>
  <c r="F158" i="16"/>
  <c r="F169" i="16"/>
  <c r="F209" i="16"/>
  <c r="F217" i="16"/>
  <c r="F252" i="16"/>
  <c r="F287" i="16"/>
  <c r="F298" i="16"/>
  <c r="F334" i="16"/>
  <c r="F41" i="16"/>
  <c r="F60" i="16"/>
  <c r="F79" i="16"/>
  <c r="F97" i="16"/>
  <c r="F121" i="16"/>
  <c r="F139" i="16"/>
  <c r="F161" i="16"/>
  <c r="F188" i="16"/>
  <c r="F211" i="16"/>
  <c r="F234" i="16"/>
  <c r="F251" i="16"/>
  <c r="F273" i="16"/>
  <c r="F295" i="16"/>
  <c r="F313" i="16"/>
  <c r="F340" i="16"/>
  <c r="E342" i="15"/>
  <c r="D342" i="15"/>
  <c r="F342" i="15" s="1"/>
  <c r="E341" i="15"/>
  <c r="D341" i="15"/>
  <c r="F341" i="15" s="1"/>
  <c r="E340" i="15"/>
  <c r="D340" i="15"/>
  <c r="E334" i="15"/>
  <c r="D334" i="15"/>
  <c r="F334" i="15" s="1"/>
  <c r="E333" i="15"/>
  <c r="D333" i="15"/>
  <c r="F333" i="15" s="1"/>
  <c r="E332" i="15"/>
  <c r="D332" i="15"/>
  <c r="F332" i="15" s="1"/>
  <c r="E331" i="15"/>
  <c r="D331" i="15"/>
  <c r="E330" i="15"/>
  <c r="D330" i="15"/>
  <c r="F330" i="15" s="1"/>
  <c r="E329" i="15"/>
  <c r="D329" i="15"/>
  <c r="F329" i="15" s="1"/>
  <c r="E323" i="15"/>
  <c r="D323" i="15"/>
  <c r="F323" i="15" s="1"/>
  <c r="E322" i="15"/>
  <c r="D322" i="15"/>
  <c r="E321" i="15"/>
  <c r="D321" i="15"/>
  <c r="F321" i="15" s="1"/>
  <c r="E320" i="15"/>
  <c r="D320" i="15"/>
  <c r="F320" i="15" s="1"/>
  <c r="E319" i="15"/>
  <c r="D319" i="15"/>
  <c r="F319" i="15" s="1"/>
  <c r="E313" i="15"/>
  <c r="D313" i="15"/>
  <c r="E312" i="15"/>
  <c r="D312" i="15"/>
  <c r="F312" i="15" s="1"/>
  <c r="E311" i="15"/>
  <c r="D311" i="15"/>
  <c r="F311" i="15" s="1"/>
  <c r="E309" i="15"/>
  <c r="D309" i="15"/>
  <c r="F309" i="15" s="1"/>
  <c r="E308" i="15"/>
  <c r="D308" i="15"/>
  <c r="E307" i="15"/>
  <c r="D307" i="15"/>
  <c r="F307" i="15" s="1"/>
  <c r="E306" i="15"/>
  <c r="D306" i="15"/>
  <c r="F306" i="15" s="1"/>
  <c r="E305" i="15"/>
  <c r="D305" i="15"/>
  <c r="F305" i="15" s="1"/>
  <c r="E299" i="15"/>
  <c r="D299" i="15"/>
  <c r="E298" i="15"/>
  <c r="D298" i="15"/>
  <c r="F298" i="15" s="1"/>
  <c r="E297" i="15"/>
  <c r="D297" i="15"/>
  <c r="F297" i="15" s="1"/>
  <c r="E296" i="15"/>
  <c r="D296" i="15"/>
  <c r="F296" i="15" s="1"/>
  <c r="E295" i="15"/>
  <c r="D295" i="15"/>
  <c r="E294" i="15"/>
  <c r="D294" i="15"/>
  <c r="F294" i="15" s="1"/>
  <c r="E288" i="15"/>
  <c r="D288" i="15"/>
  <c r="F288" i="15" s="1"/>
  <c r="E287" i="15"/>
  <c r="D287" i="15"/>
  <c r="F287" i="15" s="1"/>
  <c r="E286" i="15"/>
  <c r="D286" i="15"/>
  <c r="E285" i="15"/>
  <c r="D285" i="15"/>
  <c r="F285" i="15" s="1"/>
  <c r="E284" i="15"/>
  <c r="D284" i="15"/>
  <c r="F284" i="15" s="1"/>
  <c r="E283" i="15"/>
  <c r="D283" i="15"/>
  <c r="F283" i="15" s="1"/>
  <c r="E282" i="15"/>
  <c r="D282" i="15"/>
  <c r="E276" i="15"/>
  <c r="D276" i="15"/>
  <c r="F276" i="15" s="1"/>
  <c r="E275" i="15"/>
  <c r="D275" i="15"/>
  <c r="F275" i="15" s="1"/>
  <c r="E274" i="15"/>
  <c r="D274" i="15"/>
  <c r="F274" i="15" s="1"/>
  <c r="E273" i="15"/>
  <c r="D273" i="15"/>
  <c r="E272" i="15"/>
  <c r="D272" i="15"/>
  <c r="F272" i="15" s="1"/>
  <c r="E271" i="15"/>
  <c r="D271" i="15"/>
  <c r="F271" i="15" s="1"/>
  <c r="E265" i="15"/>
  <c r="D265" i="15"/>
  <c r="F265" i="15" s="1"/>
  <c r="E264" i="15"/>
  <c r="D264" i="15"/>
  <c r="E263" i="15"/>
  <c r="D263" i="15"/>
  <c r="F263" i="15" s="1"/>
  <c r="E262" i="15"/>
  <c r="D262" i="15"/>
  <c r="F262" i="15" s="1"/>
  <c r="E261" i="15"/>
  <c r="D261" i="15"/>
  <c r="F261" i="15" s="1"/>
  <c r="E260" i="15"/>
  <c r="D260" i="15"/>
  <c r="E259" i="15"/>
  <c r="D259" i="15"/>
  <c r="F259" i="15" s="1"/>
  <c r="E253" i="15"/>
  <c r="D253" i="15"/>
  <c r="F253" i="15" s="1"/>
  <c r="E252" i="15"/>
  <c r="D252" i="15"/>
  <c r="F252" i="15" s="1"/>
  <c r="E251" i="15"/>
  <c r="D251" i="15"/>
  <c r="E250" i="15"/>
  <c r="D250" i="15"/>
  <c r="F250" i="15" s="1"/>
  <c r="E249" i="15"/>
  <c r="D249" i="15"/>
  <c r="F249" i="15" s="1"/>
  <c r="E248" i="15"/>
  <c r="D248" i="15"/>
  <c r="F248" i="15" s="1"/>
  <c r="E247" i="15"/>
  <c r="D247" i="15"/>
  <c r="E241" i="15"/>
  <c r="D241" i="15"/>
  <c r="F241" i="15" s="1"/>
  <c r="E240" i="15"/>
  <c r="D240" i="15"/>
  <c r="F240" i="15" s="1"/>
  <c r="E239" i="15"/>
  <c r="D239" i="15"/>
  <c r="F239" i="15" s="1"/>
  <c r="E238" i="15"/>
  <c r="D238" i="15"/>
  <c r="E237" i="15"/>
  <c r="D237" i="15"/>
  <c r="F237" i="15" s="1"/>
  <c r="E236" i="15"/>
  <c r="D236" i="15"/>
  <c r="F236" i="15" s="1"/>
  <c r="E235" i="15"/>
  <c r="D235" i="15"/>
  <c r="F235" i="15" s="1"/>
  <c r="E234" i="15"/>
  <c r="D234" i="15"/>
  <c r="E228" i="15"/>
  <c r="D228" i="15"/>
  <c r="F228" i="15" s="1"/>
  <c r="E227" i="15"/>
  <c r="D227" i="15"/>
  <c r="F227" i="15" s="1"/>
  <c r="E226" i="15"/>
  <c r="D226" i="15"/>
  <c r="F226" i="15" s="1"/>
  <c r="E225" i="15"/>
  <c r="D225" i="15"/>
  <c r="E219" i="15"/>
  <c r="D219" i="15"/>
  <c r="F219" i="15" s="1"/>
  <c r="E218" i="15"/>
  <c r="D218" i="15"/>
  <c r="F218" i="15" s="1"/>
  <c r="E217" i="15"/>
  <c r="D217" i="15"/>
  <c r="F217" i="15" s="1"/>
  <c r="E216" i="15"/>
  <c r="D216" i="15"/>
  <c r="E214" i="15"/>
  <c r="D214" i="15"/>
  <c r="F214" i="15" s="1"/>
  <c r="E213" i="15"/>
  <c r="D213" i="15"/>
  <c r="F213" i="15" s="1"/>
  <c r="E212" i="15"/>
  <c r="D212" i="15"/>
  <c r="F212" i="15" s="1"/>
  <c r="E211" i="15"/>
  <c r="D211" i="15"/>
  <c r="E209" i="15"/>
  <c r="D209" i="15"/>
  <c r="F209" i="15" s="1"/>
  <c r="E208" i="15"/>
  <c r="D208" i="15"/>
  <c r="F208" i="15" s="1"/>
  <c r="E207" i="15"/>
  <c r="D207" i="15"/>
  <c r="F207" i="15" s="1"/>
  <c r="E206" i="15"/>
  <c r="D206" i="15"/>
  <c r="E205" i="15"/>
  <c r="D205" i="15"/>
  <c r="F205" i="15" s="1"/>
  <c r="E199" i="15"/>
  <c r="D199" i="15"/>
  <c r="F199" i="15" s="1"/>
  <c r="E198" i="15"/>
  <c r="D198" i="15"/>
  <c r="F198" i="15" s="1"/>
  <c r="E197" i="15"/>
  <c r="D197" i="15"/>
  <c r="E196" i="15"/>
  <c r="D196" i="15"/>
  <c r="F196" i="15" s="1"/>
  <c r="E195" i="15"/>
  <c r="D195" i="15"/>
  <c r="F195" i="15" s="1"/>
  <c r="E189" i="15"/>
  <c r="D189" i="15"/>
  <c r="F189" i="15" s="1"/>
  <c r="E188" i="15"/>
  <c r="D188" i="15"/>
  <c r="E187" i="15"/>
  <c r="D187" i="15"/>
  <c r="F187" i="15" s="1"/>
  <c r="E186" i="15"/>
  <c r="D186" i="15"/>
  <c r="F186" i="15" s="1"/>
  <c r="E180" i="15"/>
  <c r="D180" i="15"/>
  <c r="F180" i="15" s="1"/>
  <c r="E179" i="15"/>
  <c r="D179" i="15"/>
  <c r="E178" i="15"/>
  <c r="D178" i="15"/>
  <c r="F178" i="15" s="1"/>
  <c r="E172" i="15"/>
  <c r="D172" i="15"/>
  <c r="F172" i="15" s="1"/>
  <c r="E171" i="15"/>
  <c r="D171" i="15"/>
  <c r="F171" i="15" s="1"/>
  <c r="E170" i="15"/>
  <c r="D170" i="15"/>
  <c r="E169" i="15"/>
  <c r="D169" i="15"/>
  <c r="F169" i="15" s="1"/>
  <c r="E168" i="15"/>
  <c r="D168" i="15"/>
  <c r="F168" i="15" s="1"/>
  <c r="E167" i="15"/>
  <c r="D167" i="15"/>
  <c r="F167" i="15" s="1"/>
  <c r="E161" i="15"/>
  <c r="D161" i="15"/>
  <c r="E160" i="15"/>
  <c r="D160" i="15"/>
  <c r="F160" i="15" s="1"/>
  <c r="E159" i="15"/>
  <c r="D159" i="15"/>
  <c r="F159" i="15" s="1"/>
  <c r="E158" i="15"/>
  <c r="D158" i="15"/>
  <c r="F158" i="15" s="1"/>
  <c r="E157" i="15"/>
  <c r="D157" i="15"/>
  <c r="E156" i="15"/>
  <c r="D156" i="15"/>
  <c r="F156" i="15" s="1"/>
  <c r="E150" i="15"/>
  <c r="D150" i="15"/>
  <c r="F150" i="15" s="1"/>
  <c r="E149" i="15"/>
  <c r="D149" i="15"/>
  <c r="F149" i="15" s="1"/>
  <c r="E148" i="15"/>
  <c r="D148" i="15"/>
  <c r="E147" i="15"/>
  <c r="D147" i="15"/>
  <c r="F147" i="15" s="1"/>
  <c r="E146" i="15"/>
  <c r="D146" i="15"/>
  <c r="F146" i="15" s="1"/>
  <c r="E140" i="15"/>
  <c r="D140" i="15"/>
  <c r="F140" i="15" s="1"/>
  <c r="E139" i="15"/>
  <c r="D139" i="15"/>
  <c r="E138" i="15"/>
  <c r="D138" i="15"/>
  <c r="F138" i="15" s="1"/>
  <c r="E137" i="15"/>
  <c r="D137" i="15"/>
  <c r="F137" i="15" s="1"/>
  <c r="E136" i="15"/>
  <c r="D136" i="15"/>
  <c r="F136" i="15" s="1"/>
  <c r="E134" i="15"/>
  <c r="D134" i="15"/>
  <c r="E133" i="15"/>
  <c r="D133" i="15"/>
  <c r="F133" i="15" s="1"/>
  <c r="E132" i="15"/>
  <c r="D132" i="15"/>
  <c r="F132" i="15" s="1"/>
  <c r="E131" i="15"/>
  <c r="D131" i="15"/>
  <c r="F131" i="15" s="1"/>
  <c r="E130" i="15"/>
  <c r="D130" i="15"/>
  <c r="E129" i="15"/>
  <c r="D129" i="15"/>
  <c r="F129" i="15" s="1"/>
  <c r="E123" i="15"/>
  <c r="D123" i="15"/>
  <c r="F123" i="15" s="1"/>
  <c r="E122" i="15"/>
  <c r="D122" i="15"/>
  <c r="F122" i="15" s="1"/>
  <c r="E121" i="15"/>
  <c r="D121" i="15"/>
  <c r="E120" i="15"/>
  <c r="D120" i="15"/>
  <c r="F120" i="15" s="1"/>
  <c r="E119" i="15"/>
  <c r="D119" i="15"/>
  <c r="F119" i="15" s="1"/>
  <c r="E113" i="15"/>
  <c r="D113" i="15"/>
  <c r="F113" i="15" s="1"/>
  <c r="E112" i="15"/>
  <c r="D112" i="15"/>
  <c r="E110" i="15"/>
  <c r="D110" i="15"/>
  <c r="F110" i="15" s="1"/>
  <c r="E109" i="15"/>
  <c r="D109" i="15"/>
  <c r="F109" i="15" s="1"/>
  <c r="E108" i="15"/>
  <c r="D108" i="15"/>
  <c r="F108" i="15" s="1"/>
  <c r="E107" i="15"/>
  <c r="D107" i="15"/>
  <c r="E105" i="15"/>
  <c r="D105" i="15"/>
  <c r="F105" i="15" s="1"/>
  <c r="E104" i="15"/>
  <c r="D104" i="15"/>
  <c r="F104" i="15" s="1"/>
  <c r="E103" i="15"/>
  <c r="D103" i="15"/>
  <c r="F103" i="15" s="1"/>
  <c r="E97" i="15"/>
  <c r="D97" i="15"/>
  <c r="E96" i="15"/>
  <c r="D96" i="15"/>
  <c r="F96" i="15" s="1"/>
  <c r="E95" i="15"/>
  <c r="D95" i="15"/>
  <c r="F95" i="15" s="1"/>
  <c r="E93" i="15"/>
  <c r="D93" i="15"/>
  <c r="F93" i="15" s="1"/>
  <c r="E92" i="15"/>
  <c r="D92" i="15"/>
  <c r="E91" i="15"/>
  <c r="D91" i="15"/>
  <c r="F91" i="15" s="1"/>
  <c r="E90" i="15"/>
  <c r="D90" i="15"/>
  <c r="F90" i="15" s="1"/>
  <c r="E89" i="15"/>
  <c r="D89" i="15"/>
  <c r="F89" i="15" s="1"/>
  <c r="E88" i="15"/>
  <c r="D88" i="15"/>
  <c r="E87" i="15"/>
  <c r="D87" i="15"/>
  <c r="F87" i="15" s="1"/>
  <c r="E81" i="15"/>
  <c r="D81" i="15"/>
  <c r="F81" i="15" s="1"/>
  <c r="E80" i="15"/>
  <c r="D80" i="15"/>
  <c r="F80" i="15" s="1"/>
  <c r="E79" i="15"/>
  <c r="D79" i="15"/>
  <c r="E78" i="15"/>
  <c r="D78" i="15"/>
  <c r="F78" i="15" s="1"/>
  <c r="E76" i="15"/>
  <c r="D76" i="15"/>
  <c r="F76" i="15" s="1"/>
  <c r="E75" i="15"/>
  <c r="D75" i="15"/>
  <c r="F75" i="15" s="1"/>
  <c r="E74" i="15"/>
  <c r="D74" i="15"/>
  <c r="E73" i="15"/>
  <c r="D73" i="15"/>
  <c r="F73" i="15" s="1"/>
  <c r="E72" i="15"/>
  <c r="D72" i="15"/>
  <c r="F72" i="15" s="1"/>
  <c r="E70" i="15"/>
  <c r="D70" i="15"/>
  <c r="F70" i="15" s="1"/>
  <c r="E69" i="15"/>
  <c r="D69" i="15"/>
  <c r="E68" i="15"/>
  <c r="D68" i="15"/>
  <c r="F68" i="15" s="1"/>
  <c r="E67" i="15"/>
  <c r="D67" i="15"/>
  <c r="F67" i="15" s="1"/>
  <c r="E61" i="15"/>
  <c r="D61" i="15"/>
  <c r="F61" i="15" s="1"/>
  <c r="E60" i="15"/>
  <c r="D60" i="15"/>
  <c r="E59" i="15"/>
  <c r="D59" i="15"/>
  <c r="F59" i="15" s="1"/>
  <c r="E57" i="15"/>
  <c r="D57" i="15"/>
  <c r="F57" i="15" s="1"/>
  <c r="E56" i="15"/>
  <c r="D56" i="15"/>
  <c r="F56" i="15" s="1"/>
  <c r="E55" i="15"/>
  <c r="D55" i="15"/>
  <c r="E49" i="15"/>
  <c r="D49" i="15"/>
  <c r="F49" i="15" s="1"/>
  <c r="E48" i="15"/>
  <c r="D48" i="15"/>
  <c r="F48" i="15" s="1"/>
  <c r="E47" i="15"/>
  <c r="D47" i="15"/>
  <c r="F47" i="15" s="1"/>
  <c r="E46" i="15"/>
  <c r="D46" i="15"/>
  <c r="E44" i="15"/>
  <c r="D44" i="15"/>
  <c r="F44" i="15" s="1"/>
  <c r="E43" i="15"/>
  <c r="D43" i="15"/>
  <c r="F43" i="15" s="1"/>
  <c r="E42" i="15"/>
  <c r="D42" i="15"/>
  <c r="F42" i="15" s="1"/>
  <c r="E41" i="15"/>
  <c r="D41" i="15"/>
  <c r="E40" i="15"/>
  <c r="D40" i="15"/>
  <c r="F40" i="15" s="1"/>
  <c r="E34" i="15"/>
  <c r="D34" i="15"/>
  <c r="F34" i="15" s="1"/>
  <c r="E33" i="15"/>
  <c r="D33" i="15"/>
  <c r="F33" i="15" s="1"/>
  <c r="E32" i="15"/>
  <c r="D32" i="15"/>
  <c r="E31" i="15"/>
  <c r="D31" i="15"/>
  <c r="F31" i="15" s="1"/>
  <c r="E30" i="15"/>
  <c r="D30" i="15"/>
  <c r="F30" i="15" s="1"/>
  <c r="E29" i="15"/>
  <c r="D29" i="15"/>
  <c r="F29" i="15" s="1"/>
  <c r="E28" i="15"/>
  <c r="D28" i="15"/>
  <c r="E27" i="15"/>
  <c r="D27" i="15"/>
  <c r="F27" i="15" s="1"/>
  <c r="E21" i="15"/>
  <c r="D21" i="15"/>
  <c r="F21" i="15" s="1"/>
  <c r="E20" i="15"/>
  <c r="D20" i="15"/>
  <c r="F20" i="15" s="1"/>
  <c r="E19" i="15"/>
  <c r="D19" i="15"/>
  <c r="E18" i="15"/>
  <c r="D18" i="15"/>
  <c r="F18" i="15" s="1"/>
  <c r="E17" i="15"/>
  <c r="D17" i="15"/>
  <c r="F17" i="15" s="1"/>
  <c r="E16" i="15"/>
  <c r="D16" i="15"/>
  <c r="F16" i="15" s="1"/>
  <c r="E15" i="15"/>
  <c r="D15" i="15"/>
  <c r="E206" i="12"/>
  <c r="E207" i="12"/>
  <c r="E208" i="12"/>
  <c r="E209" i="12"/>
  <c r="E205" i="12"/>
  <c r="E68" i="12"/>
  <c r="E69" i="12"/>
  <c r="E70" i="12"/>
  <c r="E67" i="12"/>
  <c r="E206" i="11"/>
  <c r="E207" i="11"/>
  <c r="E208" i="11"/>
  <c r="E209" i="11"/>
  <c r="E205" i="11"/>
  <c r="E68" i="11"/>
  <c r="E69" i="11"/>
  <c r="E70" i="11"/>
  <c r="E67" i="11"/>
  <c r="F134" i="15" l="1"/>
  <c r="F197" i="15"/>
  <c r="F251" i="15"/>
  <c r="F308" i="15"/>
  <c r="F28" i="15"/>
  <c r="F79" i="15"/>
  <c r="F55" i="15"/>
  <c r="F97" i="15"/>
  <c r="F107" i="15"/>
  <c r="F157" i="15"/>
  <c r="F161" i="15"/>
  <c r="F216" i="15"/>
  <c r="F225" i="15"/>
  <c r="F282" i="15"/>
  <c r="F331" i="15"/>
  <c r="F340" i="15"/>
  <c r="F15" i="15"/>
  <c r="F41" i="15"/>
  <c r="F69" i="15"/>
  <c r="F92" i="15"/>
  <c r="F121" i="15"/>
  <c r="F148" i="15"/>
  <c r="F179" i="15"/>
  <c r="F211" i="15"/>
  <c r="F238" i="15"/>
  <c r="F264" i="15"/>
  <c r="F295" i="15"/>
  <c r="F322" i="15"/>
  <c r="F19" i="15"/>
  <c r="F46" i="15"/>
  <c r="F74" i="15"/>
  <c r="F130" i="15"/>
  <c r="F188" i="15"/>
  <c r="F247" i="15"/>
  <c r="F273" i="15"/>
  <c r="F299" i="15"/>
  <c r="F32" i="15"/>
  <c r="F60" i="15"/>
  <c r="F88" i="15"/>
  <c r="F112" i="15"/>
  <c r="F139" i="15"/>
  <c r="F170" i="15"/>
  <c r="F206" i="15"/>
  <c r="F234" i="15"/>
  <c r="F260" i="15"/>
  <c r="F286" i="15"/>
  <c r="F313" i="15"/>
  <c r="E28" i="12"/>
  <c r="E29" i="12"/>
  <c r="E30" i="12"/>
  <c r="E31" i="12"/>
  <c r="E32" i="12"/>
  <c r="E33" i="12"/>
  <c r="E34" i="12"/>
  <c r="E27" i="12"/>
  <c r="E28" i="11"/>
  <c r="E29" i="11"/>
  <c r="E30" i="11"/>
  <c r="E31" i="11"/>
  <c r="E32" i="11"/>
  <c r="E33" i="11"/>
  <c r="E34" i="11"/>
  <c r="E27" i="11"/>
  <c r="D15" i="12" l="1"/>
  <c r="E342" i="12"/>
  <c r="D342" i="12"/>
  <c r="E341" i="12"/>
  <c r="D341" i="12"/>
  <c r="E340" i="12"/>
  <c r="D340" i="12"/>
  <c r="E334" i="12"/>
  <c r="D334" i="12"/>
  <c r="E333" i="12"/>
  <c r="D333" i="12"/>
  <c r="E332" i="12"/>
  <c r="D332" i="12"/>
  <c r="E331" i="12"/>
  <c r="D331" i="12"/>
  <c r="E330" i="12"/>
  <c r="D330" i="12"/>
  <c r="E329" i="12"/>
  <c r="D329" i="12"/>
  <c r="E323" i="12"/>
  <c r="D323" i="12"/>
  <c r="E322" i="12"/>
  <c r="D322" i="12"/>
  <c r="E321" i="12"/>
  <c r="D321" i="12"/>
  <c r="E320" i="12"/>
  <c r="D320" i="12"/>
  <c r="E319" i="12"/>
  <c r="D319" i="12"/>
  <c r="E313" i="12"/>
  <c r="D313" i="12"/>
  <c r="E312" i="12"/>
  <c r="D312" i="12"/>
  <c r="E311" i="12"/>
  <c r="D311" i="12"/>
  <c r="E309" i="12"/>
  <c r="F309" i="12" s="1"/>
  <c r="D309" i="12"/>
  <c r="E308" i="12"/>
  <c r="D308" i="12"/>
  <c r="E307" i="12"/>
  <c r="D307" i="12"/>
  <c r="E306" i="12"/>
  <c r="D306" i="12"/>
  <c r="E305" i="12"/>
  <c r="D305" i="12"/>
  <c r="E299" i="12"/>
  <c r="D299" i="12"/>
  <c r="E298" i="12"/>
  <c r="D298" i="12"/>
  <c r="E297" i="12"/>
  <c r="D297" i="12"/>
  <c r="E296" i="12"/>
  <c r="D296" i="12"/>
  <c r="E295" i="12"/>
  <c r="D295" i="12"/>
  <c r="E294" i="12"/>
  <c r="D294" i="12"/>
  <c r="E288" i="12"/>
  <c r="D288" i="12"/>
  <c r="E287" i="12"/>
  <c r="D287" i="12"/>
  <c r="E286" i="12"/>
  <c r="D286" i="12"/>
  <c r="E285" i="12"/>
  <c r="D285" i="12"/>
  <c r="E284" i="12"/>
  <c r="D284" i="12"/>
  <c r="F284" i="12" s="1"/>
  <c r="E283" i="12"/>
  <c r="D283" i="12"/>
  <c r="E282" i="12"/>
  <c r="D282" i="12"/>
  <c r="E276" i="12"/>
  <c r="D276" i="12"/>
  <c r="E275" i="12"/>
  <c r="D275" i="12"/>
  <c r="E274" i="12"/>
  <c r="D274" i="12"/>
  <c r="E273" i="12"/>
  <c r="D273" i="12"/>
  <c r="E272" i="12"/>
  <c r="D272" i="12"/>
  <c r="E271" i="12"/>
  <c r="D271" i="12"/>
  <c r="E265" i="12"/>
  <c r="D265" i="12"/>
  <c r="E264" i="12"/>
  <c r="D264" i="12"/>
  <c r="E263" i="12"/>
  <c r="D263" i="12"/>
  <c r="E262" i="12"/>
  <c r="D262" i="12"/>
  <c r="E261" i="12"/>
  <c r="D261" i="12"/>
  <c r="E260" i="12"/>
  <c r="D260" i="12"/>
  <c r="E259" i="12"/>
  <c r="D259" i="12"/>
  <c r="E253" i="12"/>
  <c r="D253" i="12"/>
  <c r="E252" i="12"/>
  <c r="D252" i="12"/>
  <c r="E251" i="12"/>
  <c r="D251" i="12"/>
  <c r="E250" i="12"/>
  <c r="D250" i="12"/>
  <c r="E249" i="12"/>
  <c r="D249" i="12"/>
  <c r="E248" i="12"/>
  <c r="D248" i="12"/>
  <c r="E247" i="12"/>
  <c r="D247" i="12"/>
  <c r="E241" i="12"/>
  <c r="D241" i="12"/>
  <c r="E240" i="12"/>
  <c r="D240" i="12"/>
  <c r="E239" i="12"/>
  <c r="D239" i="12"/>
  <c r="E238" i="12"/>
  <c r="D238" i="12"/>
  <c r="E237" i="12"/>
  <c r="D237" i="12"/>
  <c r="E236" i="12"/>
  <c r="D236" i="12"/>
  <c r="E235" i="12"/>
  <c r="D235" i="12"/>
  <c r="E234" i="12"/>
  <c r="D234" i="12"/>
  <c r="E228" i="12"/>
  <c r="D228" i="12"/>
  <c r="E227" i="12"/>
  <c r="D227" i="12"/>
  <c r="E226" i="12"/>
  <c r="D226" i="12"/>
  <c r="E225" i="12"/>
  <c r="D225" i="12"/>
  <c r="E219" i="12"/>
  <c r="D219" i="12"/>
  <c r="E218" i="12"/>
  <c r="D218" i="12"/>
  <c r="E217" i="12"/>
  <c r="D217" i="12"/>
  <c r="E216" i="12"/>
  <c r="D216" i="12"/>
  <c r="E214" i="12"/>
  <c r="D214" i="12"/>
  <c r="E213" i="12"/>
  <c r="D213" i="12"/>
  <c r="E212" i="12"/>
  <c r="D212" i="12"/>
  <c r="E211" i="12"/>
  <c r="D211" i="12"/>
  <c r="D209" i="12"/>
  <c r="D208" i="12"/>
  <c r="D207" i="12"/>
  <c r="D206" i="12"/>
  <c r="D205" i="12"/>
  <c r="E199" i="12"/>
  <c r="D199" i="12"/>
  <c r="F198" i="12"/>
  <c r="E198" i="12"/>
  <c r="D198" i="12"/>
  <c r="E197" i="12"/>
  <c r="D197" i="12"/>
  <c r="E196" i="12"/>
  <c r="D196" i="12"/>
  <c r="E195" i="12"/>
  <c r="D195" i="12"/>
  <c r="E189" i="12"/>
  <c r="D189" i="12"/>
  <c r="E188" i="12"/>
  <c r="D188" i="12"/>
  <c r="E187" i="12"/>
  <c r="D187" i="12"/>
  <c r="E186" i="12"/>
  <c r="D186" i="12"/>
  <c r="E180" i="12"/>
  <c r="D180" i="12"/>
  <c r="E179" i="12"/>
  <c r="D179" i="12"/>
  <c r="E178" i="12"/>
  <c r="D178" i="12"/>
  <c r="E172" i="12"/>
  <c r="D172" i="12"/>
  <c r="E171" i="12"/>
  <c r="D171" i="12"/>
  <c r="E170" i="12"/>
  <c r="D170" i="12"/>
  <c r="E169" i="12"/>
  <c r="D169" i="12"/>
  <c r="E168" i="12"/>
  <c r="D168" i="12"/>
  <c r="F168" i="12" s="1"/>
  <c r="E167" i="12"/>
  <c r="D167" i="12"/>
  <c r="E161" i="12"/>
  <c r="D161" i="12"/>
  <c r="E160" i="12"/>
  <c r="D160" i="12"/>
  <c r="F160" i="12" s="1"/>
  <c r="E159" i="12"/>
  <c r="D159" i="12"/>
  <c r="E158" i="12"/>
  <c r="D158" i="12"/>
  <c r="F158" i="12" s="1"/>
  <c r="E157" i="12"/>
  <c r="D157" i="12"/>
  <c r="E156" i="12"/>
  <c r="D156" i="12"/>
  <c r="F156" i="12" s="1"/>
  <c r="E150" i="12"/>
  <c r="D150" i="12"/>
  <c r="E149" i="12"/>
  <c r="D149" i="12"/>
  <c r="F149" i="12" s="1"/>
  <c r="E148" i="12"/>
  <c r="D148" i="12"/>
  <c r="E147" i="12"/>
  <c r="D147" i="12"/>
  <c r="F147" i="12" s="1"/>
  <c r="E146" i="12"/>
  <c r="D146" i="12"/>
  <c r="E140" i="12"/>
  <c r="D140" i="12"/>
  <c r="F140" i="12" s="1"/>
  <c r="E139" i="12"/>
  <c r="D139" i="12"/>
  <c r="E138" i="12"/>
  <c r="D138" i="12"/>
  <c r="F138" i="12" s="1"/>
  <c r="E137" i="12"/>
  <c r="D137" i="12"/>
  <c r="E136" i="12"/>
  <c r="F136" i="12" s="1"/>
  <c r="D136" i="12"/>
  <c r="E134" i="12"/>
  <c r="D134" i="12"/>
  <c r="E133" i="12"/>
  <c r="D133" i="12"/>
  <c r="E132" i="12"/>
  <c r="D132" i="12"/>
  <c r="E131" i="12"/>
  <c r="D131" i="12"/>
  <c r="E130" i="12"/>
  <c r="D130" i="12"/>
  <c r="E129" i="12"/>
  <c r="D129" i="12"/>
  <c r="E123" i="12"/>
  <c r="D123" i="12"/>
  <c r="E122" i="12"/>
  <c r="D122" i="12"/>
  <c r="E121" i="12"/>
  <c r="D121" i="12"/>
  <c r="E120" i="12"/>
  <c r="D120" i="12"/>
  <c r="E119" i="12"/>
  <c r="D119" i="12"/>
  <c r="E113" i="12"/>
  <c r="D113" i="12"/>
  <c r="E112" i="12"/>
  <c r="D112" i="12"/>
  <c r="E110" i="12"/>
  <c r="D110" i="12"/>
  <c r="E109" i="12"/>
  <c r="D109" i="12"/>
  <c r="F109" i="12" s="1"/>
  <c r="E108" i="12"/>
  <c r="D108" i="12"/>
  <c r="E107" i="12"/>
  <c r="D107" i="12"/>
  <c r="F107" i="12" s="1"/>
  <c r="E105" i="12"/>
  <c r="D105" i="12"/>
  <c r="E104" i="12"/>
  <c r="D104" i="12"/>
  <c r="F104" i="12" s="1"/>
  <c r="E103" i="12"/>
  <c r="D103" i="12"/>
  <c r="E97" i="12"/>
  <c r="D97" i="12"/>
  <c r="F97" i="12" s="1"/>
  <c r="E96" i="12"/>
  <c r="D96" i="12"/>
  <c r="E95" i="12"/>
  <c r="D95" i="12"/>
  <c r="F95" i="12" s="1"/>
  <c r="E93" i="12"/>
  <c r="D93" i="12"/>
  <c r="E92" i="12"/>
  <c r="D92" i="12"/>
  <c r="F92" i="12" s="1"/>
  <c r="E91" i="12"/>
  <c r="D91" i="12"/>
  <c r="E90" i="12"/>
  <c r="D90" i="12"/>
  <c r="F90" i="12" s="1"/>
  <c r="E89" i="12"/>
  <c r="D89" i="12"/>
  <c r="E88" i="12"/>
  <c r="D88" i="12"/>
  <c r="F88" i="12" s="1"/>
  <c r="E87" i="12"/>
  <c r="D87" i="12"/>
  <c r="E81" i="12"/>
  <c r="D81" i="12"/>
  <c r="F81" i="12" s="1"/>
  <c r="E80" i="12"/>
  <c r="D80" i="12"/>
  <c r="F80" i="12" s="1"/>
  <c r="E79" i="12"/>
  <c r="D79" i="12"/>
  <c r="E78" i="12"/>
  <c r="D78" i="12"/>
  <c r="E76" i="12"/>
  <c r="D76" i="12"/>
  <c r="E75" i="12"/>
  <c r="D75" i="12"/>
  <c r="E74" i="12"/>
  <c r="D74" i="12"/>
  <c r="E73" i="12"/>
  <c r="D73" i="12"/>
  <c r="E72" i="12"/>
  <c r="D72" i="12"/>
  <c r="D70" i="12"/>
  <c r="D69" i="12"/>
  <c r="D68" i="12"/>
  <c r="D67" i="12"/>
  <c r="E61" i="12"/>
  <c r="D61" i="12"/>
  <c r="E60" i="12"/>
  <c r="D60" i="12"/>
  <c r="E59" i="12"/>
  <c r="D59" i="12"/>
  <c r="E57" i="12"/>
  <c r="D57" i="12"/>
  <c r="F57" i="12" s="1"/>
  <c r="E56" i="12"/>
  <c r="D56" i="12"/>
  <c r="F56" i="12" s="1"/>
  <c r="E55" i="12"/>
  <c r="D55" i="12"/>
  <c r="E49" i="12"/>
  <c r="D49" i="12"/>
  <c r="F49" i="12" s="1"/>
  <c r="E48" i="12"/>
  <c r="D48" i="12"/>
  <c r="E47" i="12"/>
  <c r="D47" i="12"/>
  <c r="F47" i="12" s="1"/>
  <c r="E46" i="12"/>
  <c r="D46" i="12"/>
  <c r="E44" i="12"/>
  <c r="D44" i="12"/>
  <c r="F44" i="12" s="1"/>
  <c r="E43" i="12"/>
  <c r="D43" i="12"/>
  <c r="E42" i="12"/>
  <c r="D42" i="12"/>
  <c r="F42" i="12" s="1"/>
  <c r="E41" i="12"/>
  <c r="D41" i="12"/>
  <c r="E40" i="12"/>
  <c r="D40" i="12"/>
  <c r="F40" i="12" s="1"/>
  <c r="D34" i="12"/>
  <c r="D33" i="12"/>
  <c r="F33" i="12" s="1"/>
  <c r="D32" i="12"/>
  <c r="D31" i="12"/>
  <c r="F31" i="12" s="1"/>
  <c r="D30" i="12"/>
  <c r="D29" i="12"/>
  <c r="F29" i="12" s="1"/>
  <c r="D28" i="12"/>
  <c r="D27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F15" i="12" s="1"/>
  <c r="F342" i="12" l="1"/>
  <c r="F227" i="12"/>
  <c r="F252" i="12"/>
  <c r="F259" i="12"/>
  <c r="F261" i="12"/>
  <c r="F263" i="12"/>
  <c r="F265" i="12"/>
  <c r="F272" i="12"/>
  <c r="F274" i="12"/>
  <c r="F276" i="12"/>
  <c r="F283" i="12"/>
  <c r="F311" i="12"/>
  <c r="F313" i="12"/>
  <c r="F320" i="12"/>
  <c r="F322" i="12"/>
  <c r="F329" i="12"/>
  <c r="F331" i="12"/>
  <c r="F333" i="12"/>
  <c r="F340" i="12"/>
  <c r="F167" i="12"/>
  <c r="F199" i="12"/>
  <c r="F206" i="12"/>
  <c r="F208" i="12"/>
  <c r="F211" i="12"/>
  <c r="F213" i="12"/>
  <c r="F216" i="12"/>
  <c r="F218" i="12"/>
  <c r="F225" i="12"/>
  <c r="F28" i="12"/>
  <c r="F59" i="12"/>
  <c r="F61" i="12"/>
  <c r="F68" i="12"/>
  <c r="F70" i="12"/>
  <c r="F73" i="12"/>
  <c r="F75" i="12"/>
  <c r="F78" i="12"/>
  <c r="F112" i="12"/>
  <c r="F119" i="12"/>
  <c r="F121" i="12"/>
  <c r="F123" i="12"/>
  <c r="F130" i="12"/>
  <c r="F132" i="12"/>
  <c r="F134" i="12"/>
  <c r="F169" i="12"/>
  <c r="F171" i="12"/>
  <c r="F178" i="12"/>
  <c r="F180" i="12"/>
  <c r="F187" i="12"/>
  <c r="F189" i="12"/>
  <c r="F196" i="12"/>
  <c r="F234" i="12"/>
  <c r="F236" i="12"/>
  <c r="F238" i="12"/>
  <c r="F240" i="12"/>
  <c r="F247" i="12"/>
  <c r="F249" i="12"/>
  <c r="F251" i="12"/>
  <c r="F285" i="12"/>
  <c r="F287" i="12"/>
  <c r="F294" i="12"/>
  <c r="F296" i="12"/>
  <c r="F298" i="12"/>
  <c r="F305" i="12"/>
  <c r="F307" i="12"/>
  <c r="F30" i="12"/>
  <c r="F32" i="12"/>
  <c r="F34" i="12"/>
  <c r="F41" i="12"/>
  <c r="F43" i="12"/>
  <c r="F46" i="12"/>
  <c r="F48" i="12"/>
  <c r="F55" i="12"/>
  <c r="F87" i="12"/>
  <c r="F89" i="12"/>
  <c r="F91" i="12"/>
  <c r="F93" i="12"/>
  <c r="F96" i="12"/>
  <c r="F103" i="12"/>
  <c r="F105" i="12"/>
  <c r="F108" i="12"/>
  <c r="F137" i="12"/>
  <c r="F139" i="12"/>
  <c r="F146" i="12"/>
  <c r="F148" i="12"/>
  <c r="F150" i="12"/>
  <c r="F157" i="12"/>
  <c r="F159" i="12"/>
  <c r="F161" i="12"/>
  <c r="F205" i="12"/>
  <c r="F207" i="12"/>
  <c r="F209" i="12"/>
  <c r="F212" i="12"/>
  <c r="F214" i="12"/>
  <c r="F217" i="12"/>
  <c r="F219" i="12"/>
  <c r="F226" i="12"/>
  <c r="F253" i="12"/>
  <c r="F260" i="12"/>
  <c r="F262" i="12"/>
  <c r="F264" i="12"/>
  <c r="F271" i="12"/>
  <c r="F273" i="12"/>
  <c r="F275" i="12"/>
  <c r="F282" i="12"/>
  <c r="F312" i="12"/>
  <c r="F319" i="12"/>
  <c r="F321" i="12"/>
  <c r="F323" i="12"/>
  <c r="F330" i="12"/>
  <c r="F332" i="12"/>
  <c r="F334" i="12"/>
  <c r="F341" i="12"/>
  <c r="F27" i="12"/>
  <c r="F60" i="12"/>
  <c r="F67" i="12"/>
  <c r="F69" i="12"/>
  <c r="F72" i="12"/>
  <c r="F74" i="12"/>
  <c r="F76" i="12"/>
  <c r="F79" i="12"/>
  <c r="F110" i="12"/>
  <c r="F113" i="12"/>
  <c r="F120" i="12"/>
  <c r="F122" i="12"/>
  <c r="F129" i="12"/>
  <c r="F131" i="12"/>
  <c r="F133" i="12"/>
  <c r="F170" i="12"/>
  <c r="F172" i="12"/>
  <c r="F179" i="12"/>
  <c r="F186" i="12"/>
  <c r="F188" i="12"/>
  <c r="F195" i="12"/>
  <c r="F197" i="12"/>
  <c r="F228" i="12"/>
  <c r="F235" i="12"/>
  <c r="F237" i="12"/>
  <c r="F239" i="12"/>
  <c r="F241" i="12"/>
  <c r="F248" i="12"/>
  <c r="F250" i="12"/>
  <c r="F286" i="12"/>
  <c r="F288" i="12"/>
  <c r="F295" i="12"/>
  <c r="F297" i="12"/>
  <c r="F299" i="12"/>
  <c r="F306" i="12"/>
  <c r="F308" i="12"/>
  <c r="F17" i="12"/>
  <c r="F19" i="12"/>
  <c r="F21" i="12"/>
  <c r="F16" i="12"/>
  <c r="F18" i="12"/>
  <c r="F20" i="12"/>
  <c r="E342" i="11"/>
  <c r="D342" i="11"/>
  <c r="E341" i="11"/>
  <c r="D341" i="11"/>
  <c r="E340" i="11"/>
  <c r="D340" i="11"/>
  <c r="E334" i="11"/>
  <c r="D334" i="11"/>
  <c r="E333" i="11"/>
  <c r="D333" i="11"/>
  <c r="E332" i="11"/>
  <c r="D332" i="11"/>
  <c r="E331" i="11"/>
  <c r="D331" i="11"/>
  <c r="E330" i="11"/>
  <c r="D330" i="11"/>
  <c r="E329" i="11"/>
  <c r="D329" i="11"/>
  <c r="E323" i="11"/>
  <c r="D323" i="11"/>
  <c r="E322" i="11"/>
  <c r="D322" i="11"/>
  <c r="E321" i="11"/>
  <c r="D321" i="11"/>
  <c r="E320" i="11"/>
  <c r="D320" i="11"/>
  <c r="E319" i="11"/>
  <c r="D319" i="11"/>
  <c r="E313" i="11"/>
  <c r="D313" i="11"/>
  <c r="E312" i="11"/>
  <c r="D312" i="11"/>
  <c r="E311" i="11"/>
  <c r="D311" i="11"/>
  <c r="E309" i="11"/>
  <c r="D309" i="11"/>
  <c r="E308" i="11"/>
  <c r="D308" i="11"/>
  <c r="E307" i="11"/>
  <c r="D307" i="11"/>
  <c r="E306" i="11"/>
  <c r="D306" i="11"/>
  <c r="E305" i="11"/>
  <c r="D305" i="11"/>
  <c r="F305" i="11" s="1"/>
  <c r="E299" i="11"/>
  <c r="D299" i="11"/>
  <c r="E298" i="11"/>
  <c r="D298" i="11"/>
  <c r="E297" i="11"/>
  <c r="D297" i="11"/>
  <c r="E296" i="11"/>
  <c r="D296" i="11"/>
  <c r="E295" i="11"/>
  <c r="D295" i="11"/>
  <c r="E294" i="11"/>
  <c r="D294" i="11"/>
  <c r="E288" i="11"/>
  <c r="D288" i="11"/>
  <c r="E287" i="11"/>
  <c r="D287" i="11"/>
  <c r="E286" i="11"/>
  <c r="D286" i="11"/>
  <c r="E285" i="11"/>
  <c r="D285" i="11"/>
  <c r="E284" i="11"/>
  <c r="D284" i="11"/>
  <c r="E283" i="11"/>
  <c r="D283" i="11"/>
  <c r="E282" i="11"/>
  <c r="D282" i="11"/>
  <c r="E276" i="11"/>
  <c r="D276" i="11"/>
  <c r="E275" i="11"/>
  <c r="D275" i="11"/>
  <c r="E274" i="11"/>
  <c r="D274" i="11"/>
  <c r="E273" i="11"/>
  <c r="D273" i="11"/>
  <c r="E272" i="11"/>
  <c r="D272" i="11"/>
  <c r="E271" i="11"/>
  <c r="D271" i="11"/>
  <c r="E265" i="11"/>
  <c r="D265" i="11"/>
  <c r="E264" i="11"/>
  <c r="D264" i="11"/>
  <c r="E263" i="11"/>
  <c r="D263" i="11"/>
  <c r="E262" i="11"/>
  <c r="D262" i="11"/>
  <c r="E261" i="11"/>
  <c r="D261" i="11"/>
  <c r="E260" i="11"/>
  <c r="D260" i="11"/>
  <c r="E259" i="11"/>
  <c r="D259" i="11"/>
  <c r="E253" i="11"/>
  <c r="D253" i="11"/>
  <c r="E252" i="11"/>
  <c r="D252" i="11"/>
  <c r="E251" i="11"/>
  <c r="D251" i="11"/>
  <c r="E250" i="11"/>
  <c r="D250" i="11"/>
  <c r="E249" i="11"/>
  <c r="D249" i="11"/>
  <c r="E248" i="11"/>
  <c r="D248" i="11"/>
  <c r="E247" i="11"/>
  <c r="D247" i="11"/>
  <c r="E241" i="11"/>
  <c r="D241" i="11"/>
  <c r="E240" i="11"/>
  <c r="D240" i="11"/>
  <c r="E239" i="11"/>
  <c r="D239" i="11"/>
  <c r="E238" i="11"/>
  <c r="D238" i="11"/>
  <c r="E237" i="11"/>
  <c r="D237" i="11"/>
  <c r="E236" i="11"/>
  <c r="D236" i="11"/>
  <c r="E235" i="11"/>
  <c r="D235" i="11"/>
  <c r="E234" i="11"/>
  <c r="D234" i="11"/>
  <c r="E228" i="11"/>
  <c r="D228" i="11"/>
  <c r="E227" i="11"/>
  <c r="D227" i="11"/>
  <c r="E226" i="11"/>
  <c r="D226" i="11"/>
  <c r="E225" i="11"/>
  <c r="D225" i="11"/>
  <c r="E219" i="11"/>
  <c r="D219" i="11"/>
  <c r="E218" i="11"/>
  <c r="D218" i="11"/>
  <c r="E217" i="11"/>
  <c r="D217" i="11"/>
  <c r="E216" i="11"/>
  <c r="D216" i="11"/>
  <c r="E214" i="11"/>
  <c r="D214" i="11"/>
  <c r="E213" i="11"/>
  <c r="D213" i="11"/>
  <c r="E212" i="11"/>
  <c r="D212" i="11"/>
  <c r="E211" i="11"/>
  <c r="D211" i="11"/>
  <c r="D209" i="11"/>
  <c r="D208" i="11"/>
  <c r="D207" i="11"/>
  <c r="D206" i="11"/>
  <c r="D205" i="11"/>
  <c r="E199" i="11"/>
  <c r="D199" i="11"/>
  <c r="E198" i="11"/>
  <c r="D198" i="11"/>
  <c r="E197" i="11"/>
  <c r="D197" i="11"/>
  <c r="E196" i="11"/>
  <c r="D196" i="11"/>
  <c r="E195" i="11"/>
  <c r="D195" i="11"/>
  <c r="E189" i="11"/>
  <c r="D189" i="11"/>
  <c r="E188" i="11"/>
  <c r="D188" i="11"/>
  <c r="E187" i="11"/>
  <c r="D187" i="11"/>
  <c r="E186" i="11"/>
  <c r="D186" i="11"/>
  <c r="E180" i="11"/>
  <c r="D180" i="11"/>
  <c r="F180" i="11" s="1"/>
  <c r="E179" i="11"/>
  <c r="D179" i="11"/>
  <c r="E178" i="11"/>
  <c r="D178" i="11"/>
  <c r="F178" i="11" s="1"/>
  <c r="E172" i="11"/>
  <c r="D172" i="11"/>
  <c r="E171" i="11"/>
  <c r="D171" i="11"/>
  <c r="F171" i="11" s="1"/>
  <c r="E170" i="11"/>
  <c r="D170" i="11"/>
  <c r="E169" i="11"/>
  <c r="D169" i="11"/>
  <c r="F169" i="11" s="1"/>
  <c r="E168" i="11"/>
  <c r="D168" i="11"/>
  <c r="E167" i="11"/>
  <c r="D167" i="11"/>
  <c r="F167" i="11" s="1"/>
  <c r="E161" i="11"/>
  <c r="D161" i="11"/>
  <c r="E160" i="11"/>
  <c r="D160" i="11"/>
  <c r="F160" i="11" s="1"/>
  <c r="E159" i="11"/>
  <c r="D159" i="11"/>
  <c r="E158" i="11"/>
  <c r="D158" i="11"/>
  <c r="E157" i="11"/>
  <c r="D157" i="11"/>
  <c r="E156" i="11"/>
  <c r="D156" i="11"/>
  <c r="F156" i="11" s="1"/>
  <c r="E150" i="11"/>
  <c r="D150" i="11"/>
  <c r="E149" i="11"/>
  <c r="D149" i="11"/>
  <c r="F149" i="11" s="1"/>
  <c r="E148" i="11"/>
  <c r="D148" i="11"/>
  <c r="E147" i="11"/>
  <c r="D147" i="11"/>
  <c r="F147" i="11" s="1"/>
  <c r="E146" i="11"/>
  <c r="D146" i="11"/>
  <c r="E140" i="11"/>
  <c r="D140" i="11"/>
  <c r="F140" i="11" s="1"/>
  <c r="E139" i="11"/>
  <c r="D139" i="11"/>
  <c r="E138" i="11"/>
  <c r="D138" i="11"/>
  <c r="F138" i="11" s="1"/>
  <c r="E137" i="11"/>
  <c r="D137" i="11"/>
  <c r="E136" i="11"/>
  <c r="D136" i="11"/>
  <c r="F136" i="11" s="1"/>
  <c r="E134" i="11"/>
  <c r="D134" i="11"/>
  <c r="E133" i="11"/>
  <c r="D133" i="11"/>
  <c r="F133" i="11" s="1"/>
  <c r="E132" i="11"/>
  <c r="D132" i="11"/>
  <c r="E131" i="11"/>
  <c r="D131" i="11"/>
  <c r="F131" i="11" s="1"/>
  <c r="E130" i="11"/>
  <c r="D130" i="11"/>
  <c r="E129" i="11"/>
  <c r="D129" i="11"/>
  <c r="F129" i="11" s="1"/>
  <c r="E123" i="11"/>
  <c r="D123" i="11"/>
  <c r="E122" i="11"/>
  <c r="D122" i="11"/>
  <c r="F122" i="11" s="1"/>
  <c r="E121" i="11"/>
  <c r="D121" i="11"/>
  <c r="E120" i="11"/>
  <c r="D120" i="11"/>
  <c r="F120" i="11" s="1"/>
  <c r="E119" i="11"/>
  <c r="D119" i="11"/>
  <c r="E113" i="11"/>
  <c r="D113" i="11"/>
  <c r="F113" i="11" s="1"/>
  <c r="E112" i="11"/>
  <c r="D112" i="11"/>
  <c r="E110" i="11"/>
  <c r="D110" i="11"/>
  <c r="F110" i="11" s="1"/>
  <c r="E109" i="11"/>
  <c r="D109" i="11"/>
  <c r="E108" i="11"/>
  <c r="D108" i="11"/>
  <c r="F108" i="11" s="1"/>
  <c r="E107" i="11"/>
  <c r="D107" i="11"/>
  <c r="E105" i="11"/>
  <c r="D105" i="11"/>
  <c r="F105" i="11" s="1"/>
  <c r="E104" i="11"/>
  <c r="D104" i="11"/>
  <c r="E103" i="11"/>
  <c r="D103" i="11"/>
  <c r="F103" i="11" s="1"/>
  <c r="E97" i="11"/>
  <c r="D97" i="11"/>
  <c r="E96" i="11"/>
  <c r="D96" i="11"/>
  <c r="F96" i="11" s="1"/>
  <c r="E95" i="11"/>
  <c r="D95" i="11"/>
  <c r="E93" i="11"/>
  <c r="D93" i="11"/>
  <c r="F93" i="11" s="1"/>
  <c r="E92" i="11"/>
  <c r="D92" i="11"/>
  <c r="E91" i="11"/>
  <c r="D91" i="11"/>
  <c r="F91" i="11" s="1"/>
  <c r="E90" i="11"/>
  <c r="D90" i="11"/>
  <c r="E89" i="11"/>
  <c r="D89" i="11"/>
  <c r="F89" i="11" s="1"/>
  <c r="E88" i="11"/>
  <c r="D88" i="11"/>
  <c r="E87" i="11"/>
  <c r="D87" i="11"/>
  <c r="F87" i="11" s="1"/>
  <c r="E81" i="11"/>
  <c r="D81" i="11"/>
  <c r="E80" i="11"/>
  <c r="D80" i="11"/>
  <c r="F80" i="11" s="1"/>
  <c r="E79" i="11"/>
  <c r="D79" i="11"/>
  <c r="E78" i="11"/>
  <c r="D78" i="11"/>
  <c r="F78" i="11" s="1"/>
  <c r="E76" i="11"/>
  <c r="D76" i="11"/>
  <c r="E75" i="11"/>
  <c r="D75" i="11"/>
  <c r="F75" i="11" s="1"/>
  <c r="E74" i="11"/>
  <c r="D74" i="11"/>
  <c r="E73" i="11"/>
  <c r="D73" i="11"/>
  <c r="F73" i="11" s="1"/>
  <c r="E72" i="11"/>
  <c r="D72" i="11"/>
  <c r="D70" i="11"/>
  <c r="F70" i="11" s="1"/>
  <c r="D69" i="11"/>
  <c r="D68" i="11"/>
  <c r="F68" i="11" s="1"/>
  <c r="D67" i="11"/>
  <c r="E61" i="11"/>
  <c r="D61" i="11"/>
  <c r="F61" i="11" s="1"/>
  <c r="E60" i="11"/>
  <c r="D60" i="11"/>
  <c r="E59" i="11"/>
  <c r="D59" i="11"/>
  <c r="F59" i="11" s="1"/>
  <c r="E57" i="11"/>
  <c r="D57" i="11"/>
  <c r="E56" i="11"/>
  <c r="D56" i="11"/>
  <c r="F56" i="11" s="1"/>
  <c r="E55" i="11"/>
  <c r="D55" i="11"/>
  <c r="E49" i="11"/>
  <c r="D49" i="11"/>
  <c r="F49" i="11" s="1"/>
  <c r="E48" i="11"/>
  <c r="D48" i="11"/>
  <c r="E47" i="11"/>
  <c r="D47" i="11"/>
  <c r="F47" i="11" s="1"/>
  <c r="E46" i="11"/>
  <c r="D46" i="11"/>
  <c r="E44" i="11"/>
  <c r="D44" i="11"/>
  <c r="F44" i="11" s="1"/>
  <c r="E43" i="11"/>
  <c r="D43" i="11"/>
  <c r="E42" i="11"/>
  <c r="D42" i="11"/>
  <c r="F42" i="11" s="1"/>
  <c r="E41" i="11"/>
  <c r="D41" i="11"/>
  <c r="E40" i="11"/>
  <c r="D40" i="11"/>
  <c r="F40" i="11" s="1"/>
  <c r="D34" i="11"/>
  <c r="D33" i="11"/>
  <c r="F33" i="11" s="1"/>
  <c r="D32" i="11"/>
  <c r="D31" i="11"/>
  <c r="F31" i="11" s="1"/>
  <c r="D30" i="11"/>
  <c r="D29" i="11"/>
  <c r="F29" i="11" s="1"/>
  <c r="D28" i="11"/>
  <c r="D27" i="11"/>
  <c r="F27" i="11" s="1"/>
  <c r="E21" i="11"/>
  <c r="D21" i="11"/>
  <c r="E20" i="11"/>
  <c r="D20" i="11"/>
  <c r="F20" i="11" s="1"/>
  <c r="E19" i="11"/>
  <c r="D19" i="11"/>
  <c r="E18" i="11"/>
  <c r="D18" i="11"/>
  <c r="F18" i="11" s="1"/>
  <c r="E17" i="11"/>
  <c r="D17" i="11"/>
  <c r="E16" i="11"/>
  <c r="D16" i="11"/>
  <c r="F16" i="11" s="1"/>
  <c r="E15" i="11"/>
  <c r="D15" i="11"/>
  <c r="F158" i="11" l="1"/>
  <c r="F306" i="11"/>
  <c r="F308" i="11"/>
  <c r="F311" i="11"/>
  <c r="F313" i="11"/>
  <c r="F320" i="11"/>
  <c r="F322" i="11"/>
  <c r="F329" i="11"/>
  <c r="F331" i="11"/>
  <c r="F340" i="11"/>
  <c r="F187" i="11"/>
  <c r="F189" i="11"/>
  <c r="F196" i="11"/>
  <c r="F198" i="11"/>
  <c r="F205" i="11"/>
  <c r="F207" i="11"/>
  <c r="F209" i="11"/>
  <c r="F212" i="11"/>
  <c r="F214" i="11"/>
  <c r="F217" i="11"/>
  <c r="F219" i="11"/>
  <c r="F226" i="11"/>
  <c r="F228" i="11"/>
  <c r="F235" i="11"/>
  <c r="F237" i="11"/>
  <c r="F239" i="11"/>
  <c r="F241" i="11"/>
  <c r="F248" i="11"/>
  <c r="F250" i="11"/>
  <c r="F252" i="11"/>
  <c r="F259" i="11"/>
  <c r="F261" i="11"/>
  <c r="F263" i="11"/>
  <c r="F265" i="11"/>
  <c r="F272" i="11"/>
  <c r="F274" i="11"/>
  <c r="F276" i="11"/>
  <c r="F283" i="11"/>
  <c r="F285" i="11"/>
  <c r="F287" i="11"/>
  <c r="F294" i="11"/>
  <c r="F296" i="11"/>
  <c r="F298" i="11"/>
  <c r="F17" i="11"/>
  <c r="F19" i="11"/>
  <c r="F28" i="11"/>
  <c r="F30" i="11"/>
  <c r="F32" i="11"/>
  <c r="F34" i="11"/>
  <c r="F43" i="11"/>
  <c r="F48" i="11"/>
  <c r="F55" i="11"/>
  <c r="F57" i="11"/>
  <c r="F60" i="11"/>
  <c r="F67" i="11"/>
  <c r="F69" i="11"/>
  <c r="F72" i="11"/>
  <c r="F74" i="11"/>
  <c r="F76" i="11"/>
  <c r="F79" i="11"/>
  <c r="F81" i="11"/>
  <c r="F88" i="11"/>
  <c r="F90" i="11"/>
  <c r="F92" i="11"/>
  <c r="F97" i="11"/>
  <c r="F104" i="11"/>
  <c r="F109" i="11"/>
  <c r="F112" i="11"/>
  <c r="F119" i="11"/>
  <c r="F121" i="11"/>
  <c r="F123" i="11"/>
  <c r="F130" i="11"/>
  <c r="F132" i="11"/>
  <c r="F134" i="11"/>
  <c r="F137" i="11"/>
  <c r="F146" i="11"/>
  <c r="F148" i="11"/>
  <c r="F150" i="11"/>
  <c r="F157" i="11"/>
  <c r="F307" i="11"/>
  <c r="F309" i="11"/>
  <c r="F312" i="11"/>
  <c r="F319" i="11"/>
  <c r="F321" i="11"/>
  <c r="F323" i="11"/>
  <c r="F330" i="11"/>
  <c r="F332" i="11"/>
  <c r="F334" i="11"/>
  <c r="F341" i="11"/>
  <c r="F159" i="11"/>
  <c r="F161" i="11"/>
  <c r="F168" i="11"/>
  <c r="F170" i="11"/>
  <c r="F172" i="11"/>
  <c r="F179" i="11"/>
  <c r="F186" i="11"/>
  <c r="F188" i="11"/>
  <c r="F195" i="11"/>
  <c r="F197" i="11"/>
  <c r="F199" i="11"/>
  <c r="F206" i="11"/>
  <c r="F208" i="11"/>
  <c r="F211" i="11"/>
  <c r="F213" i="11"/>
  <c r="F216" i="11"/>
  <c r="F218" i="11"/>
  <c r="F225" i="11"/>
  <c r="F227" i="11"/>
  <c r="F234" i="11"/>
  <c r="F236" i="11"/>
  <c r="F238" i="11"/>
  <c r="F240" i="11"/>
  <c r="F247" i="11"/>
  <c r="F251" i="11"/>
  <c r="F253" i="11"/>
  <c r="F260" i="11"/>
  <c r="F264" i="11"/>
  <c r="F271" i="11"/>
  <c r="F273" i="11"/>
  <c r="F275" i="11"/>
  <c r="F282" i="11"/>
  <c r="F284" i="11"/>
  <c r="F286" i="11"/>
  <c r="F288" i="11"/>
  <c r="F295" i="11"/>
  <c r="F297" i="11"/>
  <c r="F299" i="11"/>
  <c r="F21" i="11"/>
  <c r="F107" i="11"/>
  <c r="F262" i="11"/>
  <c r="F342" i="11"/>
  <c r="F46" i="11"/>
  <c r="F95" i="11"/>
  <c r="F249" i="11"/>
  <c r="F15" i="11"/>
  <c r="F41" i="11"/>
  <c r="F139" i="11"/>
  <c r="F333" i="11"/>
  <c r="E342" i="10" l="1"/>
  <c r="D342" i="10"/>
  <c r="F342" i="10" s="1"/>
  <c r="E341" i="10"/>
  <c r="D341" i="10"/>
  <c r="E340" i="10"/>
  <c r="D340" i="10"/>
  <c r="F340" i="10" s="1"/>
  <c r="E334" i="10"/>
  <c r="D334" i="10"/>
  <c r="E333" i="10"/>
  <c r="D333" i="10"/>
  <c r="E332" i="10"/>
  <c r="D332" i="10"/>
  <c r="E331" i="10"/>
  <c r="D331" i="10"/>
  <c r="F331" i="10" s="1"/>
  <c r="E330" i="10"/>
  <c r="D330" i="10"/>
  <c r="F330" i="10" s="1"/>
  <c r="E329" i="10"/>
  <c r="D329" i="10"/>
  <c r="F329" i="10" s="1"/>
  <c r="E323" i="10"/>
  <c r="D323" i="10"/>
  <c r="E322" i="10"/>
  <c r="D322" i="10"/>
  <c r="F322" i="10" s="1"/>
  <c r="E321" i="10"/>
  <c r="D321" i="10"/>
  <c r="F321" i="10" s="1"/>
  <c r="E320" i="10"/>
  <c r="D320" i="10"/>
  <c r="F320" i="10" s="1"/>
  <c r="E319" i="10"/>
  <c r="D319" i="10"/>
  <c r="E313" i="10"/>
  <c r="D313" i="10"/>
  <c r="F313" i="10" s="1"/>
  <c r="E312" i="10"/>
  <c r="D312" i="10"/>
  <c r="F312" i="10" s="1"/>
  <c r="E311" i="10"/>
  <c r="D311" i="10"/>
  <c r="F311" i="10" s="1"/>
  <c r="E309" i="10"/>
  <c r="D309" i="10"/>
  <c r="E308" i="10"/>
  <c r="D308" i="10"/>
  <c r="F308" i="10" s="1"/>
  <c r="E307" i="10"/>
  <c r="D307" i="10"/>
  <c r="F307" i="10" s="1"/>
  <c r="E306" i="10"/>
  <c r="D306" i="10"/>
  <c r="F306" i="10" s="1"/>
  <c r="E305" i="10"/>
  <c r="D305" i="10"/>
  <c r="E299" i="10"/>
  <c r="D299" i="10"/>
  <c r="F299" i="10" s="1"/>
  <c r="E298" i="10"/>
  <c r="D298" i="10"/>
  <c r="F298" i="10" s="1"/>
  <c r="E297" i="10"/>
  <c r="D297" i="10"/>
  <c r="F297" i="10" s="1"/>
  <c r="E296" i="10"/>
  <c r="D296" i="10"/>
  <c r="E295" i="10"/>
  <c r="D295" i="10"/>
  <c r="F295" i="10" s="1"/>
  <c r="E294" i="10"/>
  <c r="D294" i="10"/>
  <c r="F294" i="10" s="1"/>
  <c r="E288" i="10"/>
  <c r="D288" i="10"/>
  <c r="F288" i="10" s="1"/>
  <c r="E287" i="10"/>
  <c r="D287" i="10"/>
  <c r="E286" i="10"/>
  <c r="D286" i="10"/>
  <c r="F286" i="10" s="1"/>
  <c r="E285" i="10"/>
  <c r="D285" i="10"/>
  <c r="F285" i="10" s="1"/>
  <c r="E284" i="10"/>
  <c r="D284" i="10"/>
  <c r="F284" i="10" s="1"/>
  <c r="E283" i="10"/>
  <c r="D283" i="10"/>
  <c r="E282" i="10"/>
  <c r="D282" i="10"/>
  <c r="F282" i="10" s="1"/>
  <c r="E276" i="10"/>
  <c r="D276" i="10"/>
  <c r="F276" i="10" s="1"/>
  <c r="E275" i="10"/>
  <c r="D275" i="10"/>
  <c r="F275" i="10" s="1"/>
  <c r="E274" i="10"/>
  <c r="D274" i="10"/>
  <c r="E273" i="10"/>
  <c r="D273" i="10"/>
  <c r="F273" i="10" s="1"/>
  <c r="E272" i="10"/>
  <c r="D272" i="10"/>
  <c r="F272" i="10" s="1"/>
  <c r="E271" i="10"/>
  <c r="D271" i="10"/>
  <c r="F271" i="10" s="1"/>
  <c r="E265" i="10"/>
  <c r="D265" i="10"/>
  <c r="E264" i="10"/>
  <c r="D264" i="10"/>
  <c r="F264" i="10" s="1"/>
  <c r="E263" i="10"/>
  <c r="D263" i="10"/>
  <c r="F263" i="10" s="1"/>
  <c r="E262" i="10"/>
  <c r="D262" i="10"/>
  <c r="F262" i="10" s="1"/>
  <c r="E261" i="10"/>
  <c r="D261" i="10"/>
  <c r="E260" i="10"/>
  <c r="D260" i="10"/>
  <c r="F260" i="10" s="1"/>
  <c r="E259" i="10"/>
  <c r="D259" i="10"/>
  <c r="F259" i="10" s="1"/>
  <c r="E253" i="10"/>
  <c r="D253" i="10"/>
  <c r="E252" i="10"/>
  <c r="D252" i="10"/>
  <c r="E251" i="10"/>
  <c r="D251" i="10"/>
  <c r="E250" i="10"/>
  <c r="D250" i="10"/>
  <c r="F250" i="10" s="1"/>
  <c r="E249" i="10"/>
  <c r="D249" i="10"/>
  <c r="E248" i="10"/>
  <c r="D248" i="10"/>
  <c r="E247" i="10"/>
  <c r="D247" i="10"/>
  <c r="E241" i="10"/>
  <c r="D241" i="10"/>
  <c r="F241" i="10" s="1"/>
  <c r="E240" i="10"/>
  <c r="D240" i="10"/>
  <c r="E239" i="10"/>
  <c r="D239" i="10"/>
  <c r="E238" i="10"/>
  <c r="D238" i="10"/>
  <c r="E237" i="10"/>
  <c r="D237" i="10"/>
  <c r="F237" i="10" s="1"/>
  <c r="E236" i="10"/>
  <c r="D236" i="10"/>
  <c r="E235" i="10"/>
  <c r="D235" i="10"/>
  <c r="E234" i="10"/>
  <c r="D234" i="10"/>
  <c r="E228" i="10"/>
  <c r="D228" i="10"/>
  <c r="F228" i="10" s="1"/>
  <c r="E227" i="10"/>
  <c r="D227" i="10"/>
  <c r="E226" i="10"/>
  <c r="D226" i="10"/>
  <c r="E225" i="10"/>
  <c r="D225" i="10"/>
  <c r="E219" i="10"/>
  <c r="D219" i="10"/>
  <c r="F219" i="10" s="1"/>
  <c r="E218" i="10"/>
  <c r="D218" i="10"/>
  <c r="F218" i="10" s="1"/>
  <c r="E217" i="10"/>
  <c r="D217" i="10"/>
  <c r="E216" i="10"/>
  <c r="D216" i="10"/>
  <c r="F216" i="10" s="1"/>
  <c r="E214" i="10"/>
  <c r="D214" i="10"/>
  <c r="E213" i="10"/>
  <c r="D213" i="10"/>
  <c r="F213" i="10" s="1"/>
  <c r="E212" i="10"/>
  <c r="D212" i="10"/>
  <c r="E211" i="10"/>
  <c r="D211" i="10"/>
  <c r="F211" i="10" s="1"/>
  <c r="E209" i="10"/>
  <c r="D209" i="10"/>
  <c r="E208" i="10"/>
  <c r="D208" i="10"/>
  <c r="F208" i="10" s="1"/>
  <c r="E207" i="10"/>
  <c r="D207" i="10"/>
  <c r="E206" i="10"/>
  <c r="D206" i="10"/>
  <c r="F206" i="10" s="1"/>
  <c r="E205" i="10"/>
  <c r="D205" i="10"/>
  <c r="E199" i="10"/>
  <c r="D199" i="10"/>
  <c r="F199" i="10" s="1"/>
  <c r="E198" i="10"/>
  <c r="D198" i="10"/>
  <c r="E197" i="10"/>
  <c r="D197" i="10"/>
  <c r="F197" i="10" s="1"/>
  <c r="E196" i="10"/>
  <c r="D196" i="10"/>
  <c r="E195" i="10"/>
  <c r="D195" i="10"/>
  <c r="F195" i="10" s="1"/>
  <c r="E189" i="10"/>
  <c r="F189" i="10" s="1"/>
  <c r="D189" i="10"/>
  <c r="E188" i="10"/>
  <c r="D188" i="10"/>
  <c r="F188" i="10" s="1"/>
  <c r="E187" i="10"/>
  <c r="D187" i="10"/>
  <c r="E186" i="10"/>
  <c r="D186" i="10"/>
  <c r="F186" i="10" s="1"/>
  <c r="E180" i="10"/>
  <c r="F180" i="10" s="1"/>
  <c r="D180" i="10"/>
  <c r="E179" i="10"/>
  <c r="D179" i="10"/>
  <c r="F179" i="10" s="1"/>
  <c r="E178" i="10"/>
  <c r="D178" i="10"/>
  <c r="E172" i="10"/>
  <c r="D172" i="10"/>
  <c r="F172" i="10" s="1"/>
  <c r="E171" i="10"/>
  <c r="D171" i="10"/>
  <c r="E170" i="10"/>
  <c r="D170" i="10"/>
  <c r="F170" i="10" s="1"/>
  <c r="E169" i="10"/>
  <c r="D169" i="10"/>
  <c r="E168" i="10"/>
  <c r="D168" i="10"/>
  <c r="F168" i="10" s="1"/>
  <c r="E167" i="10"/>
  <c r="D167" i="10"/>
  <c r="E161" i="10"/>
  <c r="D161" i="10"/>
  <c r="F161" i="10" s="1"/>
  <c r="E160" i="10"/>
  <c r="D160" i="10"/>
  <c r="E159" i="10"/>
  <c r="D159" i="10"/>
  <c r="F159" i="10" s="1"/>
  <c r="E158" i="10"/>
  <c r="D158" i="10"/>
  <c r="E157" i="10"/>
  <c r="D157" i="10"/>
  <c r="F157" i="10" s="1"/>
  <c r="E156" i="10"/>
  <c r="D156" i="10"/>
  <c r="E150" i="10"/>
  <c r="D150" i="10"/>
  <c r="F150" i="10" s="1"/>
  <c r="E149" i="10"/>
  <c r="D149" i="10"/>
  <c r="E148" i="10"/>
  <c r="D148" i="10"/>
  <c r="F148" i="10" s="1"/>
  <c r="E147" i="10"/>
  <c r="D147" i="10"/>
  <c r="E146" i="10"/>
  <c r="D146" i="10"/>
  <c r="F146" i="10" s="1"/>
  <c r="E140" i="10"/>
  <c r="D140" i="10"/>
  <c r="E139" i="10"/>
  <c r="D139" i="10"/>
  <c r="F139" i="10" s="1"/>
  <c r="E138" i="10"/>
  <c r="D138" i="10"/>
  <c r="E137" i="10"/>
  <c r="D137" i="10"/>
  <c r="F137" i="10" s="1"/>
  <c r="E136" i="10"/>
  <c r="D136" i="10"/>
  <c r="E134" i="10"/>
  <c r="D134" i="10"/>
  <c r="F134" i="10" s="1"/>
  <c r="E133" i="10"/>
  <c r="D133" i="10"/>
  <c r="E132" i="10"/>
  <c r="D132" i="10"/>
  <c r="F132" i="10" s="1"/>
  <c r="E131" i="10"/>
  <c r="D131" i="10"/>
  <c r="E130" i="10"/>
  <c r="D130" i="10"/>
  <c r="F130" i="10" s="1"/>
  <c r="E129" i="10"/>
  <c r="D129" i="10"/>
  <c r="E123" i="10"/>
  <c r="D123" i="10"/>
  <c r="F123" i="10" s="1"/>
  <c r="E122" i="10"/>
  <c r="D122" i="10"/>
  <c r="E121" i="10"/>
  <c r="D121" i="10"/>
  <c r="F121" i="10" s="1"/>
  <c r="E120" i="10"/>
  <c r="D120" i="10"/>
  <c r="E119" i="10"/>
  <c r="D119" i="10"/>
  <c r="F119" i="10" s="1"/>
  <c r="E113" i="10"/>
  <c r="D113" i="10"/>
  <c r="E112" i="10"/>
  <c r="D112" i="10"/>
  <c r="F112" i="10" s="1"/>
  <c r="E110" i="10"/>
  <c r="D110" i="10"/>
  <c r="E109" i="10"/>
  <c r="D109" i="10"/>
  <c r="F109" i="10" s="1"/>
  <c r="E108" i="10"/>
  <c r="D108" i="10"/>
  <c r="E107" i="10"/>
  <c r="D107" i="10"/>
  <c r="F107" i="10" s="1"/>
  <c r="E105" i="10"/>
  <c r="D105" i="10"/>
  <c r="E104" i="10"/>
  <c r="D104" i="10"/>
  <c r="E103" i="10"/>
  <c r="D103" i="10"/>
  <c r="E97" i="10"/>
  <c r="D97" i="10"/>
  <c r="F97" i="10" s="1"/>
  <c r="E96" i="10"/>
  <c r="D96" i="10"/>
  <c r="E95" i="10"/>
  <c r="D95" i="10"/>
  <c r="F95" i="10" s="1"/>
  <c r="E93" i="10"/>
  <c r="D93" i="10"/>
  <c r="E92" i="10"/>
  <c r="D92" i="10"/>
  <c r="F92" i="10" s="1"/>
  <c r="E91" i="10"/>
  <c r="D91" i="10"/>
  <c r="E90" i="10"/>
  <c r="D90" i="10"/>
  <c r="F90" i="10" s="1"/>
  <c r="E89" i="10"/>
  <c r="D89" i="10"/>
  <c r="E88" i="10"/>
  <c r="D88" i="10"/>
  <c r="F88" i="10" s="1"/>
  <c r="E87" i="10"/>
  <c r="D87" i="10"/>
  <c r="E81" i="10"/>
  <c r="D81" i="10"/>
  <c r="F81" i="10" s="1"/>
  <c r="E80" i="10"/>
  <c r="D80" i="10"/>
  <c r="E79" i="10"/>
  <c r="D79" i="10"/>
  <c r="F79" i="10" s="1"/>
  <c r="E78" i="10"/>
  <c r="D78" i="10"/>
  <c r="E76" i="10"/>
  <c r="D76" i="10"/>
  <c r="F76" i="10" s="1"/>
  <c r="E75" i="10"/>
  <c r="D75" i="10"/>
  <c r="E74" i="10"/>
  <c r="D74" i="10"/>
  <c r="F74" i="10" s="1"/>
  <c r="E73" i="10"/>
  <c r="D73" i="10"/>
  <c r="E72" i="10"/>
  <c r="D72" i="10"/>
  <c r="F72" i="10" s="1"/>
  <c r="E70" i="10"/>
  <c r="D70" i="10"/>
  <c r="E69" i="10"/>
  <c r="D69" i="10"/>
  <c r="F69" i="10" s="1"/>
  <c r="E68" i="10"/>
  <c r="D68" i="10"/>
  <c r="E67" i="10"/>
  <c r="D67" i="10"/>
  <c r="F67" i="10" s="1"/>
  <c r="E61" i="10"/>
  <c r="D61" i="10"/>
  <c r="E60" i="10"/>
  <c r="D60" i="10"/>
  <c r="F60" i="10" s="1"/>
  <c r="E59" i="10"/>
  <c r="D59" i="10"/>
  <c r="E57" i="10"/>
  <c r="D57" i="10"/>
  <c r="F57" i="10" s="1"/>
  <c r="E56" i="10"/>
  <c r="D56" i="10"/>
  <c r="E55" i="10"/>
  <c r="D55" i="10"/>
  <c r="F55" i="10" s="1"/>
  <c r="E49" i="10"/>
  <c r="D49" i="10"/>
  <c r="E48" i="10"/>
  <c r="D48" i="10"/>
  <c r="F48" i="10" s="1"/>
  <c r="E47" i="10"/>
  <c r="D47" i="10"/>
  <c r="E46" i="10"/>
  <c r="D46" i="10"/>
  <c r="F46" i="10" s="1"/>
  <c r="E44" i="10"/>
  <c r="D44" i="10"/>
  <c r="E43" i="10"/>
  <c r="D43" i="10"/>
  <c r="F43" i="10" s="1"/>
  <c r="E42" i="10"/>
  <c r="D42" i="10"/>
  <c r="E41" i="10"/>
  <c r="D41" i="10"/>
  <c r="F41" i="10" s="1"/>
  <c r="E40" i="10"/>
  <c r="D40" i="10"/>
  <c r="E34" i="10"/>
  <c r="D34" i="10"/>
  <c r="F34" i="10" s="1"/>
  <c r="E33" i="10"/>
  <c r="D33" i="10"/>
  <c r="E32" i="10"/>
  <c r="D32" i="10"/>
  <c r="F32" i="10" s="1"/>
  <c r="E31" i="10"/>
  <c r="D31" i="10"/>
  <c r="E30" i="10"/>
  <c r="D30" i="10"/>
  <c r="F30" i="10" s="1"/>
  <c r="E29" i="10"/>
  <c r="D29" i="10"/>
  <c r="E28" i="10"/>
  <c r="D28" i="10"/>
  <c r="F28" i="10" s="1"/>
  <c r="E27" i="10"/>
  <c r="D27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F296" i="10" l="1"/>
  <c r="F104" i="10"/>
  <c r="F253" i="10"/>
  <c r="F333" i="10"/>
  <c r="F105" i="10"/>
  <c r="F110" i="10"/>
  <c r="F120" i="10"/>
  <c r="F129" i="10"/>
  <c r="F133" i="10"/>
  <c r="F138" i="10"/>
  <c r="F147" i="10"/>
  <c r="F156" i="10"/>
  <c r="F160" i="10"/>
  <c r="F169" i="10"/>
  <c r="F178" i="10"/>
  <c r="F187" i="10"/>
  <c r="F205" i="10"/>
  <c r="F209" i="10"/>
  <c r="F214" i="10"/>
  <c r="F18" i="10"/>
  <c r="F27" i="10"/>
  <c r="F31" i="10"/>
  <c r="F40" i="10"/>
  <c r="F44" i="10"/>
  <c r="F49" i="10"/>
  <c r="F59" i="10"/>
  <c r="F68" i="10"/>
  <c r="F73" i="10"/>
  <c r="F78" i="10"/>
  <c r="F87" i="10"/>
  <c r="F91" i="10"/>
  <c r="F96" i="10"/>
  <c r="F225" i="10"/>
  <c r="F227" i="10"/>
  <c r="F234" i="10"/>
  <c r="F236" i="10"/>
  <c r="F238" i="10"/>
  <c r="F240" i="10"/>
  <c r="F247" i="10"/>
  <c r="F249" i="10"/>
  <c r="F251" i="10"/>
  <c r="F334" i="10"/>
  <c r="F196" i="10"/>
  <c r="F15" i="10"/>
  <c r="F17" i="10"/>
  <c r="F19" i="10"/>
  <c r="F21" i="10"/>
  <c r="F42" i="10"/>
  <c r="F47" i="10"/>
  <c r="F70" i="10"/>
  <c r="F75" i="10"/>
  <c r="F305" i="10"/>
  <c r="F122" i="10"/>
  <c r="F131" i="10"/>
  <c r="F235" i="10"/>
  <c r="F239" i="10"/>
  <c r="F248" i="10"/>
  <c r="F16" i="10"/>
  <c r="F20" i="10"/>
  <c r="F93" i="10"/>
  <c r="F103" i="10"/>
  <c r="F149" i="10"/>
  <c r="F158" i="10"/>
  <c r="F212" i="10"/>
  <c r="F217" i="10"/>
  <c r="F261" i="10"/>
  <c r="F265" i="10"/>
  <c r="F274" i="10"/>
  <c r="F319" i="10"/>
  <c r="F323" i="10"/>
  <c r="F332" i="10"/>
  <c r="F29" i="10"/>
  <c r="F56" i="10"/>
  <c r="F80" i="10"/>
  <c r="F108" i="10"/>
  <c r="F136" i="10"/>
  <c r="F167" i="10"/>
  <c r="F198" i="10"/>
  <c r="F226" i="10"/>
  <c r="F252" i="10"/>
  <c r="F283" i="10"/>
  <c r="F309" i="10"/>
  <c r="F341" i="10"/>
  <c r="F33" i="10"/>
  <c r="F61" i="10"/>
  <c r="F89" i="10"/>
  <c r="F113" i="10"/>
  <c r="F140" i="10"/>
  <c r="F171" i="10"/>
  <c r="F207" i="10"/>
  <c r="F287" i="10"/>
  <c r="D340" i="9" l="1"/>
  <c r="D123" i="5" l="1"/>
  <c r="E342" i="9" l="1"/>
  <c r="D342" i="9"/>
  <c r="E341" i="9"/>
  <c r="D341" i="9"/>
  <c r="E340" i="9"/>
  <c r="F340" i="9" s="1"/>
  <c r="E334" i="9"/>
  <c r="D334" i="9"/>
  <c r="E333" i="9"/>
  <c r="D333" i="9"/>
  <c r="E332" i="9"/>
  <c r="D332" i="9"/>
  <c r="E331" i="9"/>
  <c r="D331" i="9"/>
  <c r="E330" i="9"/>
  <c r="D330" i="9"/>
  <c r="E329" i="9"/>
  <c r="D329" i="9"/>
  <c r="E323" i="9"/>
  <c r="D323" i="9"/>
  <c r="E322" i="9"/>
  <c r="D322" i="9"/>
  <c r="E321" i="9"/>
  <c r="D321" i="9"/>
  <c r="E320" i="9"/>
  <c r="D320" i="9"/>
  <c r="E319" i="9"/>
  <c r="D319" i="9"/>
  <c r="E313" i="9"/>
  <c r="D313" i="9"/>
  <c r="E312" i="9"/>
  <c r="D312" i="9"/>
  <c r="E311" i="9"/>
  <c r="D311" i="9"/>
  <c r="E309" i="9"/>
  <c r="D309" i="9"/>
  <c r="E308" i="9"/>
  <c r="D308" i="9"/>
  <c r="E307" i="9"/>
  <c r="D307" i="9"/>
  <c r="E306" i="9"/>
  <c r="D306" i="9"/>
  <c r="E305" i="9"/>
  <c r="D305" i="9"/>
  <c r="E299" i="9"/>
  <c r="D299" i="9"/>
  <c r="E298" i="9"/>
  <c r="D298" i="9"/>
  <c r="E297" i="9"/>
  <c r="D297" i="9"/>
  <c r="E296" i="9"/>
  <c r="D296" i="9"/>
  <c r="E295" i="9"/>
  <c r="D295" i="9"/>
  <c r="E294" i="9"/>
  <c r="D294" i="9"/>
  <c r="E288" i="9"/>
  <c r="D288" i="9"/>
  <c r="E287" i="9"/>
  <c r="D287" i="9"/>
  <c r="E286" i="9"/>
  <c r="D286" i="9"/>
  <c r="E285" i="9"/>
  <c r="D285" i="9"/>
  <c r="E284" i="9"/>
  <c r="D284" i="9"/>
  <c r="E283" i="9"/>
  <c r="D283" i="9"/>
  <c r="E282" i="9"/>
  <c r="D282" i="9"/>
  <c r="E276" i="9"/>
  <c r="D276" i="9"/>
  <c r="E275" i="9"/>
  <c r="D275" i="9"/>
  <c r="E274" i="9"/>
  <c r="D274" i="9"/>
  <c r="E273" i="9"/>
  <c r="D273" i="9"/>
  <c r="E272" i="9"/>
  <c r="D272" i="9"/>
  <c r="E271" i="9"/>
  <c r="D271" i="9"/>
  <c r="E265" i="9"/>
  <c r="D265" i="9"/>
  <c r="E264" i="9"/>
  <c r="D264" i="9"/>
  <c r="E263" i="9"/>
  <c r="D263" i="9"/>
  <c r="E262" i="9"/>
  <c r="D262" i="9"/>
  <c r="E261" i="9"/>
  <c r="D261" i="9"/>
  <c r="E260" i="9"/>
  <c r="D260" i="9"/>
  <c r="E259" i="9"/>
  <c r="D259" i="9"/>
  <c r="E253" i="9"/>
  <c r="D253" i="9"/>
  <c r="E252" i="9"/>
  <c r="D252" i="9"/>
  <c r="E251" i="9"/>
  <c r="D251" i="9"/>
  <c r="E250" i="9"/>
  <c r="D250" i="9"/>
  <c r="E249" i="9"/>
  <c r="D249" i="9"/>
  <c r="E248" i="9"/>
  <c r="D248" i="9"/>
  <c r="E247" i="9"/>
  <c r="D247" i="9"/>
  <c r="E241" i="9"/>
  <c r="D241" i="9"/>
  <c r="E240" i="9"/>
  <c r="D240" i="9"/>
  <c r="E239" i="9"/>
  <c r="D239" i="9"/>
  <c r="E238" i="9"/>
  <c r="D238" i="9"/>
  <c r="E237" i="9"/>
  <c r="D237" i="9"/>
  <c r="E236" i="9"/>
  <c r="D236" i="9"/>
  <c r="E235" i="9"/>
  <c r="D235" i="9"/>
  <c r="E234" i="9"/>
  <c r="D234" i="9"/>
  <c r="E228" i="9"/>
  <c r="D228" i="9"/>
  <c r="E227" i="9"/>
  <c r="D227" i="9"/>
  <c r="E226" i="9"/>
  <c r="D226" i="9"/>
  <c r="E225" i="9"/>
  <c r="D225" i="9"/>
  <c r="E219" i="9"/>
  <c r="D219" i="9"/>
  <c r="E218" i="9"/>
  <c r="D218" i="9"/>
  <c r="E217" i="9"/>
  <c r="D217" i="9"/>
  <c r="E216" i="9"/>
  <c r="D216" i="9"/>
  <c r="E214" i="9"/>
  <c r="D214" i="9"/>
  <c r="E213" i="9"/>
  <c r="D213" i="9"/>
  <c r="E212" i="9"/>
  <c r="D212" i="9"/>
  <c r="E211" i="9"/>
  <c r="D211" i="9"/>
  <c r="E209" i="9"/>
  <c r="D209" i="9"/>
  <c r="E208" i="9"/>
  <c r="D208" i="9"/>
  <c r="E207" i="9"/>
  <c r="D207" i="9"/>
  <c r="E206" i="9"/>
  <c r="D206" i="9"/>
  <c r="E205" i="9"/>
  <c r="D205" i="9"/>
  <c r="E199" i="9"/>
  <c r="D199" i="9"/>
  <c r="E198" i="9"/>
  <c r="D198" i="9"/>
  <c r="E197" i="9"/>
  <c r="D197" i="9"/>
  <c r="E196" i="9"/>
  <c r="D196" i="9"/>
  <c r="E195" i="9"/>
  <c r="D195" i="9"/>
  <c r="E189" i="9"/>
  <c r="D189" i="9"/>
  <c r="E188" i="9"/>
  <c r="D188" i="9"/>
  <c r="E187" i="9"/>
  <c r="D187" i="9"/>
  <c r="E186" i="9"/>
  <c r="D186" i="9"/>
  <c r="E180" i="9"/>
  <c r="D180" i="9"/>
  <c r="E179" i="9"/>
  <c r="D179" i="9"/>
  <c r="E178" i="9"/>
  <c r="D178" i="9"/>
  <c r="E172" i="9"/>
  <c r="D172" i="9"/>
  <c r="E171" i="9"/>
  <c r="D171" i="9"/>
  <c r="E170" i="9"/>
  <c r="D170" i="9"/>
  <c r="E169" i="9"/>
  <c r="D169" i="9"/>
  <c r="E168" i="9"/>
  <c r="D168" i="9"/>
  <c r="E167" i="9"/>
  <c r="D167" i="9"/>
  <c r="E161" i="9"/>
  <c r="D161" i="9"/>
  <c r="E160" i="9"/>
  <c r="D160" i="9"/>
  <c r="E159" i="9"/>
  <c r="D159" i="9"/>
  <c r="E158" i="9"/>
  <c r="D158" i="9"/>
  <c r="E157" i="9"/>
  <c r="D157" i="9"/>
  <c r="E156" i="9"/>
  <c r="D156" i="9"/>
  <c r="E150" i="9"/>
  <c r="D150" i="9"/>
  <c r="E149" i="9"/>
  <c r="D149" i="9"/>
  <c r="E148" i="9"/>
  <c r="D148" i="9"/>
  <c r="E147" i="9"/>
  <c r="D147" i="9"/>
  <c r="E146" i="9"/>
  <c r="D146" i="9"/>
  <c r="E140" i="9"/>
  <c r="D140" i="9"/>
  <c r="E139" i="9"/>
  <c r="D139" i="9"/>
  <c r="E138" i="9"/>
  <c r="D138" i="9"/>
  <c r="E137" i="9"/>
  <c r="D137" i="9"/>
  <c r="E136" i="9"/>
  <c r="D136" i="9"/>
  <c r="E134" i="9"/>
  <c r="D134" i="9"/>
  <c r="E133" i="9"/>
  <c r="D133" i="9"/>
  <c r="E132" i="9"/>
  <c r="D132" i="9"/>
  <c r="E131" i="9"/>
  <c r="D131" i="9"/>
  <c r="E130" i="9"/>
  <c r="D130" i="9"/>
  <c r="E129" i="9"/>
  <c r="D129" i="9"/>
  <c r="E123" i="9"/>
  <c r="D123" i="9"/>
  <c r="E122" i="9"/>
  <c r="D122" i="9"/>
  <c r="E121" i="9"/>
  <c r="D121" i="9"/>
  <c r="E120" i="9"/>
  <c r="D120" i="9"/>
  <c r="E119" i="9"/>
  <c r="D119" i="9"/>
  <c r="E113" i="9"/>
  <c r="D113" i="9"/>
  <c r="E112" i="9"/>
  <c r="D112" i="9"/>
  <c r="E110" i="9"/>
  <c r="D110" i="9"/>
  <c r="E109" i="9"/>
  <c r="D109" i="9"/>
  <c r="E108" i="9"/>
  <c r="D108" i="9"/>
  <c r="E107" i="9"/>
  <c r="D107" i="9"/>
  <c r="E105" i="9"/>
  <c r="D105" i="9"/>
  <c r="E104" i="9"/>
  <c r="D104" i="9"/>
  <c r="E103" i="9"/>
  <c r="D103" i="9"/>
  <c r="E97" i="9"/>
  <c r="D97" i="9"/>
  <c r="E96" i="9"/>
  <c r="D96" i="9"/>
  <c r="E95" i="9"/>
  <c r="D95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1" i="9"/>
  <c r="D81" i="9"/>
  <c r="E80" i="9"/>
  <c r="D80" i="9"/>
  <c r="E79" i="9"/>
  <c r="D79" i="9"/>
  <c r="E78" i="9"/>
  <c r="D78" i="9"/>
  <c r="E76" i="9"/>
  <c r="D76" i="9"/>
  <c r="E75" i="9"/>
  <c r="D75" i="9"/>
  <c r="E74" i="9"/>
  <c r="D74" i="9"/>
  <c r="E73" i="9"/>
  <c r="D73" i="9"/>
  <c r="E72" i="9"/>
  <c r="D72" i="9"/>
  <c r="E70" i="9"/>
  <c r="D70" i="9"/>
  <c r="E69" i="9"/>
  <c r="D69" i="9"/>
  <c r="E68" i="9"/>
  <c r="D68" i="9"/>
  <c r="E67" i="9"/>
  <c r="D67" i="9"/>
  <c r="E61" i="9"/>
  <c r="D61" i="9"/>
  <c r="E60" i="9"/>
  <c r="D60" i="9"/>
  <c r="E59" i="9"/>
  <c r="D59" i="9"/>
  <c r="E57" i="9"/>
  <c r="D57" i="9"/>
  <c r="E56" i="9"/>
  <c r="D56" i="9"/>
  <c r="E55" i="9"/>
  <c r="D55" i="9"/>
  <c r="E49" i="9"/>
  <c r="D49" i="9"/>
  <c r="E48" i="9"/>
  <c r="D48" i="9"/>
  <c r="E47" i="9"/>
  <c r="D47" i="9"/>
  <c r="E46" i="9"/>
  <c r="D46" i="9"/>
  <c r="E44" i="9"/>
  <c r="D44" i="9"/>
  <c r="E43" i="9"/>
  <c r="D43" i="9"/>
  <c r="E42" i="9"/>
  <c r="D42" i="9"/>
  <c r="E41" i="9"/>
  <c r="D41" i="9"/>
  <c r="E40" i="9"/>
  <c r="D40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341" i="6"/>
  <c r="E342" i="6"/>
  <c r="E340" i="6"/>
  <c r="E330" i="6"/>
  <c r="E331" i="6"/>
  <c r="E332" i="6"/>
  <c r="E333" i="6"/>
  <c r="E334" i="6"/>
  <c r="E329" i="6"/>
  <c r="E320" i="6"/>
  <c r="E321" i="6"/>
  <c r="E322" i="6"/>
  <c r="E323" i="6"/>
  <c r="E319" i="6"/>
  <c r="E312" i="6"/>
  <c r="E313" i="6"/>
  <c r="E311" i="6"/>
  <c r="E306" i="6"/>
  <c r="E307" i="6"/>
  <c r="E308" i="6"/>
  <c r="E309" i="6"/>
  <c r="E305" i="6"/>
  <c r="E295" i="6"/>
  <c r="E296" i="6"/>
  <c r="E297" i="6"/>
  <c r="E298" i="6"/>
  <c r="E299" i="6"/>
  <c r="E294" i="6"/>
  <c r="E283" i="6"/>
  <c r="E284" i="6"/>
  <c r="E285" i="6"/>
  <c r="E286" i="6"/>
  <c r="E287" i="6"/>
  <c r="E288" i="6"/>
  <c r="E282" i="6"/>
  <c r="E272" i="6"/>
  <c r="E273" i="6"/>
  <c r="E274" i="6"/>
  <c r="E275" i="6"/>
  <c r="E276" i="6"/>
  <c r="E271" i="6"/>
  <c r="E260" i="6"/>
  <c r="E261" i="6"/>
  <c r="E262" i="6"/>
  <c r="E263" i="6"/>
  <c r="E264" i="6"/>
  <c r="E265" i="6"/>
  <c r="E259" i="6"/>
  <c r="E248" i="6"/>
  <c r="E249" i="6"/>
  <c r="E250" i="6"/>
  <c r="E251" i="6"/>
  <c r="E252" i="6"/>
  <c r="E253" i="6"/>
  <c r="E247" i="6"/>
  <c r="E235" i="6"/>
  <c r="E236" i="6"/>
  <c r="E237" i="6"/>
  <c r="E238" i="6"/>
  <c r="E239" i="6"/>
  <c r="E240" i="6"/>
  <c r="E241" i="6"/>
  <c r="E234" i="6"/>
  <c r="E226" i="6"/>
  <c r="E227" i="6"/>
  <c r="E228" i="6"/>
  <c r="E225" i="6"/>
  <c r="E217" i="6"/>
  <c r="E218" i="6"/>
  <c r="E219" i="6"/>
  <c r="E216" i="6"/>
  <c r="E212" i="6"/>
  <c r="E213" i="6"/>
  <c r="E214" i="6"/>
  <c r="E211" i="6"/>
  <c r="E206" i="6"/>
  <c r="E207" i="6"/>
  <c r="E208" i="6"/>
  <c r="E209" i="6"/>
  <c r="E205" i="6"/>
  <c r="E196" i="6"/>
  <c r="E197" i="6"/>
  <c r="E198" i="6"/>
  <c r="E199" i="6"/>
  <c r="E195" i="6"/>
  <c r="E187" i="6"/>
  <c r="E188" i="6"/>
  <c r="E189" i="6"/>
  <c r="E186" i="6"/>
  <c r="E179" i="6"/>
  <c r="E180" i="6"/>
  <c r="E178" i="6"/>
  <c r="E168" i="6"/>
  <c r="E169" i="6"/>
  <c r="E170" i="6"/>
  <c r="E171" i="6"/>
  <c r="E172" i="6"/>
  <c r="E167" i="6"/>
  <c r="E157" i="6"/>
  <c r="E158" i="6"/>
  <c r="E159" i="6"/>
  <c r="E160" i="6"/>
  <c r="E161" i="6"/>
  <c r="E156" i="6"/>
  <c r="E147" i="6"/>
  <c r="E148" i="6"/>
  <c r="E149" i="6"/>
  <c r="E150" i="6"/>
  <c r="E146" i="6"/>
  <c r="E137" i="6"/>
  <c r="E138" i="6"/>
  <c r="E139" i="6"/>
  <c r="E140" i="6"/>
  <c r="E136" i="6"/>
  <c r="E130" i="6"/>
  <c r="E131" i="6"/>
  <c r="E132" i="6"/>
  <c r="E133" i="6"/>
  <c r="E134" i="6"/>
  <c r="E129" i="6"/>
  <c r="E120" i="6"/>
  <c r="E121" i="6"/>
  <c r="E122" i="6"/>
  <c r="E123" i="6"/>
  <c r="E119" i="6"/>
  <c r="E113" i="6"/>
  <c r="E112" i="6"/>
  <c r="E108" i="6"/>
  <c r="E109" i="6"/>
  <c r="E110" i="6"/>
  <c r="E107" i="6"/>
  <c r="E104" i="6"/>
  <c r="E105" i="6"/>
  <c r="E103" i="6"/>
  <c r="E96" i="6"/>
  <c r="E97" i="6"/>
  <c r="E95" i="6"/>
  <c r="E88" i="6"/>
  <c r="E89" i="6"/>
  <c r="E90" i="6"/>
  <c r="E91" i="6"/>
  <c r="E92" i="6"/>
  <c r="E93" i="6"/>
  <c r="E87" i="6"/>
  <c r="E79" i="6"/>
  <c r="E80" i="6"/>
  <c r="E81" i="6"/>
  <c r="E78" i="6"/>
  <c r="E73" i="6"/>
  <c r="E74" i="6"/>
  <c r="E75" i="6"/>
  <c r="E76" i="6"/>
  <c r="E72" i="6"/>
  <c r="E68" i="6"/>
  <c r="E69" i="6"/>
  <c r="E70" i="6"/>
  <c r="E67" i="6"/>
  <c r="E60" i="6"/>
  <c r="E61" i="6"/>
  <c r="E59" i="6"/>
  <c r="E56" i="6"/>
  <c r="E57" i="6"/>
  <c r="E55" i="6"/>
  <c r="E47" i="6"/>
  <c r="E48" i="6"/>
  <c r="E49" i="6"/>
  <c r="E46" i="6"/>
  <c r="E41" i="6"/>
  <c r="E42" i="6"/>
  <c r="E43" i="6"/>
  <c r="E44" i="6"/>
  <c r="E40" i="6"/>
  <c r="E28" i="6"/>
  <c r="E29" i="6"/>
  <c r="E30" i="6"/>
  <c r="E31" i="6"/>
  <c r="E32" i="6"/>
  <c r="E33" i="6"/>
  <c r="E34" i="6"/>
  <c r="E27" i="6"/>
  <c r="F16" i="9" l="1"/>
  <c r="F18" i="9"/>
  <c r="F20" i="9"/>
  <c r="F27" i="9"/>
  <c r="F29" i="9"/>
  <c r="F31" i="9"/>
  <c r="F33" i="9"/>
  <c r="F40" i="9"/>
  <c r="F42" i="9"/>
  <c r="F44" i="9"/>
  <c r="F47" i="9"/>
  <c r="F49" i="9"/>
  <c r="F56" i="9"/>
  <c r="F59" i="9"/>
  <c r="F61" i="9"/>
  <c r="F68" i="9"/>
  <c r="F70" i="9"/>
  <c r="F73" i="9"/>
  <c r="F75" i="9"/>
  <c r="F78" i="9"/>
  <c r="F80" i="9"/>
  <c r="F87" i="9"/>
  <c r="F89" i="9"/>
  <c r="F91" i="9"/>
  <c r="F93" i="9"/>
  <c r="F96" i="9"/>
  <c r="F103" i="9"/>
  <c r="F105" i="9"/>
  <c r="F108" i="9"/>
  <c r="F110" i="9"/>
  <c r="F113" i="9"/>
  <c r="F120" i="9"/>
  <c r="F122" i="9"/>
  <c r="F129" i="9"/>
  <c r="F131" i="9"/>
  <c r="F160" i="9"/>
  <c r="F167" i="9"/>
  <c r="F169" i="9"/>
  <c r="F171" i="9"/>
  <c r="F178" i="9"/>
  <c r="F180" i="9"/>
  <c r="F187" i="9"/>
  <c r="F189" i="9"/>
  <c r="F196" i="9"/>
  <c r="F198" i="9"/>
  <c r="F205" i="9"/>
  <c r="F207" i="9"/>
  <c r="F209" i="9"/>
  <c r="F212" i="9"/>
  <c r="F214" i="9"/>
  <c r="F217" i="9"/>
  <c r="F219" i="9"/>
  <c r="F226" i="9"/>
  <c r="F228" i="9"/>
  <c r="F235" i="9"/>
  <c r="F237" i="9"/>
  <c r="F239" i="9"/>
  <c r="F241" i="9"/>
  <c r="F248" i="9"/>
  <c r="F250" i="9"/>
  <c r="F252" i="9"/>
  <c r="F259" i="9"/>
  <c r="F261" i="9"/>
  <c r="F263" i="9"/>
  <c r="F265" i="9"/>
  <c r="F272" i="9"/>
  <c r="F274" i="9"/>
  <c r="F276" i="9"/>
  <c r="F283" i="9"/>
  <c r="F285" i="9"/>
  <c r="F287" i="9"/>
  <c r="F294" i="9"/>
  <c r="F296" i="9"/>
  <c r="F298" i="9"/>
  <c r="F305" i="9"/>
  <c r="F307" i="9"/>
  <c r="F309" i="9"/>
  <c r="F312" i="9"/>
  <c r="F319" i="9"/>
  <c r="F321" i="9"/>
  <c r="F323" i="9"/>
  <c r="F330" i="9"/>
  <c r="F332" i="9"/>
  <c r="F334" i="9"/>
  <c r="F341" i="9"/>
  <c r="F30" i="9"/>
  <c r="F34" i="9"/>
  <c r="F43" i="9"/>
  <c r="F48" i="9"/>
  <c r="F57" i="9"/>
  <c r="F67" i="9"/>
  <c r="F72" i="9"/>
  <c r="F76" i="9"/>
  <c r="F81" i="9"/>
  <c r="F90" i="9"/>
  <c r="F95" i="9"/>
  <c r="F104" i="9"/>
  <c r="F109" i="9"/>
  <c r="F119" i="9"/>
  <c r="F123" i="9"/>
  <c r="F132" i="9"/>
  <c r="F137" i="9"/>
  <c r="F146" i="9"/>
  <c r="F150" i="9"/>
  <c r="F159" i="9"/>
  <c r="F168" i="9"/>
  <c r="F172" i="9"/>
  <c r="F186" i="9"/>
  <c r="F195" i="9"/>
  <c r="F199" i="9"/>
  <c r="F208" i="9"/>
  <c r="F213" i="9"/>
  <c r="F218" i="9"/>
  <c r="F227" i="9"/>
  <c r="F236" i="9"/>
  <c r="F240" i="9"/>
  <c r="F249" i="9"/>
  <c r="F253" i="9"/>
  <c r="F262" i="9"/>
  <c r="F271" i="9"/>
  <c r="F275" i="9"/>
  <c r="F284" i="9"/>
  <c r="F288" i="9"/>
  <c r="F297" i="9"/>
  <c r="F306" i="9"/>
  <c r="F311" i="9"/>
  <c r="F320" i="9"/>
  <c r="F329" i="9"/>
  <c r="F333" i="9"/>
  <c r="F342" i="9"/>
  <c r="F17" i="9"/>
  <c r="F21" i="9"/>
  <c r="F158" i="9"/>
  <c r="F133" i="9"/>
  <c r="F136" i="9"/>
  <c r="F138" i="9"/>
  <c r="F140" i="9"/>
  <c r="F147" i="9"/>
  <c r="F149" i="9"/>
  <c r="F156" i="9"/>
  <c r="F15" i="9"/>
  <c r="F41" i="9"/>
  <c r="F55" i="9"/>
  <c r="F60" i="9"/>
  <c r="F69" i="9"/>
  <c r="F88" i="9"/>
  <c r="F322" i="9"/>
  <c r="F28" i="9"/>
  <c r="F32" i="9"/>
  <c r="F46" i="9"/>
  <c r="F92" i="9"/>
  <c r="F313" i="9"/>
  <c r="F170" i="9"/>
  <c r="F179" i="9"/>
  <c r="F197" i="9"/>
  <c r="F211" i="9"/>
  <c r="F121" i="9"/>
  <c r="F225" i="9"/>
  <c r="F234" i="9"/>
  <c r="F238" i="9"/>
  <c r="F139" i="9"/>
  <c r="F148" i="9"/>
  <c r="F260" i="9"/>
  <c r="F264" i="9"/>
  <c r="F286" i="9"/>
  <c r="F295" i="9"/>
  <c r="F79" i="9"/>
  <c r="F107" i="9"/>
  <c r="F134" i="9"/>
  <c r="F161" i="9"/>
  <c r="F251" i="9"/>
  <c r="F282" i="9"/>
  <c r="F308" i="9"/>
  <c r="F112" i="9"/>
  <c r="F206" i="9"/>
  <c r="F19" i="9"/>
  <c r="F74" i="9"/>
  <c r="F97" i="9"/>
  <c r="F130" i="9"/>
  <c r="F157" i="9"/>
  <c r="F188" i="9"/>
  <c r="F216" i="9"/>
  <c r="F247" i="9"/>
  <c r="F273" i="9"/>
  <c r="F299" i="9"/>
  <c r="F331" i="9"/>
  <c r="E16" i="6"/>
  <c r="E17" i="6"/>
  <c r="E18" i="6"/>
  <c r="E19" i="6"/>
  <c r="E20" i="6"/>
  <c r="E21" i="6"/>
  <c r="E15" i="6"/>
  <c r="D15" i="6"/>
  <c r="D342" i="6"/>
  <c r="F342" i="6" s="1"/>
  <c r="D341" i="6"/>
  <c r="F341" i="6" s="1"/>
  <c r="D340" i="6"/>
  <c r="F340" i="6" s="1"/>
  <c r="D334" i="6"/>
  <c r="F334" i="6" s="1"/>
  <c r="D333" i="6"/>
  <c r="F333" i="6" s="1"/>
  <c r="D332" i="6"/>
  <c r="F332" i="6" s="1"/>
  <c r="D331" i="6"/>
  <c r="F331" i="6" s="1"/>
  <c r="D330" i="6"/>
  <c r="F330" i="6" s="1"/>
  <c r="D329" i="6"/>
  <c r="F329" i="6" s="1"/>
  <c r="D323" i="6"/>
  <c r="F323" i="6" s="1"/>
  <c r="D322" i="6"/>
  <c r="F322" i="6" s="1"/>
  <c r="D321" i="6"/>
  <c r="F321" i="6" s="1"/>
  <c r="D320" i="6"/>
  <c r="F320" i="6" s="1"/>
  <c r="D319" i="6"/>
  <c r="F319" i="6" s="1"/>
  <c r="D313" i="6"/>
  <c r="F313" i="6" s="1"/>
  <c r="D312" i="6"/>
  <c r="F312" i="6" s="1"/>
  <c r="D311" i="6"/>
  <c r="F311" i="6" s="1"/>
  <c r="D309" i="6"/>
  <c r="F309" i="6" s="1"/>
  <c r="D308" i="6"/>
  <c r="F308" i="6" s="1"/>
  <c r="D307" i="6"/>
  <c r="F307" i="6" s="1"/>
  <c r="D306" i="6"/>
  <c r="F306" i="6" s="1"/>
  <c r="D305" i="6"/>
  <c r="F305" i="6" s="1"/>
  <c r="D299" i="6"/>
  <c r="F299" i="6" s="1"/>
  <c r="D298" i="6"/>
  <c r="F298" i="6" s="1"/>
  <c r="D297" i="6"/>
  <c r="F297" i="6" s="1"/>
  <c r="D296" i="6"/>
  <c r="F296" i="6" s="1"/>
  <c r="D295" i="6"/>
  <c r="F295" i="6" s="1"/>
  <c r="D294" i="6"/>
  <c r="F294" i="6" s="1"/>
  <c r="D288" i="6"/>
  <c r="F288" i="6" s="1"/>
  <c r="D287" i="6"/>
  <c r="F287" i="6" s="1"/>
  <c r="D286" i="6"/>
  <c r="F286" i="6" s="1"/>
  <c r="D285" i="6"/>
  <c r="F285" i="6" s="1"/>
  <c r="D284" i="6"/>
  <c r="F284" i="6" s="1"/>
  <c r="D283" i="6"/>
  <c r="F283" i="6" s="1"/>
  <c r="D282" i="6"/>
  <c r="F282" i="6" s="1"/>
  <c r="D276" i="6"/>
  <c r="F276" i="6" s="1"/>
  <c r="D275" i="6"/>
  <c r="F275" i="6" s="1"/>
  <c r="D274" i="6"/>
  <c r="F274" i="6" s="1"/>
  <c r="D273" i="6"/>
  <c r="F273" i="6" s="1"/>
  <c r="D272" i="6"/>
  <c r="F272" i="6" s="1"/>
  <c r="D271" i="6"/>
  <c r="F271" i="6" s="1"/>
  <c r="D265" i="6"/>
  <c r="F265" i="6" s="1"/>
  <c r="D264" i="6"/>
  <c r="F264" i="6" s="1"/>
  <c r="D263" i="6"/>
  <c r="F263" i="6" s="1"/>
  <c r="D262" i="6"/>
  <c r="F262" i="6" s="1"/>
  <c r="D261" i="6"/>
  <c r="F261" i="6" s="1"/>
  <c r="D260" i="6"/>
  <c r="F260" i="6" s="1"/>
  <c r="D259" i="6"/>
  <c r="F259" i="6" s="1"/>
  <c r="D253" i="6"/>
  <c r="F253" i="6" s="1"/>
  <c r="D252" i="6"/>
  <c r="F252" i="6" s="1"/>
  <c r="D251" i="6"/>
  <c r="F251" i="6" s="1"/>
  <c r="D250" i="6"/>
  <c r="F250" i="6" s="1"/>
  <c r="D249" i="6"/>
  <c r="F249" i="6" s="1"/>
  <c r="D248" i="6"/>
  <c r="F248" i="6" s="1"/>
  <c r="D247" i="6"/>
  <c r="F247" i="6" s="1"/>
  <c r="D241" i="6"/>
  <c r="F241" i="6" s="1"/>
  <c r="D240" i="6"/>
  <c r="F240" i="6" s="1"/>
  <c r="D239" i="6"/>
  <c r="F239" i="6" s="1"/>
  <c r="D238" i="6"/>
  <c r="F238" i="6" s="1"/>
  <c r="D237" i="6"/>
  <c r="F237" i="6" s="1"/>
  <c r="D236" i="6"/>
  <c r="F236" i="6" s="1"/>
  <c r="D235" i="6"/>
  <c r="F235" i="6" s="1"/>
  <c r="D234" i="6"/>
  <c r="F234" i="6" s="1"/>
  <c r="D228" i="6"/>
  <c r="F228" i="6" s="1"/>
  <c r="D227" i="6"/>
  <c r="F227" i="6" s="1"/>
  <c r="D226" i="6"/>
  <c r="F226" i="6" s="1"/>
  <c r="D225" i="6"/>
  <c r="F225" i="6" s="1"/>
  <c r="D219" i="6"/>
  <c r="F219" i="6" s="1"/>
  <c r="D218" i="6"/>
  <c r="F218" i="6" s="1"/>
  <c r="D217" i="6"/>
  <c r="F217" i="6" s="1"/>
  <c r="D216" i="6"/>
  <c r="F216" i="6" s="1"/>
  <c r="D214" i="6"/>
  <c r="F214" i="6" s="1"/>
  <c r="D213" i="6"/>
  <c r="F213" i="6" s="1"/>
  <c r="D212" i="6"/>
  <c r="F212" i="6" s="1"/>
  <c r="D211" i="6"/>
  <c r="F211" i="6" s="1"/>
  <c r="D209" i="6"/>
  <c r="F209" i="6" s="1"/>
  <c r="D208" i="6"/>
  <c r="F208" i="6" s="1"/>
  <c r="D207" i="6"/>
  <c r="F207" i="6" s="1"/>
  <c r="D206" i="6"/>
  <c r="F206" i="6" s="1"/>
  <c r="D205" i="6"/>
  <c r="F205" i="6" s="1"/>
  <c r="D199" i="6"/>
  <c r="F199" i="6" s="1"/>
  <c r="D198" i="6"/>
  <c r="F198" i="6" s="1"/>
  <c r="D197" i="6"/>
  <c r="F197" i="6" s="1"/>
  <c r="D196" i="6"/>
  <c r="F196" i="6" s="1"/>
  <c r="D195" i="6"/>
  <c r="F195" i="6" s="1"/>
  <c r="D189" i="6"/>
  <c r="F189" i="6" s="1"/>
  <c r="D188" i="6"/>
  <c r="F188" i="6" s="1"/>
  <c r="D187" i="6"/>
  <c r="F187" i="6" s="1"/>
  <c r="D186" i="6"/>
  <c r="F186" i="6" s="1"/>
  <c r="D180" i="6"/>
  <c r="F180" i="6" s="1"/>
  <c r="D179" i="6"/>
  <c r="F179" i="6" s="1"/>
  <c r="D178" i="6"/>
  <c r="F178" i="6" s="1"/>
  <c r="D172" i="6"/>
  <c r="F172" i="6" s="1"/>
  <c r="D171" i="6"/>
  <c r="F171" i="6" s="1"/>
  <c r="D170" i="6"/>
  <c r="F170" i="6" s="1"/>
  <c r="D169" i="6"/>
  <c r="F169" i="6" s="1"/>
  <c r="D168" i="6"/>
  <c r="F168" i="6" s="1"/>
  <c r="D167" i="6"/>
  <c r="F167" i="6" s="1"/>
  <c r="D161" i="6"/>
  <c r="F161" i="6" s="1"/>
  <c r="D160" i="6"/>
  <c r="F160" i="6" s="1"/>
  <c r="D159" i="6"/>
  <c r="F159" i="6" s="1"/>
  <c r="D158" i="6"/>
  <c r="F158" i="6" s="1"/>
  <c r="D157" i="6"/>
  <c r="F157" i="6" s="1"/>
  <c r="D156" i="6"/>
  <c r="F156" i="6" s="1"/>
  <c r="D150" i="6"/>
  <c r="F150" i="6" s="1"/>
  <c r="D149" i="6"/>
  <c r="F149" i="6" s="1"/>
  <c r="D148" i="6"/>
  <c r="F148" i="6" s="1"/>
  <c r="D147" i="6"/>
  <c r="F147" i="6" s="1"/>
  <c r="D146" i="6"/>
  <c r="F146" i="6" s="1"/>
  <c r="D140" i="6"/>
  <c r="F140" i="6" s="1"/>
  <c r="D139" i="6"/>
  <c r="F139" i="6" s="1"/>
  <c r="D138" i="6"/>
  <c r="F138" i="6" s="1"/>
  <c r="D137" i="6"/>
  <c r="F137" i="6" s="1"/>
  <c r="D136" i="6"/>
  <c r="F136" i="6" s="1"/>
  <c r="D134" i="6"/>
  <c r="F134" i="6" s="1"/>
  <c r="D133" i="6"/>
  <c r="F133" i="6" s="1"/>
  <c r="D132" i="6"/>
  <c r="F132" i="6" s="1"/>
  <c r="D131" i="6"/>
  <c r="F131" i="6" s="1"/>
  <c r="D130" i="6"/>
  <c r="F130" i="6" s="1"/>
  <c r="D129" i="6"/>
  <c r="F129" i="6" s="1"/>
  <c r="D123" i="6"/>
  <c r="F123" i="6" s="1"/>
  <c r="D122" i="6"/>
  <c r="F122" i="6" s="1"/>
  <c r="D121" i="6"/>
  <c r="F121" i="6" s="1"/>
  <c r="D120" i="6"/>
  <c r="F120" i="6" s="1"/>
  <c r="D119" i="6"/>
  <c r="F119" i="6" s="1"/>
  <c r="D113" i="6"/>
  <c r="F113" i="6" s="1"/>
  <c r="D112" i="6"/>
  <c r="F112" i="6" s="1"/>
  <c r="D110" i="6"/>
  <c r="F110" i="6" s="1"/>
  <c r="D109" i="6"/>
  <c r="F109" i="6" s="1"/>
  <c r="D108" i="6"/>
  <c r="F108" i="6" s="1"/>
  <c r="D107" i="6"/>
  <c r="F107" i="6" s="1"/>
  <c r="D105" i="6"/>
  <c r="F105" i="6" s="1"/>
  <c r="D104" i="6"/>
  <c r="F104" i="6" s="1"/>
  <c r="D103" i="6"/>
  <c r="F103" i="6" s="1"/>
  <c r="D97" i="6"/>
  <c r="F97" i="6" s="1"/>
  <c r="D96" i="6"/>
  <c r="F96" i="6" s="1"/>
  <c r="D95" i="6"/>
  <c r="F95" i="6" s="1"/>
  <c r="D93" i="6"/>
  <c r="F93" i="6" s="1"/>
  <c r="D92" i="6"/>
  <c r="F92" i="6" s="1"/>
  <c r="D91" i="6"/>
  <c r="F91" i="6" s="1"/>
  <c r="D90" i="6"/>
  <c r="F90" i="6" s="1"/>
  <c r="D89" i="6"/>
  <c r="F89" i="6" s="1"/>
  <c r="D88" i="6"/>
  <c r="F88" i="6" s="1"/>
  <c r="D87" i="6"/>
  <c r="F87" i="6" s="1"/>
  <c r="D81" i="6"/>
  <c r="F81" i="6" s="1"/>
  <c r="D80" i="6"/>
  <c r="F80" i="6" s="1"/>
  <c r="D79" i="6"/>
  <c r="F79" i="6" s="1"/>
  <c r="D78" i="6"/>
  <c r="F78" i="6" s="1"/>
  <c r="D76" i="6"/>
  <c r="F76" i="6" s="1"/>
  <c r="D75" i="6"/>
  <c r="F75" i="6" s="1"/>
  <c r="D74" i="6"/>
  <c r="F74" i="6" s="1"/>
  <c r="D73" i="6"/>
  <c r="F73" i="6" s="1"/>
  <c r="D72" i="6"/>
  <c r="F72" i="6" s="1"/>
  <c r="D70" i="6"/>
  <c r="F70" i="6" s="1"/>
  <c r="D69" i="6"/>
  <c r="F69" i="6" s="1"/>
  <c r="D68" i="6"/>
  <c r="F68" i="6" s="1"/>
  <c r="D67" i="6"/>
  <c r="F67" i="6" s="1"/>
  <c r="D61" i="6"/>
  <c r="F61" i="6" s="1"/>
  <c r="D60" i="6"/>
  <c r="F60" i="6" s="1"/>
  <c r="D59" i="6"/>
  <c r="F59" i="6" s="1"/>
  <c r="D57" i="6"/>
  <c r="F57" i="6" s="1"/>
  <c r="D56" i="6"/>
  <c r="F56" i="6" s="1"/>
  <c r="D55" i="6"/>
  <c r="F55" i="6" s="1"/>
  <c r="D49" i="6"/>
  <c r="F49" i="6" s="1"/>
  <c r="D48" i="6"/>
  <c r="F48" i="6" s="1"/>
  <c r="D47" i="6"/>
  <c r="F47" i="6" s="1"/>
  <c r="D46" i="6"/>
  <c r="F46" i="6" s="1"/>
  <c r="D44" i="6"/>
  <c r="F44" i="6" s="1"/>
  <c r="D43" i="6"/>
  <c r="F43" i="6" s="1"/>
  <c r="D42" i="6"/>
  <c r="F42" i="6" s="1"/>
  <c r="D41" i="6"/>
  <c r="F41" i="6" s="1"/>
  <c r="D40" i="6"/>
  <c r="F40" i="6" s="1"/>
  <c r="D34" i="6"/>
  <c r="F34" i="6" s="1"/>
  <c r="D33" i="6"/>
  <c r="F33" i="6" s="1"/>
  <c r="D32" i="6"/>
  <c r="F32" i="6" s="1"/>
  <c r="D31" i="6"/>
  <c r="F31" i="6" s="1"/>
  <c r="D30" i="6"/>
  <c r="F30" i="6" s="1"/>
  <c r="D29" i="6"/>
  <c r="F29" i="6" s="1"/>
  <c r="D28" i="6"/>
  <c r="F28" i="6" s="1"/>
  <c r="D27" i="6"/>
  <c r="F27" i="6" s="1"/>
  <c r="D21" i="6"/>
  <c r="D20" i="6"/>
  <c r="D19" i="6"/>
  <c r="D18" i="6"/>
  <c r="D17" i="6"/>
  <c r="D16" i="6"/>
  <c r="D342" i="5"/>
  <c r="F342" i="5" s="1"/>
  <c r="D341" i="5"/>
  <c r="F341" i="5" s="1"/>
  <c r="D340" i="5"/>
  <c r="F340" i="5" s="1"/>
  <c r="D334" i="5"/>
  <c r="F334" i="5" s="1"/>
  <c r="D333" i="5"/>
  <c r="F333" i="5" s="1"/>
  <c r="D332" i="5"/>
  <c r="F332" i="5" s="1"/>
  <c r="D331" i="5"/>
  <c r="F331" i="5" s="1"/>
  <c r="D330" i="5"/>
  <c r="F330" i="5" s="1"/>
  <c r="D329" i="5"/>
  <c r="F329" i="5" s="1"/>
  <c r="D323" i="5"/>
  <c r="F323" i="5" s="1"/>
  <c r="D322" i="5"/>
  <c r="F322" i="5" s="1"/>
  <c r="D321" i="5"/>
  <c r="F321" i="5" s="1"/>
  <c r="D320" i="5"/>
  <c r="F320" i="5" s="1"/>
  <c r="D319" i="5"/>
  <c r="F319" i="5" s="1"/>
  <c r="D313" i="5"/>
  <c r="F313" i="5" s="1"/>
  <c r="D312" i="5"/>
  <c r="F312" i="5" s="1"/>
  <c r="D311" i="5"/>
  <c r="F311" i="5" s="1"/>
  <c r="D309" i="5"/>
  <c r="F309" i="5" s="1"/>
  <c r="D308" i="5"/>
  <c r="F308" i="5" s="1"/>
  <c r="D307" i="5"/>
  <c r="F307" i="5" s="1"/>
  <c r="D306" i="5"/>
  <c r="F306" i="5" s="1"/>
  <c r="D305" i="5"/>
  <c r="F305" i="5" s="1"/>
  <c r="D299" i="5"/>
  <c r="F299" i="5" s="1"/>
  <c r="D298" i="5"/>
  <c r="F298" i="5" s="1"/>
  <c r="D297" i="5"/>
  <c r="F297" i="5" s="1"/>
  <c r="D296" i="5"/>
  <c r="F296" i="5" s="1"/>
  <c r="D295" i="5"/>
  <c r="F295" i="5" s="1"/>
  <c r="D294" i="5"/>
  <c r="F294" i="5" s="1"/>
  <c r="D288" i="5"/>
  <c r="F288" i="5" s="1"/>
  <c r="D287" i="5"/>
  <c r="F287" i="5" s="1"/>
  <c r="D286" i="5"/>
  <c r="F286" i="5" s="1"/>
  <c r="D285" i="5"/>
  <c r="F285" i="5" s="1"/>
  <c r="D284" i="5"/>
  <c r="F284" i="5" s="1"/>
  <c r="D283" i="5"/>
  <c r="F283" i="5" s="1"/>
  <c r="D282" i="5"/>
  <c r="F282" i="5" s="1"/>
  <c r="D276" i="5"/>
  <c r="F276" i="5" s="1"/>
  <c r="D275" i="5"/>
  <c r="F275" i="5" s="1"/>
  <c r="D274" i="5"/>
  <c r="F274" i="5" s="1"/>
  <c r="D273" i="5"/>
  <c r="F273" i="5" s="1"/>
  <c r="D272" i="5"/>
  <c r="F272" i="5" s="1"/>
  <c r="D271" i="5"/>
  <c r="F271" i="5" s="1"/>
  <c r="D265" i="5"/>
  <c r="F265" i="5" s="1"/>
  <c r="D264" i="5"/>
  <c r="F264" i="5" s="1"/>
  <c r="D263" i="5"/>
  <c r="F263" i="5" s="1"/>
  <c r="D262" i="5"/>
  <c r="F262" i="5" s="1"/>
  <c r="D261" i="5"/>
  <c r="F261" i="5" s="1"/>
  <c r="D260" i="5"/>
  <c r="F260" i="5" s="1"/>
  <c r="D259" i="5"/>
  <c r="F259" i="5" s="1"/>
  <c r="D253" i="5"/>
  <c r="F253" i="5" s="1"/>
  <c r="D252" i="5"/>
  <c r="F252" i="5" s="1"/>
  <c r="D251" i="5"/>
  <c r="F251" i="5" s="1"/>
  <c r="D250" i="5"/>
  <c r="F250" i="5" s="1"/>
  <c r="D249" i="5"/>
  <c r="F249" i="5" s="1"/>
  <c r="D248" i="5"/>
  <c r="F248" i="5" s="1"/>
  <c r="D247" i="5"/>
  <c r="F247" i="5" s="1"/>
  <c r="D241" i="5"/>
  <c r="F241" i="5" s="1"/>
  <c r="D240" i="5"/>
  <c r="F240" i="5" s="1"/>
  <c r="D239" i="5"/>
  <c r="F239" i="5" s="1"/>
  <c r="D238" i="5"/>
  <c r="F238" i="5" s="1"/>
  <c r="D237" i="5"/>
  <c r="F237" i="5" s="1"/>
  <c r="D236" i="5"/>
  <c r="F236" i="5" s="1"/>
  <c r="D235" i="5"/>
  <c r="F235" i="5" s="1"/>
  <c r="D234" i="5"/>
  <c r="F234" i="5" s="1"/>
  <c r="D228" i="5"/>
  <c r="F228" i="5" s="1"/>
  <c r="D227" i="5"/>
  <c r="F227" i="5" s="1"/>
  <c r="D226" i="5"/>
  <c r="F226" i="5" s="1"/>
  <c r="D225" i="5"/>
  <c r="F225" i="5" s="1"/>
  <c r="D219" i="5"/>
  <c r="F219" i="5" s="1"/>
  <c r="D218" i="5"/>
  <c r="F218" i="5" s="1"/>
  <c r="D217" i="5"/>
  <c r="F217" i="5" s="1"/>
  <c r="D216" i="5"/>
  <c r="F216" i="5" s="1"/>
  <c r="D214" i="5"/>
  <c r="F214" i="5" s="1"/>
  <c r="D213" i="5"/>
  <c r="F213" i="5" s="1"/>
  <c r="D212" i="5"/>
  <c r="F212" i="5" s="1"/>
  <c r="D211" i="5"/>
  <c r="F211" i="5" s="1"/>
  <c r="D209" i="5"/>
  <c r="F209" i="5" s="1"/>
  <c r="D208" i="5"/>
  <c r="F208" i="5" s="1"/>
  <c r="D207" i="5"/>
  <c r="F207" i="5" s="1"/>
  <c r="D206" i="5"/>
  <c r="F206" i="5" s="1"/>
  <c r="D205" i="5"/>
  <c r="F205" i="5" s="1"/>
  <c r="D199" i="5"/>
  <c r="F199" i="5" s="1"/>
  <c r="D198" i="5"/>
  <c r="F198" i="5" s="1"/>
  <c r="D197" i="5"/>
  <c r="F197" i="5" s="1"/>
  <c r="D196" i="5"/>
  <c r="F196" i="5" s="1"/>
  <c r="D195" i="5"/>
  <c r="F195" i="5" s="1"/>
  <c r="D189" i="5"/>
  <c r="F189" i="5" s="1"/>
  <c r="D188" i="5"/>
  <c r="F188" i="5" s="1"/>
  <c r="D187" i="5"/>
  <c r="F187" i="5" s="1"/>
  <c r="D186" i="5"/>
  <c r="F186" i="5" s="1"/>
  <c r="D180" i="5"/>
  <c r="F180" i="5" s="1"/>
  <c r="D179" i="5"/>
  <c r="F179" i="5" s="1"/>
  <c r="D178" i="5"/>
  <c r="F178" i="5" s="1"/>
  <c r="D172" i="5"/>
  <c r="F172" i="5" s="1"/>
  <c r="D171" i="5"/>
  <c r="F171" i="5" s="1"/>
  <c r="D170" i="5"/>
  <c r="F170" i="5" s="1"/>
  <c r="D169" i="5"/>
  <c r="F169" i="5" s="1"/>
  <c r="D168" i="5"/>
  <c r="F168" i="5" s="1"/>
  <c r="D167" i="5"/>
  <c r="F167" i="5" s="1"/>
  <c r="D161" i="5"/>
  <c r="F161" i="5" s="1"/>
  <c r="D160" i="5"/>
  <c r="F160" i="5" s="1"/>
  <c r="D159" i="5"/>
  <c r="F159" i="5" s="1"/>
  <c r="D158" i="5"/>
  <c r="F158" i="5" s="1"/>
  <c r="D157" i="5"/>
  <c r="F157" i="5" s="1"/>
  <c r="D156" i="5"/>
  <c r="F156" i="5" s="1"/>
  <c r="D150" i="5"/>
  <c r="F150" i="5" s="1"/>
  <c r="D149" i="5"/>
  <c r="F149" i="5" s="1"/>
  <c r="D148" i="5"/>
  <c r="F148" i="5" s="1"/>
  <c r="D147" i="5"/>
  <c r="F147" i="5" s="1"/>
  <c r="D146" i="5"/>
  <c r="F146" i="5" s="1"/>
  <c r="D140" i="5"/>
  <c r="F140" i="5" s="1"/>
  <c r="D139" i="5"/>
  <c r="F139" i="5" s="1"/>
  <c r="D138" i="5"/>
  <c r="F138" i="5" s="1"/>
  <c r="D137" i="5"/>
  <c r="F137" i="5" s="1"/>
  <c r="D136" i="5"/>
  <c r="F136" i="5" s="1"/>
  <c r="D134" i="5"/>
  <c r="F134" i="5" s="1"/>
  <c r="D133" i="5"/>
  <c r="F133" i="5" s="1"/>
  <c r="D132" i="5"/>
  <c r="F132" i="5" s="1"/>
  <c r="D131" i="5"/>
  <c r="F131" i="5" s="1"/>
  <c r="D130" i="5"/>
  <c r="F130" i="5" s="1"/>
  <c r="D129" i="5"/>
  <c r="F129" i="5" s="1"/>
  <c r="F123" i="5"/>
  <c r="D122" i="5"/>
  <c r="F122" i="5" s="1"/>
  <c r="D121" i="5"/>
  <c r="F121" i="5" s="1"/>
  <c r="D120" i="5"/>
  <c r="F120" i="5" s="1"/>
  <c r="D119" i="5"/>
  <c r="F119" i="5" s="1"/>
  <c r="D113" i="5"/>
  <c r="F113" i="5" s="1"/>
  <c r="D112" i="5"/>
  <c r="F112" i="5" s="1"/>
  <c r="D110" i="5"/>
  <c r="F110" i="5" s="1"/>
  <c r="D109" i="5"/>
  <c r="F109" i="5" s="1"/>
  <c r="D108" i="5"/>
  <c r="F108" i="5" s="1"/>
  <c r="D107" i="5"/>
  <c r="F107" i="5" s="1"/>
  <c r="D105" i="5"/>
  <c r="F105" i="5" s="1"/>
  <c r="D104" i="5"/>
  <c r="F104" i="5" s="1"/>
  <c r="D103" i="5"/>
  <c r="F103" i="5" s="1"/>
  <c r="D97" i="5"/>
  <c r="F97" i="5" s="1"/>
  <c r="D96" i="5"/>
  <c r="F96" i="5" s="1"/>
  <c r="D95" i="5"/>
  <c r="F95" i="5" s="1"/>
  <c r="D93" i="5"/>
  <c r="F93" i="5" s="1"/>
  <c r="D92" i="5"/>
  <c r="F92" i="5" s="1"/>
  <c r="D91" i="5"/>
  <c r="F91" i="5" s="1"/>
  <c r="D90" i="5"/>
  <c r="F90" i="5" s="1"/>
  <c r="D89" i="5"/>
  <c r="F89" i="5" s="1"/>
  <c r="D88" i="5"/>
  <c r="F88" i="5" s="1"/>
  <c r="D87" i="5"/>
  <c r="F87" i="5" s="1"/>
  <c r="D81" i="5"/>
  <c r="F81" i="5" s="1"/>
  <c r="D80" i="5"/>
  <c r="F80" i="5" s="1"/>
  <c r="D79" i="5"/>
  <c r="F79" i="5" s="1"/>
  <c r="D78" i="5"/>
  <c r="F78" i="5" s="1"/>
  <c r="D76" i="5"/>
  <c r="F76" i="5" s="1"/>
  <c r="D75" i="5"/>
  <c r="F75" i="5" s="1"/>
  <c r="D74" i="5"/>
  <c r="F74" i="5" s="1"/>
  <c r="D73" i="5"/>
  <c r="F73" i="5" s="1"/>
  <c r="D72" i="5"/>
  <c r="F72" i="5" s="1"/>
  <c r="D70" i="5"/>
  <c r="F70" i="5" s="1"/>
  <c r="D69" i="5"/>
  <c r="F69" i="5" s="1"/>
  <c r="D68" i="5"/>
  <c r="F68" i="5" s="1"/>
  <c r="D67" i="5"/>
  <c r="F67" i="5" s="1"/>
  <c r="D61" i="5"/>
  <c r="F61" i="5" s="1"/>
  <c r="D60" i="5"/>
  <c r="F60" i="5" s="1"/>
  <c r="D59" i="5"/>
  <c r="F59" i="5" s="1"/>
  <c r="D57" i="5"/>
  <c r="F57" i="5" s="1"/>
  <c r="D56" i="5"/>
  <c r="F56" i="5" s="1"/>
  <c r="D55" i="5"/>
  <c r="F55" i="5" s="1"/>
  <c r="D49" i="5"/>
  <c r="F49" i="5" s="1"/>
  <c r="D48" i="5"/>
  <c r="F48" i="5" s="1"/>
  <c r="D47" i="5"/>
  <c r="F47" i="5" s="1"/>
  <c r="D46" i="5"/>
  <c r="F46" i="5" s="1"/>
  <c r="D44" i="5"/>
  <c r="F44" i="5" s="1"/>
  <c r="D43" i="5"/>
  <c r="F43" i="5" s="1"/>
  <c r="D42" i="5"/>
  <c r="F42" i="5" s="1"/>
  <c r="D41" i="5"/>
  <c r="F41" i="5" s="1"/>
  <c r="D40" i="5"/>
  <c r="F40" i="5" s="1"/>
  <c r="D34" i="5"/>
  <c r="F34" i="5" s="1"/>
  <c r="D33" i="5"/>
  <c r="F33" i="5" s="1"/>
  <c r="D32" i="5"/>
  <c r="F32" i="5" s="1"/>
  <c r="D31" i="5"/>
  <c r="F31" i="5" s="1"/>
  <c r="D30" i="5"/>
  <c r="F30" i="5" s="1"/>
  <c r="D29" i="5"/>
  <c r="F29" i="5" s="1"/>
  <c r="D28" i="5"/>
  <c r="F28" i="5" s="1"/>
  <c r="D27" i="5"/>
  <c r="F27" i="5" s="1"/>
  <c r="D21" i="5"/>
  <c r="F21" i="5" s="1"/>
  <c r="D20" i="5"/>
  <c r="F20" i="5" s="1"/>
  <c r="D19" i="5"/>
  <c r="F19" i="5" s="1"/>
  <c r="D18" i="5"/>
  <c r="F18" i="5" s="1"/>
  <c r="D17" i="5"/>
  <c r="F17" i="5" s="1"/>
  <c r="D16" i="5"/>
  <c r="F16" i="5" s="1"/>
  <c r="D15" i="5"/>
  <c r="F15" i="5" s="1"/>
  <c r="D15" i="3"/>
  <c r="D19" i="2"/>
  <c r="D15" i="4"/>
  <c r="D342" i="4"/>
  <c r="F342" i="4" s="1"/>
  <c r="D341" i="4"/>
  <c r="F341" i="4" s="1"/>
  <c r="D340" i="4"/>
  <c r="F340" i="4" s="1"/>
  <c r="D334" i="4"/>
  <c r="F334" i="4" s="1"/>
  <c r="D333" i="4"/>
  <c r="F333" i="4" s="1"/>
  <c r="D332" i="4"/>
  <c r="F332" i="4" s="1"/>
  <c r="D331" i="4"/>
  <c r="F331" i="4" s="1"/>
  <c r="D330" i="4"/>
  <c r="F330" i="4" s="1"/>
  <c r="D329" i="4"/>
  <c r="F329" i="4" s="1"/>
  <c r="D323" i="4"/>
  <c r="F323" i="4" s="1"/>
  <c r="D322" i="4"/>
  <c r="F322" i="4" s="1"/>
  <c r="D321" i="4"/>
  <c r="F321" i="4" s="1"/>
  <c r="D320" i="4"/>
  <c r="F320" i="4" s="1"/>
  <c r="D319" i="4"/>
  <c r="F319" i="4" s="1"/>
  <c r="D313" i="4"/>
  <c r="F313" i="4" s="1"/>
  <c r="D312" i="4"/>
  <c r="F312" i="4" s="1"/>
  <c r="D311" i="4"/>
  <c r="F311" i="4" s="1"/>
  <c r="D309" i="4"/>
  <c r="F309" i="4" s="1"/>
  <c r="D308" i="4"/>
  <c r="F308" i="4" s="1"/>
  <c r="D307" i="4"/>
  <c r="F307" i="4" s="1"/>
  <c r="D306" i="4"/>
  <c r="F306" i="4" s="1"/>
  <c r="D305" i="4"/>
  <c r="F305" i="4" s="1"/>
  <c r="D299" i="4"/>
  <c r="F299" i="4" s="1"/>
  <c r="D298" i="4"/>
  <c r="F298" i="4" s="1"/>
  <c r="D297" i="4"/>
  <c r="F297" i="4" s="1"/>
  <c r="D296" i="4"/>
  <c r="F296" i="4" s="1"/>
  <c r="D295" i="4"/>
  <c r="F295" i="4" s="1"/>
  <c r="D294" i="4"/>
  <c r="F294" i="4" s="1"/>
  <c r="D288" i="4"/>
  <c r="F288" i="4" s="1"/>
  <c r="D287" i="4"/>
  <c r="F287" i="4" s="1"/>
  <c r="D286" i="4"/>
  <c r="F286" i="4" s="1"/>
  <c r="D285" i="4"/>
  <c r="F285" i="4" s="1"/>
  <c r="D284" i="4"/>
  <c r="F284" i="4" s="1"/>
  <c r="D283" i="4"/>
  <c r="F283" i="4" s="1"/>
  <c r="D282" i="4"/>
  <c r="F282" i="4" s="1"/>
  <c r="D276" i="4"/>
  <c r="F276" i="4" s="1"/>
  <c r="D275" i="4"/>
  <c r="F275" i="4" s="1"/>
  <c r="D274" i="4"/>
  <c r="F274" i="4" s="1"/>
  <c r="D273" i="4"/>
  <c r="F273" i="4" s="1"/>
  <c r="D272" i="4"/>
  <c r="F272" i="4" s="1"/>
  <c r="D271" i="4"/>
  <c r="F271" i="4" s="1"/>
  <c r="D265" i="4"/>
  <c r="F265" i="4" s="1"/>
  <c r="D264" i="4"/>
  <c r="F264" i="4" s="1"/>
  <c r="D263" i="4"/>
  <c r="F263" i="4" s="1"/>
  <c r="D262" i="4"/>
  <c r="F262" i="4" s="1"/>
  <c r="D261" i="4"/>
  <c r="F261" i="4" s="1"/>
  <c r="D260" i="4"/>
  <c r="F260" i="4" s="1"/>
  <c r="D259" i="4"/>
  <c r="F259" i="4" s="1"/>
  <c r="D253" i="4"/>
  <c r="F253" i="4" s="1"/>
  <c r="D252" i="4"/>
  <c r="F252" i="4" s="1"/>
  <c r="D251" i="4"/>
  <c r="F251" i="4" s="1"/>
  <c r="D250" i="4"/>
  <c r="F250" i="4" s="1"/>
  <c r="D249" i="4"/>
  <c r="F249" i="4" s="1"/>
  <c r="D248" i="4"/>
  <c r="F248" i="4" s="1"/>
  <c r="D247" i="4"/>
  <c r="F247" i="4" s="1"/>
  <c r="D241" i="4"/>
  <c r="F241" i="4" s="1"/>
  <c r="D240" i="4"/>
  <c r="F240" i="4" s="1"/>
  <c r="D239" i="4"/>
  <c r="F239" i="4" s="1"/>
  <c r="D238" i="4"/>
  <c r="F238" i="4" s="1"/>
  <c r="D237" i="4"/>
  <c r="F237" i="4" s="1"/>
  <c r="D236" i="4"/>
  <c r="F236" i="4" s="1"/>
  <c r="D235" i="4"/>
  <c r="F235" i="4" s="1"/>
  <c r="D234" i="4"/>
  <c r="F234" i="4" s="1"/>
  <c r="D228" i="4"/>
  <c r="F228" i="4" s="1"/>
  <c r="D227" i="4"/>
  <c r="F227" i="4" s="1"/>
  <c r="D226" i="4"/>
  <c r="F226" i="4" s="1"/>
  <c r="D225" i="4"/>
  <c r="F225" i="4" s="1"/>
  <c r="D219" i="4"/>
  <c r="F219" i="4" s="1"/>
  <c r="D218" i="4"/>
  <c r="F218" i="4" s="1"/>
  <c r="D217" i="4"/>
  <c r="F217" i="4" s="1"/>
  <c r="D216" i="4"/>
  <c r="F216" i="4" s="1"/>
  <c r="D214" i="4"/>
  <c r="F214" i="4" s="1"/>
  <c r="D213" i="4"/>
  <c r="F213" i="4" s="1"/>
  <c r="D212" i="4"/>
  <c r="F212" i="4" s="1"/>
  <c r="D211" i="4"/>
  <c r="F211" i="4" s="1"/>
  <c r="D209" i="4"/>
  <c r="F209" i="4" s="1"/>
  <c r="D208" i="4"/>
  <c r="F208" i="4" s="1"/>
  <c r="D207" i="4"/>
  <c r="F207" i="4" s="1"/>
  <c r="D206" i="4"/>
  <c r="F206" i="4" s="1"/>
  <c r="D205" i="4"/>
  <c r="F205" i="4" s="1"/>
  <c r="D199" i="4"/>
  <c r="F199" i="4" s="1"/>
  <c r="D198" i="4"/>
  <c r="F198" i="4" s="1"/>
  <c r="D197" i="4"/>
  <c r="F197" i="4" s="1"/>
  <c r="D196" i="4"/>
  <c r="F196" i="4" s="1"/>
  <c r="D195" i="4"/>
  <c r="F195" i="4" s="1"/>
  <c r="D189" i="4"/>
  <c r="F189" i="4" s="1"/>
  <c r="D188" i="4"/>
  <c r="F188" i="4" s="1"/>
  <c r="D187" i="4"/>
  <c r="F187" i="4" s="1"/>
  <c r="D186" i="4"/>
  <c r="F186" i="4" s="1"/>
  <c r="D180" i="4"/>
  <c r="F180" i="4" s="1"/>
  <c r="D179" i="4"/>
  <c r="F179" i="4" s="1"/>
  <c r="D178" i="4"/>
  <c r="F178" i="4" s="1"/>
  <c r="D172" i="4"/>
  <c r="F172" i="4" s="1"/>
  <c r="D171" i="4"/>
  <c r="F171" i="4" s="1"/>
  <c r="D170" i="4"/>
  <c r="F170" i="4" s="1"/>
  <c r="D169" i="4"/>
  <c r="F169" i="4" s="1"/>
  <c r="D168" i="4"/>
  <c r="F168" i="4" s="1"/>
  <c r="D167" i="4"/>
  <c r="F167" i="4" s="1"/>
  <c r="D161" i="4"/>
  <c r="F161" i="4" s="1"/>
  <c r="D160" i="4"/>
  <c r="F160" i="4" s="1"/>
  <c r="D159" i="4"/>
  <c r="F159" i="4" s="1"/>
  <c r="D158" i="4"/>
  <c r="F158" i="4" s="1"/>
  <c r="D157" i="4"/>
  <c r="F157" i="4" s="1"/>
  <c r="D156" i="4"/>
  <c r="F156" i="4" s="1"/>
  <c r="D150" i="4"/>
  <c r="F150" i="4" s="1"/>
  <c r="D149" i="4"/>
  <c r="F149" i="4" s="1"/>
  <c r="D148" i="4"/>
  <c r="F148" i="4" s="1"/>
  <c r="D147" i="4"/>
  <c r="F147" i="4" s="1"/>
  <c r="D146" i="4"/>
  <c r="F146" i="4" s="1"/>
  <c r="D140" i="4"/>
  <c r="F140" i="4" s="1"/>
  <c r="D139" i="4"/>
  <c r="F139" i="4" s="1"/>
  <c r="D138" i="4"/>
  <c r="F138" i="4" s="1"/>
  <c r="D137" i="4"/>
  <c r="F137" i="4" s="1"/>
  <c r="D136" i="4"/>
  <c r="F136" i="4" s="1"/>
  <c r="D134" i="4"/>
  <c r="F134" i="4" s="1"/>
  <c r="D133" i="4"/>
  <c r="F133" i="4" s="1"/>
  <c r="D132" i="4"/>
  <c r="F132" i="4" s="1"/>
  <c r="D131" i="4"/>
  <c r="F131" i="4" s="1"/>
  <c r="D130" i="4"/>
  <c r="F130" i="4" s="1"/>
  <c r="D129" i="4"/>
  <c r="F129" i="4" s="1"/>
  <c r="D123" i="4"/>
  <c r="F123" i="4" s="1"/>
  <c r="D122" i="4"/>
  <c r="F122" i="4" s="1"/>
  <c r="D121" i="4"/>
  <c r="F121" i="4" s="1"/>
  <c r="D120" i="4"/>
  <c r="F120" i="4" s="1"/>
  <c r="D119" i="4"/>
  <c r="F119" i="4" s="1"/>
  <c r="D113" i="4"/>
  <c r="F113" i="4" s="1"/>
  <c r="D112" i="4"/>
  <c r="F112" i="4" s="1"/>
  <c r="D110" i="4"/>
  <c r="F110" i="4" s="1"/>
  <c r="D109" i="4"/>
  <c r="F109" i="4" s="1"/>
  <c r="D108" i="4"/>
  <c r="F108" i="4" s="1"/>
  <c r="D107" i="4"/>
  <c r="F107" i="4" s="1"/>
  <c r="D105" i="4"/>
  <c r="F105" i="4" s="1"/>
  <c r="D104" i="4"/>
  <c r="F104" i="4" s="1"/>
  <c r="D103" i="4"/>
  <c r="F103" i="4" s="1"/>
  <c r="D97" i="4"/>
  <c r="F97" i="4" s="1"/>
  <c r="D96" i="4"/>
  <c r="F96" i="4" s="1"/>
  <c r="D95" i="4"/>
  <c r="F95" i="4" s="1"/>
  <c r="D93" i="4"/>
  <c r="F93" i="4" s="1"/>
  <c r="D92" i="4"/>
  <c r="F92" i="4" s="1"/>
  <c r="D91" i="4"/>
  <c r="F91" i="4" s="1"/>
  <c r="D90" i="4"/>
  <c r="F90" i="4" s="1"/>
  <c r="D89" i="4"/>
  <c r="F89" i="4" s="1"/>
  <c r="D88" i="4"/>
  <c r="F88" i="4" s="1"/>
  <c r="D87" i="4"/>
  <c r="F87" i="4" s="1"/>
  <c r="D81" i="4"/>
  <c r="F81" i="4" s="1"/>
  <c r="D80" i="4"/>
  <c r="F80" i="4" s="1"/>
  <c r="D79" i="4"/>
  <c r="F79" i="4" s="1"/>
  <c r="D78" i="4"/>
  <c r="F78" i="4" s="1"/>
  <c r="D76" i="4"/>
  <c r="F76" i="4" s="1"/>
  <c r="D75" i="4"/>
  <c r="F75" i="4" s="1"/>
  <c r="D74" i="4"/>
  <c r="F74" i="4" s="1"/>
  <c r="D73" i="4"/>
  <c r="F73" i="4" s="1"/>
  <c r="D72" i="4"/>
  <c r="F72" i="4" s="1"/>
  <c r="D70" i="4"/>
  <c r="F70" i="4" s="1"/>
  <c r="D69" i="4"/>
  <c r="F69" i="4" s="1"/>
  <c r="D68" i="4"/>
  <c r="F68" i="4" s="1"/>
  <c r="D67" i="4"/>
  <c r="F67" i="4" s="1"/>
  <c r="D61" i="4"/>
  <c r="F61" i="4" s="1"/>
  <c r="D60" i="4"/>
  <c r="F60" i="4" s="1"/>
  <c r="D59" i="4"/>
  <c r="F59" i="4" s="1"/>
  <c r="D57" i="4"/>
  <c r="F57" i="4" s="1"/>
  <c r="D56" i="4"/>
  <c r="F56" i="4" s="1"/>
  <c r="D55" i="4"/>
  <c r="F55" i="4" s="1"/>
  <c r="D49" i="4"/>
  <c r="F49" i="4" s="1"/>
  <c r="D48" i="4"/>
  <c r="F48" i="4" s="1"/>
  <c r="D47" i="4"/>
  <c r="F47" i="4" s="1"/>
  <c r="D46" i="4"/>
  <c r="F46" i="4" s="1"/>
  <c r="D44" i="4"/>
  <c r="F44" i="4" s="1"/>
  <c r="D43" i="4"/>
  <c r="F43" i="4" s="1"/>
  <c r="D42" i="4"/>
  <c r="F42" i="4" s="1"/>
  <c r="D41" i="4"/>
  <c r="F41" i="4" s="1"/>
  <c r="D40" i="4"/>
  <c r="F40" i="4" s="1"/>
  <c r="D34" i="4"/>
  <c r="F34" i="4" s="1"/>
  <c r="D33" i="4"/>
  <c r="F33" i="4" s="1"/>
  <c r="D32" i="4"/>
  <c r="F32" i="4" s="1"/>
  <c r="D31" i="4"/>
  <c r="F31" i="4" s="1"/>
  <c r="D30" i="4"/>
  <c r="F30" i="4" s="1"/>
  <c r="D29" i="4"/>
  <c r="F29" i="4" s="1"/>
  <c r="D28" i="4"/>
  <c r="F28" i="4" s="1"/>
  <c r="D27" i="4"/>
  <c r="F27" i="4" s="1"/>
  <c r="D21" i="4"/>
  <c r="F21" i="4" s="1"/>
  <c r="D20" i="4"/>
  <c r="F20" i="4" s="1"/>
  <c r="D19" i="4"/>
  <c r="F19" i="4" s="1"/>
  <c r="D18" i="4"/>
  <c r="F18" i="4" s="1"/>
  <c r="D17" i="4"/>
  <c r="F17" i="4" s="1"/>
  <c r="D16" i="4"/>
  <c r="F16" i="4" s="1"/>
  <c r="F15" i="4"/>
  <c r="F15" i="6" l="1"/>
  <c r="F16" i="6"/>
  <c r="F20" i="6"/>
  <c r="F17" i="6"/>
  <c r="F21" i="6"/>
  <c r="F18" i="6"/>
  <c r="F19" i="6"/>
  <c r="D342" i="3"/>
  <c r="F342" i="3" s="1"/>
  <c r="D341" i="3"/>
  <c r="D340" i="3"/>
  <c r="D334" i="3"/>
  <c r="F334" i="3" s="1"/>
  <c r="D333" i="3"/>
  <c r="D332" i="3"/>
  <c r="D331" i="3"/>
  <c r="D330" i="3"/>
  <c r="F330" i="3" s="1"/>
  <c r="D329" i="3"/>
  <c r="F329" i="3" s="1"/>
  <c r="D323" i="3"/>
  <c r="D322" i="3"/>
  <c r="D321" i="3"/>
  <c r="F321" i="3" s="1"/>
  <c r="D320" i="3"/>
  <c r="F320" i="3" s="1"/>
  <c r="D319" i="3"/>
  <c r="D313" i="3"/>
  <c r="F313" i="3" s="1"/>
  <c r="D312" i="3"/>
  <c r="F312" i="3" s="1"/>
  <c r="D311" i="3"/>
  <c r="F311" i="3" s="1"/>
  <c r="D309" i="3"/>
  <c r="D308" i="3"/>
  <c r="D307" i="3"/>
  <c r="F307" i="3" s="1"/>
  <c r="D306" i="3"/>
  <c r="F306" i="3" s="1"/>
  <c r="D305" i="3"/>
  <c r="F305" i="3" s="1"/>
  <c r="D299" i="3"/>
  <c r="D298" i="3"/>
  <c r="F298" i="3" s="1"/>
  <c r="D297" i="3"/>
  <c r="F297" i="3" s="1"/>
  <c r="D296" i="3"/>
  <c r="F296" i="3" s="1"/>
  <c r="D295" i="3"/>
  <c r="D294" i="3"/>
  <c r="F294" i="3" s="1"/>
  <c r="D288" i="3"/>
  <c r="F288" i="3" s="1"/>
  <c r="D287" i="3"/>
  <c r="F287" i="3" s="1"/>
  <c r="D286" i="3"/>
  <c r="D285" i="3"/>
  <c r="F285" i="3" s="1"/>
  <c r="D284" i="3"/>
  <c r="F284" i="3" s="1"/>
  <c r="D283" i="3"/>
  <c r="F283" i="3" s="1"/>
  <c r="D282" i="3"/>
  <c r="D276" i="3"/>
  <c r="F276" i="3" s="1"/>
  <c r="D275" i="3"/>
  <c r="F275" i="3" s="1"/>
  <c r="D274" i="3"/>
  <c r="D273" i="3"/>
  <c r="D272" i="3"/>
  <c r="F272" i="3" s="1"/>
  <c r="D271" i="3"/>
  <c r="F271" i="3" s="1"/>
  <c r="D265" i="3"/>
  <c r="D264" i="3"/>
  <c r="D263" i="3"/>
  <c r="F263" i="3" s="1"/>
  <c r="D262" i="3"/>
  <c r="F262" i="3" s="1"/>
  <c r="D261" i="3"/>
  <c r="D260" i="3"/>
  <c r="D259" i="3"/>
  <c r="F259" i="3" s="1"/>
  <c r="D253" i="3"/>
  <c r="F253" i="3" s="1"/>
  <c r="D252" i="3"/>
  <c r="D251" i="3"/>
  <c r="D250" i="3"/>
  <c r="F250" i="3" s="1"/>
  <c r="D249" i="3"/>
  <c r="F249" i="3" s="1"/>
  <c r="D248" i="3"/>
  <c r="F248" i="3" s="1"/>
  <c r="D247" i="3"/>
  <c r="D241" i="3"/>
  <c r="F241" i="3" s="1"/>
  <c r="D240" i="3"/>
  <c r="F240" i="3" s="1"/>
  <c r="D239" i="3"/>
  <c r="F239" i="3" s="1"/>
  <c r="D238" i="3"/>
  <c r="F238" i="3" s="1"/>
  <c r="D237" i="3"/>
  <c r="F237" i="3" s="1"/>
  <c r="D236" i="3"/>
  <c r="F236" i="3" s="1"/>
  <c r="D235" i="3"/>
  <c r="F235" i="3" s="1"/>
  <c r="D234" i="3"/>
  <c r="F234" i="3" s="1"/>
  <c r="D228" i="3"/>
  <c r="F228" i="3" s="1"/>
  <c r="D227" i="3"/>
  <c r="D226" i="3"/>
  <c r="F226" i="3" s="1"/>
  <c r="D225" i="3"/>
  <c r="F225" i="3" s="1"/>
  <c r="D219" i="3"/>
  <c r="F219" i="3" s="1"/>
  <c r="D218" i="3"/>
  <c r="F218" i="3" s="1"/>
  <c r="D217" i="3"/>
  <c r="D216" i="3"/>
  <c r="F216" i="3" s="1"/>
  <c r="D214" i="3"/>
  <c r="F214" i="3" s="1"/>
  <c r="D213" i="3"/>
  <c r="F213" i="3" s="1"/>
  <c r="D212" i="3"/>
  <c r="D211" i="3"/>
  <c r="F211" i="3" s="1"/>
  <c r="D209" i="3"/>
  <c r="F209" i="3" s="1"/>
  <c r="D208" i="3"/>
  <c r="D207" i="3"/>
  <c r="F207" i="3" s="1"/>
  <c r="D206" i="3"/>
  <c r="F206" i="3" s="1"/>
  <c r="D205" i="3"/>
  <c r="F205" i="3" s="1"/>
  <c r="D199" i="3"/>
  <c r="F199" i="3" s="1"/>
  <c r="D198" i="3"/>
  <c r="D197" i="3"/>
  <c r="F197" i="3" s="1"/>
  <c r="D196" i="3"/>
  <c r="F196" i="3" s="1"/>
  <c r="D195" i="3"/>
  <c r="F195" i="3" s="1"/>
  <c r="D189" i="3"/>
  <c r="F189" i="3" s="1"/>
  <c r="D188" i="3"/>
  <c r="D187" i="3"/>
  <c r="F187" i="3" s="1"/>
  <c r="D186" i="3"/>
  <c r="F186" i="3" s="1"/>
  <c r="D180" i="3"/>
  <c r="F180" i="3" s="1"/>
  <c r="D179" i="3"/>
  <c r="D178" i="3"/>
  <c r="F178" i="3" s="1"/>
  <c r="D172" i="3"/>
  <c r="F172" i="3" s="1"/>
  <c r="D171" i="3"/>
  <c r="F171" i="3" s="1"/>
  <c r="D170" i="3"/>
  <c r="D169" i="3"/>
  <c r="F169" i="3" s="1"/>
  <c r="D168" i="3"/>
  <c r="F168" i="3" s="1"/>
  <c r="D167" i="3"/>
  <c r="F167" i="3" s="1"/>
  <c r="D161" i="3"/>
  <c r="D160" i="3"/>
  <c r="F160" i="3" s="1"/>
  <c r="D159" i="3"/>
  <c r="D158" i="3"/>
  <c r="D157" i="3"/>
  <c r="D156" i="3"/>
  <c r="F156" i="3" s="1"/>
  <c r="D150" i="3"/>
  <c r="F150" i="3" s="1"/>
  <c r="D149" i="3"/>
  <c r="D148" i="3"/>
  <c r="D147" i="3"/>
  <c r="F147" i="3" s="1"/>
  <c r="D146" i="3"/>
  <c r="F146" i="3" s="1"/>
  <c r="D140" i="3"/>
  <c r="D139" i="3"/>
  <c r="D138" i="3"/>
  <c r="F138" i="3" s="1"/>
  <c r="D137" i="3"/>
  <c r="F137" i="3" s="1"/>
  <c r="D136" i="3"/>
  <c r="D134" i="3"/>
  <c r="D133" i="3"/>
  <c r="F133" i="3" s="1"/>
  <c r="D132" i="3"/>
  <c r="F132" i="3" s="1"/>
  <c r="D131" i="3"/>
  <c r="F131" i="3" s="1"/>
  <c r="D130" i="3"/>
  <c r="D129" i="3"/>
  <c r="F129" i="3" s="1"/>
  <c r="D123" i="3"/>
  <c r="F123" i="3" s="1"/>
  <c r="D122" i="3"/>
  <c r="F122" i="3" s="1"/>
  <c r="D121" i="3"/>
  <c r="F121" i="3" s="1"/>
  <c r="D120" i="3"/>
  <c r="F120" i="3" s="1"/>
  <c r="D119" i="3"/>
  <c r="F119" i="3" s="1"/>
  <c r="D113" i="3"/>
  <c r="F113" i="3" s="1"/>
  <c r="D112" i="3"/>
  <c r="D110" i="3"/>
  <c r="F110" i="3" s="1"/>
  <c r="D109" i="3"/>
  <c r="F109" i="3" s="1"/>
  <c r="D108" i="3"/>
  <c r="F108" i="3" s="1"/>
  <c r="D107" i="3"/>
  <c r="F107" i="3" s="1"/>
  <c r="D105" i="3"/>
  <c r="F105" i="3" s="1"/>
  <c r="D104" i="3"/>
  <c r="F104" i="3" s="1"/>
  <c r="D103" i="3"/>
  <c r="F103" i="3" s="1"/>
  <c r="D97" i="3"/>
  <c r="D96" i="3"/>
  <c r="F96" i="3" s="1"/>
  <c r="D95" i="3"/>
  <c r="F95" i="3" s="1"/>
  <c r="D93" i="3"/>
  <c r="F93" i="3" s="1"/>
  <c r="D92" i="3"/>
  <c r="D91" i="3"/>
  <c r="F91" i="3" s="1"/>
  <c r="D90" i="3"/>
  <c r="F90" i="3" s="1"/>
  <c r="D89" i="3"/>
  <c r="F89" i="3" s="1"/>
  <c r="D88" i="3"/>
  <c r="D87" i="3"/>
  <c r="F87" i="3" s="1"/>
  <c r="D81" i="3"/>
  <c r="F81" i="3" s="1"/>
  <c r="D80" i="3"/>
  <c r="F80" i="3" s="1"/>
  <c r="D79" i="3"/>
  <c r="D78" i="3"/>
  <c r="F78" i="3" s="1"/>
  <c r="D76" i="3"/>
  <c r="F76" i="3" s="1"/>
  <c r="D75" i="3"/>
  <c r="F75" i="3" s="1"/>
  <c r="D74" i="3"/>
  <c r="D73" i="3"/>
  <c r="F73" i="3" s="1"/>
  <c r="D72" i="3"/>
  <c r="D70" i="3"/>
  <c r="F70" i="3" s="1"/>
  <c r="D69" i="3"/>
  <c r="D68" i="3"/>
  <c r="F68" i="3" s="1"/>
  <c r="D67" i="3"/>
  <c r="F67" i="3" s="1"/>
  <c r="D61" i="3"/>
  <c r="F61" i="3" s="1"/>
  <c r="D60" i="3"/>
  <c r="D59" i="3"/>
  <c r="F59" i="3" s="1"/>
  <c r="D57" i="3"/>
  <c r="F57" i="3" s="1"/>
  <c r="D56" i="3"/>
  <c r="F56" i="3" s="1"/>
  <c r="D55" i="3"/>
  <c r="D49" i="3"/>
  <c r="F49" i="3" s="1"/>
  <c r="D48" i="3"/>
  <c r="D47" i="3"/>
  <c r="D46" i="3"/>
  <c r="F46" i="3" s="1"/>
  <c r="D44" i="3"/>
  <c r="F44" i="3" s="1"/>
  <c r="D43" i="3"/>
  <c r="F43" i="3" s="1"/>
  <c r="D42" i="3"/>
  <c r="F42" i="3" s="1"/>
  <c r="D41" i="3"/>
  <c r="D40" i="3"/>
  <c r="F40" i="3" s="1"/>
  <c r="D34" i="3"/>
  <c r="F34" i="3" s="1"/>
  <c r="D33" i="3"/>
  <c r="F33" i="3" s="1"/>
  <c r="D32" i="3"/>
  <c r="D31" i="3"/>
  <c r="F31" i="3" s="1"/>
  <c r="D30" i="3"/>
  <c r="F30" i="3" s="1"/>
  <c r="D29" i="3"/>
  <c r="F29" i="3" s="1"/>
  <c r="D28" i="3"/>
  <c r="D27" i="3"/>
  <c r="F27" i="3" s="1"/>
  <c r="D16" i="3"/>
  <c r="D17" i="3"/>
  <c r="F17" i="3" s="1"/>
  <c r="D18" i="3"/>
  <c r="D19" i="3"/>
  <c r="F19" i="3" s="1"/>
  <c r="D20" i="3"/>
  <c r="F20" i="3" s="1"/>
  <c r="D21" i="3"/>
  <c r="F341" i="3"/>
  <c r="F340" i="3"/>
  <c r="F333" i="3"/>
  <c r="F332" i="3"/>
  <c r="F331" i="3"/>
  <c r="F323" i="3"/>
  <c r="F322" i="3"/>
  <c r="F319" i="3"/>
  <c r="F309" i="3"/>
  <c r="F308" i="3"/>
  <c r="F299" i="3"/>
  <c r="F295" i="3"/>
  <c r="F286" i="3"/>
  <c r="F282" i="3"/>
  <c r="F274" i="3"/>
  <c r="F273" i="3"/>
  <c r="F265" i="3"/>
  <c r="F264" i="3"/>
  <c r="F261" i="3"/>
  <c r="F260" i="3"/>
  <c r="F252" i="3"/>
  <c r="F251" i="3"/>
  <c r="F247" i="3"/>
  <c r="F227" i="3"/>
  <c r="F217" i="3"/>
  <c r="F212" i="3"/>
  <c r="F208" i="3"/>
  <c r="F198" i="3"/>
  <c r="F188" i="3"/>
  <c r="F179" i="3"/>
  <c r="F170" i="3"/>
  <c r="F161" i="3"/>
  <c r="F159" i="3"/>
  <c r="F158" i="3"/>
  <c r="F157" i="3"/>
  <c r="F149" i="3"/>
  <c r="F148" i="3"/>
  <c r="F140" i="3"/>
  <c r="F139" i="3"/>
  <c r="F136" i="3"/>
  <c r="F134" i="3"/>
  <c r="F130" i="3"/>
  <c r="F112" i="3"/>
  <c r="F97" i="3"/>
  <c r="F92" i="3"/>
  <c r="F88" i="3"/>
  <c r="F79" i="3"/>
  <c r="F74" i="3"/>
  <c r="F72" i="3"/>
  <c r="F69" i="3"/>
  <c r="F60" i="3"/>
  <c r="F55" i="3"/>
  <c r="F48" i="3"/>
  <c r="F47" i="3"/>
  <c r="F41" i="3"/>
  <c r="F32" i="3"/>
  <c r="F28" i="3"/>
  <c r="F21" i="3"/>
  <c r="F18" i="3"/>
  <c r="F16" i="3"/>
  <c r="F15" i="3"/>
  <c r="D345" i="2"/>
  <c r="D346" i="2"/>
  <c r="F346" i="2" s="1"/>
  <c r="D344" i="2"/>
  <c r="F344" i="2" s="1"/>
  <c r="D334" i="2"/>
  <c r="F334" i="2" s="1"/>
  <c r="D335" i="2"/>
  <c r="F335" i="2" s="1"/>
  <c r="D336" i="2"/>
  <c r="D337" i="2"/>
  <c r="F337" i="2" s="1"/>
  <c r="D338" i="2"/>
  <c r="F338" i="2" s="1"/>
  <c r="D333" i="2"/>
  <c r="F333" i="2" s="1"/>
  <c r="D324" i="2"/>
  <c r="F324" i="2" s="1"/>
  <c r="D325" i="2"/>
  <c r="F325" i="2" s="1"/>
  <c r="D326" i="2"/>
  <c r="D327" i="2"/>
  <c r="D323" i="2"/>
  <c r="F323" i="2" s="1"/>
  <c r="D316" i="2"/>
  <c r="F316" i="2" s="1"/>
  <c r="D317" i="2"/>
  <c r="F317" i="2" s="1"/>
  <c r="D315" i="2"/>
  <c r="F315" i="2" s="1"/>
  <c r="D310" i="2"/>
  <c r="F310" i="2" s="1"/>
  <c r="D311" i="2"/>
  <c r="F311" i="2" s="1"/>
  <c r="D312" i="2"/>
  <c r="D313" i="2"/>
  <c r="D309" i="2"/>
  <c r="F309" i="2" s="1"/>
  <c r="D299" i="2"/>
  <c r="F299" i="2" s="1"/>
  <c r="D300" i="2"/>
  <c r="F300" i="2" s="1"/>
  <c r="D301" i="2"/>
  <c r="D302" i="2"/>
  <c r="D303" i="2"/>
  <c r="F303" i="2" s="1"/>
  <c r="D298" i="2"/>
  <c r="F298" i="2" s="1"/>
  <c r="D287" i="2"/>
  <c r="D288" i="2"/>
  <c r="F288" i="2" s="1"/>
  <c r="D289" i="2"/>
  <c r="F289" i="2" s="1"/>
  <c r="D290" i="2"/>
  <c r="F290" i="2" s="1"/>
  <c r="D291" i="2"/>
  <c r="D292" i="2"/>
  <c r="F292" i="2" s="1"/>
  <c r="D286" i="2"/>
  <c r="F286" i="2" s="1"/>
  <c r="D276" i="2"/>
  <c r="F276" i="2" s="1"/>
  <c r="D277" i="2"/>
  <c r="F277" i="2" s="1"/>
  <c r="D278" i="2"/>
  <c r="D279" i="2"/>
  <c r="D280" i="2"/>
  <c r="F280" i="2" s="1"/>
  <c r="D275" i="2"/>
  <c r="F275" i="2" s="1"/>
  <c r="D264" i="2"/>
  <c r="D265" i="2"/>
  <c r="F265" i="2" s="1"/>
  <c r="D266" i="2"/>
  <c r="D267" i="2"/>
  <c r="F267" i="2" s="1"/>
  <c r="D268" i="2"/>
  <c r="D269" i="2"/>
  <c r="F269" i="2" s="1"/>
  <c r="D263" i="2"/>
  <c r="F263" i="2" s="1"/>
  <c r="D252" i="2"/>
  <c r="D253" i="2"/>
  <c r="F253" i="2" s="1"/>
  <c r="D254" i="2"/>
  <c r="F254" i="2" s="1"/>
  <c r="D255" i="2"/>
  <c r="D256" i="2"/>
  <c r="D257" i="2"/>
  <c r="F257" i="2" s="1"/>
  <c r="D251" i="2"/>
  <c r="F251" i="2" s="1"/>
  <c r="D239" i="2"/>
  <c r="F239" i="2" s="1"/>
  <c r="D240" i="2"/>
  <c r="F240" i="2" s="1"/>
  <c r="D241" i="2"/>
  <c r="D242" i="2"/>
  <c r="F242" i="2" s="1"/>
  <c r="D243" i="2"/>
  <c r="D244" i="2"/>
  <c r="F244" i="2" s="1"/>
  <c r="D245" i="2"/>
  <c r="D238" i="2"/>
  <c r="F238" i="2" s="1"/>
  <c r="D230" i="2"/>
  <c r="D231" i="2"/>
  <c r="F231" i="2" s="1"/>
  <c r="D232" i="2"/>
  <c r="D229" i="2"/>
  <c r="F229" i="2" s="1"/>
  <c r="D221" i="2"/>
  <c r="F221" i="2" s="1"/>
  <c r="D222" i="2"/>
  <c r="F222" i="2" s="1"/>
  <c r="D223" i="2"/>
  <c r="D220" i="2"/>
  <c r="F220" i="2" s="1"/>
  <c r="D216" i="2"/>
  <c r="D217" i="2"/>
  <c r="F217" i="2" s="1"/>
  <c r="D218" i="2"/>
  <c r="D215" i="2"/>
  <c r="F215" i="2" s="1"/>
  <c r="D210" i="2"/>
  <c r="F210" i="2" s="1"/>
  <c r="D211" i="2"/>
  <c r="D212" i="2"/>
  <c r="D213" i="2"/>
  <c r="F213" i="2" s="1"/>
  <c r="D209" i="2"/>
  <c r="F209" i="2" s="1"/>
  <c r="D200" i="2"/>
  <c r="F200" i="2" s="1"/>
  <c r="D201" i="2"/>
  <c r="D202" i="2"/>
  <c r="F202" i="2" s="1"/>
  <c r="D203" i="2"/>
  <c r="D199" i="2"/>
  <c r="F199" i="2" s="1"/>
  <c r="D191" i="2"/>
  <c r="D192" i="2"/>
  <c r="F192" i="2" s="1"/>
  <c r="D193" i="2"/>
  <c r="F193" i="2" s="1"/>
  <c r="D190" i="2"/>
  <c r="F190" i="2" s="1"/>
  <c r="D183" i="2"/>
  <c r="D184" i="2"/>
  <c r="F184" i="2" s="1"/>
  <c r="D182" i="2"/>
  <c r="F182" i="2" s="1"/>
  <c r="D172" i="2"/>
  <c r="D173" i="2"/>
  <c r="D174" i="2"/>
  <c r="F174" i="2" s="1"/>
  <c r="D175" i="2"/>
  <c r="F175" i="2" s="1"/>
  <c r="D176" i="2"/>
  <c r="D171" i="2"/>
  <c r="F171" i="2" s="1"/>
  <c r="D161" i="2"/>
  <c r="F161" i="2" s="1"/>
  <c r="D162" i="2"/>
  <c r="F162" i="2" s="1"/>
  <c r="D163" i="2"/>
  <c r="D164" i="2"/>
  <c r="D165" i="2"/>
  <c r="F165" i="2" s="1"/>
  <c r="D160" i="2"/>
  <c r="F160" i="2" s="1"/>
  <c r="D151" i="2"/>
  <c r="F151" i="2" s="1"/>
  <c r="D152" i="2"/>
  <c r="D153" i="2"/>
  <c r="D154" i="2"/>
  <c r="F154" i="2" s="1"/>
  <c r="D150" i="2"/>
  <c r="F150" i="2" s="1"/>
  <c r="D141" i="2"/>
  <c r="F141" i="2" s="1"/>
  <c r="D142" i="2"/>
  <c r="D143" i="2"/>
  <c r="F143" i="2" s="1"/>
  <c r="D144" i="2"/>
  <c r="D140" i="2"/>
  <c r="F140" i="2" s="1"/>
  <c r="D134" i="2"/>
  <c r="F134" i="2" s="1"/>
  <c r="D135" i="2"/>
  <c r="F135" i="2" s="1"/>
  <c r="D136" i="2"/>
  <c r="D137" i="2"/>
  <c r="D138" i="2"/>
  <c r="F138" i="2" s="1"/>
  <c r="D133" i="2"/>
  <c r="F133" i="2" s="1"/>
  <c r="D124" i="2"/>
  <c r="D125" i="2"/>
  <c r="F125" i="2" s="1"/>
  <c r="D126" i="2"/>
  <c r="D127" i="2"/>
  <c r="F127" i="2" s="1"/>
  <c r="D123" i="2"/>
  <c r="D117" i="2"/>
  <c r="D116" i="2"/>
  <c r="D112" i="2"/>
  <c r="F112" i="2" s="1"/>
  <c r="D113" i="2"/>
  <c r="F113" i="2" s="1"/>
  <c r="D114" i="2"/>
  <c r="D111" i="2"/>
  <c r="F111" i="2" s="1"/>
  <c r="D108" i="2"/>
  <c r="F108" i="2" s="1"/>
  <c r="D109" i="2"/>
  <c r="D107" i="2"/>
  <c r="F107" i="2" s="1"/>
  <c r="D100" i="2"/>
  <c r="D101" i="2"/>
  <c r="F101" i="2" s="1"/>
  <c r="D99" i="2"/>
  <c r="D92" i="2"/>
  <c r="D93" i="2"/>
  <c r="F93" i="2" s="1"/>
  <c r="D94" i="2"/>
  <c r="F94" i="2" s="1"/>
  <c r="D95" i="2"/>
  <c r="F95" i="2" s="1"/>
  <c r="D96" i="2"/>
  <c r="D97" i="2"/>
  <c r="F97" i="2" s="1"/>
  <c r="D91" i="2"/>
  <c r="F91" i="2" s="1"/>
  <c r="D83" i="2"/>
  <c r="D84" i="2"/>
  <c r="F84" i="2" s="1"/>
  <c r="D85" i="2"/>
  <c r="F85" i="2" s="1"/>
  <c r="D82" i="2"/>
  <c r="F82" i="2" s="1"/>
  <c r="D77" i="2"/>
  <c r="D78" i="2"/>
  <c r="D79" i="2"/>
  <c r="D80" i="2"/>
  <c r="F80" i="2" s="1"/>
  <c r="D76" i="2"/>
  <c r="F76" i="2" s="1"/>
  <c r="D72" i="2"/>
  <c r="D73" i="2"/>
  <c r="F73" i="2" s="1"/>
  <c r="D74" i="2"/>
  <c r="F74" i="2" s="1"/>
  <c r="D71" i="2"/>
  <c r="F71" i="2" s="1"/>
  <c r="D64" i="2"/>
  <c r="D65" i="2"/>
  <c r="F65" i="2" s="1"/>
  <c r="D63" i="2"/>
  <c r="F63" i="2" s="1"/>
  <c r="D60" i="2"/>
  <c r="D61" i="2"/>
  <c r="D59" i="2"/>
  <c r="D51" i="2"/>
  <c r="F51" i="2" s="1"/>
  <c r="D52" i="2"/>
  <c r="D53" i="2"/>
  <c r="D50" i="2"/>
  <c r="F50" i="2" s="1"/>
  <c r="D45" i="2"/>
  <c r="F45" i="2" s="1"/>
  <c r="D46" i="2"/>
  <c r="F46" i="2" s="1"/>
  <c r="D47" i="2"/>
  <c r="D48" i="2"/>
  <c r="D44" i="2"/>
  <c r="F44" i="2" s="1"/>
  <c r="D32" i="2"/>
  <c r="D33" i="2"/>
  <c r="D34" i="2"/>
  <c r="F34" i="2" s="1"/>
  <c r="D35" i="2"/>
  <c r="F35" i="2" s="1"/>
  <c r="D36" i="2"/>
  <c r="D37" i="2"/>
  <c r="D38" i="2"/>
  <c r="F38" i="2" s="1"/>
  <c r="D31" i="2"/>
  <c r="F31" i="2" s="1"/>
  <c r="D25" i="2"/>
  <c r="D24" i="2"/>
  <c r="F24" i="2" s="1"/>
  <c r="D23" i="2"/>
  <c r="D22" i="2"/>
  <c r="D21" i="2"/>
  <c r="D20" i="2"/>
  <c r="F19" i="2"/>
  <c r="F22" i="2"/>
  <c r="F25" i="2"/>
  <c r="F20" i="2"/>
  <c r="F23" i="2"/>
  <c r="F345" i="2"/>
  <c r="F336" i="2"/>
  <c r="F327" i="2"/>
  <c r="F326" i="2"/>
  <c r="F313" i="2"/>
  <c r="F312" i="2"/>
  <c r="F302" i="2"/>
  <c r="F301" i="2"/>
  <c r="F291" i="2"/>
  <c r="F287" i="2"/>
  <c r="F279" i="2"/>
  <c r="F278" i="2"/>
  <c r="F268" i="2"/>
  <c r="F266" i="2"/>
  <c r="F264" i="2"/>
  <c r="F256" i="2"/>
  <c r="F255" i="2"/>
  <c r="F252" i="2"/>
  <c r="F245" i="2"/>
  <c r="F243" i="2"/>
  <c r="F241" i="2"/>
  <c r="F232" i="2"/>
  <c r="F230" i="2"/>
  <c r="F223" i="2"/>
  <c r="F218" i="2"/>
  <c r="F216" i="2"/>
  <c r="F212" i="2"/>
  <c r="F211" i="2"/>
  <c r="F203" i="2"/>
  <c r="F201" i="2"/>
  <c r="F191" i="2"/>
  <c r="F183" i="2"/>
  <c r="F176" i="2"/>
  <c r="F173" i="2"/>
  <c r="F172" i="2"/>
  <c r="F164" i="2"/>
  <c r="F163" i="2"/>
  <c r="F153" i="2"/>
  <c r="F152" i="2"/>
  <c r="F144" i="2"/>
  <c r="F142" i="2"/>
  <c r="F137" i="2"/>
  <c r="F136" i="2"/>
  <c r="F126" i="2"/>
  <c r="F124" i="2"/>
  <c r="F123" i="2"/>
  <c r="F117" i="2"/>
  <c r="F116" i="2"/>
  <c r="F114" i="2"/>
  <c r="F109" i="2"/>
  <c r="F100" i="2"/>
  <c r="F99" i="2"/>
  <c r="F96" i="2"/>
  <c r="F92" i="2"/>
  <c r="F83" i="2"/>
  <c r="F79" i="2"/>
  <c r="F78" i="2"/>
  <c r="F77" i="2"/>
  <c r="F72" i="2"/>
  <c r="F64" i="2"/>
  <c r="F61" i="2"/>
  <c r="F60" i="2"/>
  <c r="F59" i="2"/>
  <c r="F53" i="2"/>
  <c r="F52" i="2"/>
  <c r="F48" i="2"/>
  <c r="F47" i="2"/>
  <c r="F37" i="2"/>
  <c r="F36" i="2"/>
  <c r="F33" i="2"/>
  <c r="F32" i="2"/>
  <c r="F21" i="2"/>
  <c r="F300" i="1" l="1"/>
  <c r="F265" i="1"/>
  <c r="F230" i="1"/>
  <c r="D344" i="1"/>
  <c r="F344" i="1" s="1"/>
  <c r="D343" i="1"/>
  <c r="F343" i="1" s="1"/>
  <c r="D342" i="1"/>
  <c r="F342" i="1" s="1"/>
  <c r="D336" i="1"/>
  <c r="F336" i="1" s="1"/>
  <c r="D335" i="1"/>
  <c r="F335" i="1" s="1"/>
  <c r="D334" i="1"/>
  <c r="F334" i="1" s="1"/>
  <c r="D333" i="1"/>
  <c r="F333" i="1" s="1"/>
  <c r="D332" i="1"/>
  <c r="F332" i="1" s="1"/>
  <c r="D331" i="1"/>
  <c r="F331" i="1" s="1"/>
  <c r="D325" i="1"/>
  <c r="F325" i="1" s="1"/>
  <c r="D324" i="1"/>
  <c r="F324" i="1" s="1"/>
  <c r="D323" i="1"/>
  <c r="F323" i="1" s="1"/>
  <c r="D322" i="1"/>
  <c r="F322" i="1" s="1"/>
  <c r="D321" i="1"/>
  <c r="F321" i="1" s="1"/>
  <c r="D315" i="1"/>
  <c r="F315" i="1" s="1"/>
  <c r="D314" i="1"/>
  <c r="F314" i="1" s="1"/>
  <c r="D313" i="1"/>
  <c r="F313" i="1" s="1"/>
  <c r="D311" i="1"/>
  <c r="F311" i="1" s="1"/>
  <c r="D310" i="1"/>
  <c r="F310" i="1" s="1"/>
  <c r="D309" i="1"/>
  <c r="F309" i="1" s="1"/>
  <c r="D308" i="1"/>
  <c r="F308" i="1" s="1"/>
  <c r="D307" i="1"/>
  <c r="F307" i="1" s="1"/>
  <c r="D301" i="1"/>
  <c r="F301" i="1" s="1"/>
  <c r="D300" i="1"/>
  <c r="D299" i="1"/>
  <c r="F299" i="1" s="1"/>
  <c r="D298" i="1"/>
  <c r="F298" i="1" s="1"/>
  <c r="D297" i="1"/>
  <c r="F297" i="1" s="1"/>
  <c r="D296" i="1"/>
  <c r="F296" i="1" s="1"/>
  <c r="D290" i="1"/>
  <c r="F290" i="1" s="1"/>
  <c r="D289" i="1"/>
  <c r="F289" i="1" s="1"/>
  <c r="D288" i="1"/>
  <c r="F288" i="1" s="1"/>
  <c r="D287" i="1"/>
  <c r="F287" i="1" s="1"/>
  <c r="D286" i="1"/>
  <c r="F286" i="1" s="1"/>
  <c r="D285" i="1"/>
  <c r="F285" i="1" s="1"/>
  <c r="D284" i="1"/>
  <c r="F284" i="1" s="1"/>
  <c r="D278" i="1"/>
  <c r="F278" i="1" s="1"/>
  <c r="D277" i="1"/>
  <c r="F277" i="1" s="1"/>
  <c r="D276" i="1"/>
  <c r="F276" i="1" s="1"/>
  <c r="D275" i="1"/>
  <c r="F275" i="1" s="1"/>
  <c r="D274" i="1"/>
  <c r="F274" i="1" s="1"/>
  <c r="D273" i="1"/>
  <c r="F273" i="1" s="1"/>
  <c r="D267" i="1"/>
  <c r="F267" i="1" s="1"/>
  <c r="D266" i="1"/>
  <c r="F266" i="1" s="1"/>
  <c r="D265" i="1"/>
  <c r="D264" i="1"/>
  <c r="F264" i="1" s="1"/>
  <c r="D263" i="1"/>
  <c r="F263" i="1" s="1"/>
  <c r="D262" i="1"/>
  <c r="F262" i="1" s="1"/>
  <c r="D261" i="1"/>
  <c r="F261" i="1" s="1"/>
  <c r="D255" i="1"/>
  <c r="F255" i="1" s="1"/>
  <c r="D254" i="1"/>
  <c r="F254" i="1" s="1"/>
  <c r="D253" i="1"/>
  <c r="F253" i="1" s="1"/>
  <c r="D252" i="1"/>
  <c r="F252" i="1" s="1"/>
  <c r="D251" i="1"/>
  <c r="F251" i="1" s="1"/>
  <c r="D250" i="1"/>
  <c r="F250" i="1" s="1"/>
  <c r="D249" i="1"/>
  <c r="F249" i="1" s="1"/>
  <c r="D243" i="1"/>
  <c r="F243" i="1" s="1"/>
  <c r="D242" i="1"/>
  <c r="F242" i="1" s="1"/>
  <c r="D241" i="1"/>
  <c r="F241" i="1" s="1"/>
  <c r="D240" i="1"/>
  <c r="F240" i="1" s="1"/>
  <c r="D239" i="1"/>
  <c r="F239" i="1" s="1"/>
  <c r="D238" i="1"/>
  <c r="F238" i="1" s="1"/>
  <c r="D237" i="1"/>
  <c r="F237" i="1" s="1"/>
  <c r="D236" i="1"/>
  <c r="F236" i="1" s="1"/>
  <c r="D230" i="1"/>
  <c r="D229" i="1"/>
  <c r="F229" i="1" s="1"/>
  <c r="D228" i="1"/>
  <c r="F228" i="1" s="1"/>
  <c r="D227" i="1"/>
  <c r="F227" i="1" s="1"/>
  <c r="D221" i="1"/>
  <c r="F221" i="1" s="1"/>
  <c r="D220" i="1"/>
  <c r="F220" i="1" s="1"/>
  <c r="D219" i="1"/>
  <c r="F219" i="1" s="1"/>
  <c r="D218" i="1"/>
  <c r="F218" i="1" s="1"/>
  <c r="D216" i="1"/>
  <c r="F216" i="1" s="1"/>
  <c r="D215" i="1"/>
  <c r="F215" i="1" s="1"/>
  <c r="D214" i="1"/>
  <c r="F214" i="1" s="1"/>
  <c r="D213" i="1"/>
  <c r="F213" i="1" s="1"/>
  <c r="D211" i="1"/>
  <c r="F211" i="1" s="1"/>
  <c r="D210" i="1"/>
  <c r="F210" i="1" s="1"/>
  <c r="D209" i="1"/>
  <c r="F209" i="1" s="1"/>
  <c r="D208" i="1"/>
  <c r="F208" i="1" s="1"/>
  <c r="D207" i="1"/>
  <c r="F207" i="1" s="1"/>
  <c r="F189" i="1"/>
  <c r="D201" i="1"/>
  <c r="F201" i="1" s="1"/>
  <c r="D200" i="1"/>
  <c r="F200" i="1" s="1"/>
  <c r="D199" i="1"/>
  <c r="F199" i="1" s="1"/>
  <c r="D198" i="1"/>
  <c r="F198" i="1" s="1"/>
  <c r="D197" i="1"/>
  <c r="F197" i="1" s="1"/>
  <c r="D189" i="1"/>
  <c r="D190" i="1"/>
  <c r="F190" i="1" s="1"/>
  <c r="D191" i="1"/>
  <c r="F191" i="1" s="1"/>
  <c r="D188" i="1"/>
  <c r="F188" i="1" s="1"/>
  <c r="D181" i="1"/>
  <c r="F181" i="1" s="1"/>
  <c r="D182" i="1"/>
  <c r="F182" i="1" s="1"/>
  <c r="D180" i="1"/>
  <c r="F180" i="1" s="1"/>
  <c r="D170" i="1"/>
  <c r="F170" i="1" s="1"/>
  <c r="D171" i="1"/>
  <c r="F171" i="1" s="1"/>
  <c r="D172" i="1"/>
  <c r="F172" i="1" s="1"/>
  <c r="D173" i="1"/>
  <c r="F173" i="1" s="1"/>
  <c r="D174" i="1"/>
  <c r="F174" i="1" s="1"/>
  <c r="D169" i="1"/>
  <c r="F169" i="1" s="1"/>
  <c r="F160" i="1"/>
  <c r="D159" i="1"/>
  <c r="F159" i="1" s="1"/>
  <c r="D160" i="1"/>
  <c r="D161" i="1"/>
  <c r="F161" i="1" s="1"/>
  <c r="D162" i="1"/>
  <c r="F162" i="1" s="1"/>
  <c r="D163" i="1"/>
  <c r="F163" i="1" s="1"/>
  <c r="D158" i="1"/>
  <c r="F158" i="1" s="1"/>
  <c r="F150" i="1"/>
  <c r="D149" i="1"/>
  <c r="F149" i="1" s="1"/>
  <c r="D150" i="1"/>
  <c r="D151" i="1"/>
  <c r="F151" i="1" s="1"/>
  <c r="D152" i="1"/>
  <c r="F152" i="1" s="1"/>
  <c r="D148" i="1"/>
  <c r="F148" i="1" s="1"/>
  <c r="F142" i="1"/>
  <c r="D139" i="1"/>
  <c r="F139" i="1" s="1"/>
  <c r="D140" i="1"/>
  <c r="F140" i="1" s="1"/>
  <c r="D141" i="1"/>
  <c r="F141" i="1" s="1"/>
  <c r="D142" i="1"/>
  <c r="D138" i="1"/>
  <c r="F138" i="1" s="1"/>
  <c r="D132" i="1"/>
  <c r="F132" i="1" s="1"/>
  <c r="D133" i="1"/>
  <c r="F133" i="1" s="1"/>
  <c r="D134" i="1"/>
  <c r="F134" i="1" s="1"/>
  <c r="D135" i="1"/>
  <c r="F135" i="1" s="1"/>
  <c r="D136" i="1"/>
  <c r="F136" i="1" s="1"/>
  <c r="D131" i="1"/>
  <c r="F131" i="1" s="1"/>
  <c r="D122" i="1"/>
  <c r="D123" i="1"/>
  <c r="D124" i="1"/>
  <c r="D125" i="1"/>
  <c r="D121" i="1"/>
  <c r="D115" i="1"/>
  <c r="F115" i="1" s="1"/>
  <c r="D114" i="1"/>
  <c r="F114" i="1" s="1"/>
  <c r="D110" i="1"/>
  <c r="F110" i="1" s="1"/>
  <c r="D111" i="1"/>
  <c r="F111" i="1" s="1"/>
  <c r="D112" i="1"/>
  <c r="F112" i="1" s="1"/>
  <c r="D109" i="1"/>
  <c r="F109" i="1" s="1"/>
  <c r="D106" i="1"/>
  <c r="F106" i="1" s="1"/>
  <c r="D107" i="1"/>
  <c r="F107" i="1" s="1"/>
  <c r="D105" i="1"/>
  <c r="F105" i="1" s="1"/>
  <c r="D98" i="1"/>
  <c r="F98" i="1" s="1"/>
  <c r="D99" i="1"/>
  <c r="F99" i="1" s="1"/>
  <c r="D97" i="1"/>
  <c r="F97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89" i="1"/>
  <c r="F89" i="1" s="1"/>
  <c r="F122" i="1" l="1"/>
  <c r="F123" i="1"/>
  <c r="F124" i="1"/>
  <c r="F125" i="1"/>
  <c r="F121" i="1"/>
  <c r="D81" i="1"/>
  <c r="F81" i="1" s="1"/>
  <c r="D82" i="1"/>
  <c r="F82" i="1" s="1"/>
  <c r="D83" i="1"/>
  <c r="F83" i="1" s="1"/>
  <c r="D75" i="1"/>
  <c r="F75" i="1" s="1"/>
  <c r="D76" i="1"/>
  <c r="F76" i="1" s="1"/>
  <c r="D77" i="1"/>
  <c r="F77" i="1" s="1"/>
  <c r="D78" i="1"/>
  <c r="F78" i="1" s="1"/>
  <c r="D70" i="1"/>
  <c r="F70" i="1" s="1"/>
  <c r="D71" i="1"/>
  <c r="F71" i="1" s="1"/>
  <c r="D72" i="1"/>
  <c r="F72" i="1" s="1"/>
  <c r="D80" i="1"/>
  <c r="F80" i="1" s="1"/>
  <c r="D74" i="1"/>
  <c r="F74" i="1" s="1"/>
  <c r="D69" i="1"/>
  <c r="F69" i="1" s="1"/>
  <c r="F59" i="1"/>
  <c r="D62" i="1"/>
  <c r="F62" i="1" s="1"/>
  <c r="D63" i="1"/>
  <c r="F63" i="1" s="1"/>
  <c r="D61" i="1"/>
  <c r="F61" i="1" s="1"/>
  <c r="D58" i="1"/>
  <c r="F58" i="1" s="1"/>
  <c r="D59" i="1"/>
  <c r="D57" i="1"/>
  <c r="F57" i="1" s="1"/>
  <c r="F49" i="1"/>
  <c r="F43" i="1"/>
  <c r="D49" i="1"/>
  <c r="D50" i="1"/>
  <c r="F50" i="1" s="1"/>
  <c r="D51" i="1"/>
  <c r="F51" i="1" s="1"/>
  <c r="D48" i="1"/>
  <c r="F48" i="1" s="1"/>
  <c r="D43" i="1"/>
  <c r="D44" i="1"/>
  <c r="F44" i="1" s="1"/>
  <c r="D45" i="1"/>
  <c r="F45" i="1" s="1"/>
  <c r="D46" i="1"/>
  <c r="F46" i="1" s="1"/>
  <c r="D42" i="1"/>
  <c r="F42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29" i="1"/>
  <c r="F29" i="1" s="1"/>
  <c r="D20" i="1"/>
  <c r="D18" i="1" l="1"/>
  <c r="F18" i="1" s="1"/>
  <c r="D19" i="1"/>
  <c r="F19" i="1" s="1"/>
  <c r="F20" i="1"/>
  <c r="D21" i="1"/>
  <c r="F21" i="1" s="1"/>
  <c r="D22" i="1"/>
  <c r="F22" i="1" s="1"/>
  <c r="D23" i="1"/>
  <c r="F23" i="1" s="1"/>
  <c r="D17" i="1"/>
  <c r="F17" i="1" s="1"/>
</calcChain>
</file>

<file path=xl/sharedStrings.xml><?xml version="1.0" encoding="utf-8"?>
<sst xmlns="http://schemas.openxmlformats.org/spreadsheetml/2006/main" count="26073" uniqueCount="304">
  <si>
    <t>Cijena prirodnog plina za siječanj 2022.</t>
  </si>
  <si>
    <t>UPUTE KORISNICIMA:</t>
  </si>
  <si>
    <t>Na jediničnu cijenu prirodnog plina (stupac E) dodaje se iznos trošarine ovisno o tome radi li se o poslovnoj ili neposlovnoj uporabi</t>
  </si>
  <si>
    <t>Ovisno o broju obračunskih mjernih mjesta korisnika obračunava se i naknada TS2 - sukladno Troškovniku</t>
  </si>
  <si>
    <t xml:space="preserve">Ukoliko za pojedino obračunsko mjerno mjesto dođe do promjene u tarifni model koji nije iskazan u za tu grupu predmeta nabave i distribucijsko područje kojem obračunsko mjerno mjesto pripada, Odabrani ponuditelj/Opskrbljivač dužan je prilikom obračuna cijene primjenjivati iznos Premije Opskrbljivača (P) koji je iskazan u Troškovniku za prvi niži tarifni model u distribucijskom području kojem pripada obračunsko mjerno mjesto. U slučaju da se prvi niži tarifni model ne nalazi u Troškovniku iznos premije Opskrbljivača (P) ostaje nepromijenjen unatoč promjeni tarifnog modela.  </t>
  </si>
  <si>
    <t>C</t>
  </si>
  <si>
    <t>=</t>
  </si>
  <si>
    <t>Grupa 1. - odabrani ponuditelj Međimurje- plin d.o.o. Čakovec</t>
  </si>
  <si>
    <t xml:space="preserve">Red. br. </t>
  </si>
  <si>
    <t>Tarifni model</t>
  </si>
  <si>
    <t xml:space="preserve">Iznos premije opskrbljivača (P) (kn/kWh) </t>
  </si>
  <si>
    <t>Osnovna jedinična cijena prirodnog plina (CPLIN) (kn/kWh)</t>
  </si>
  <si>
    <t xml:space="preserve"> Tarifna stavka za distribuiranu količinu prirodnog plina Ts1 (kn/kWh)</t>
  </si>
  <si>
    <t xml:space="preserve"> Jedinična cijena prirodnog plina (kn/kWh)</t>
  </si>
  <si>
    <t>A</t>
  </si>
  <si>
    <t>B</t>
  </si>
  <si>
    <t>D</t>
  </si>
  <si>
    <t>E =C+D</t>
  </si>
  <si>
    <t>distribucijsko područje energetskog subjekta Plinara istočne Slavonije d.o.o., Ohridska 17, 32100 Vinkovci</t>
  </si>
  <si>
    <t>TM1</t>
  </si>
  <si>
    <t>TM2</t>
  </si>
  <si>
    <t>TM3</t>
  </si>
  <si>
    <t>TM4</t>
  </si>
  <si>
    <t>TM5</t>
  </si>
  <si>
    <t>TM6</t>
  </si>
  <si>
    <t>TM7</t>
  </si>
  <si>
    <t>Grupa 2. - odabrani ponuditelj Međimurje- plin d.o.o. Čakovec</t>
  </si>
  <si>
    <t>distribucijsko područje energetskog subjekta HEP - Plin d.o.o., Cara Hadrijana 7, 31000 Osijek</t>
  </si>
  <si>
    <t>TM8</t>
  </si>
  <si>
    <t>Grupa 3. - odabrani ponuditelj Međimurje- plin d.o.o. Čakovec</t>
  </si>
  <si>
    <t>distribucijsko područje energetskog subjekta BROD - PLIN d.o.o., Trg pobjede 5, 35000 Slavonski Brod</t>
  </si>
  <si>
    <t>distribucijsko područje energetskog subjekta Plin - projekt d.o.o., A. Stepinca 36, 35400 Nova Gradiška</t>
  </si>
  <si>
    <t>Grupa 4. - odabrani ponuditelj Međimurje- plin d.o.o. Čakovec</t>
  </si>
  <si>
    <t>distribucijsko područje energetskog subjekta PLINKOM d.o.o., Vinogradska 41, 33405 Pitomača</t>
  </si>
  <si>
    <t>distribucijsko područje energetskog subjekta PAPUK PLIN d.o.o., Vladimira Nazora 14, 33515 Orahovica</t>
  </si>
  <si>
    <t>Grupa 5. - odabrani ponuditelj Međimurje- plin d.o.o. Čakovec</t>
  </si>
  <si>
    <t>distribucijsko područje energetskog subjekta DARKOM DISTRIBUCIJA PLINA d.o.o., Josipa Kozarca 19, 43500 Daruvar</t>
  </si>
  <si>
    <t>distribucijsko područje energetskog subjekta PAKRAC PLIN d.o.o., Ulica križnog puta 18, 34550 Pakrac</t>
  </si>
  <si>
    <t>distribucijsko područje energetskog subjekta PLIN d.o.o., Mate Lovraka 30, 43280 Garešnica</t>
  </si>
  <si>
    <t>Grupa 6. - odabrani ponuditelj Međimurje- plin d.o.o. Čakovec</t>
  </si>
  <si>
    <t>distribucijsko područje energetskog subjekta GRADSKA PLINARA BJELOVAR d.o.o.,Blajburških žrtava 18, 43000 Bjelovar</t>
  </si>
  <si>
    <t>distribucijsko područje energetskog subjekta ČAPLIN d.o.o., Sv. Andrije 14, 43240 Čazma</t>
  </si>
  <si>
    <t>Grupa 7. - odabrani ponuditelj Međimurje- plin d.o.o. Čakovec</t>
  </si>
  <si>
    <t>distribucijsko područje energetskog subjekta IVAPLIN d.o.o., Moslavačka 13, 10310 Ivanić Grad</t>
  </si>
  <si>
    <t>distribucijsko područje energetskog subjekta PLIN VRBOVEC d.o.o., Kolodvorska 29, 10340 Vrbovec</t>
  </si>
  <si>
    <t>distribucijsko područje energetskog subjekta ZELINA - PLIN d.o.o., K. Krizmanić 1, 10380 Sveti Ivan Zelina</t>
  </si>
  <si>
    <t xml:space="preserve">Grupa 8. - odabrani ponuditelj Dukom plin d.o.o. </t>
  </si>
  <si>
    <t>distribucijsko područje energetskog subjekta DUKOM PLIN d.o.o., Slavka Kolara 4, 10370 Dugo Selo</t>
  </si>
  <si>
    <t>Grupa 9. - odabrani ponuditelj Međimurje- plin d.o.o. Čakovec</t>
  </si>
  <si>
    <t>distribucijsko područje energetskog subjekta KOPRIVNICA PLIN - distribucija plina d.o.o., Mosna ulica 15, 48000 Koprivnica</t>
  </si>
  <si>
    <t>distribucijsko područje energetskog subjekta KOMUNALIJE PLIN d.o.o., Radnička cesta 61, 48350 Đurđevac</t>
  </si>
  <si>
    <t>Grupa 10. - odabrani ponuditelj Međimurje- plin d.o.o. Čakovec</t>
  </si>
  <si>
    <t>distribucijsko područje energetskog subjekta RADNIK PLIN d.o.o., Ulica kralja Tomislava 45, 48260 Križevci</t>
  </si>
  <si>
    <t>Grupa 11. - odabrani ponuditelj Međimurje- plin d.o.o. Čakovec</t>
  </si>
  <si>
    <t>distribucijsko područje energetskog subjekta MEĐIMURJE - PLIN d.o.o., Obrtnička 4, 40000 Čakovec</t>
  </si>
  <si>
    <t>Grupa 12. - odabrani ponuditelj Međimurje- plin d.o.o. Čakovec</t>
  </si>
  <si>
    <t xml:space="preserve">distribucijsko područje energetskog subjekta TERMOPLIN d.d., V. Špinčića 78, 42000 Varaždin </t>
  </si>
  <si>
    <t>Grupa 13. - odabrani ponuditelj Međimurje- plin d.o.o. Čakovec</t>
  </si>
  <si>
    <t>distribucijsko područje energetskog subjekta IVKOM - PLIN d.o.o., Vladimira Nazora 96/b, 42240 Ivanec</t>
  </si>
  <si>
    <t>Grupa 14. - odabrani ponuditelj Međimurje- plin d.o.o. Čakovec</t>
  </si>
  <si>
    <t>distribucijsko područje energetskog subjekta PLIN KONJŠČINA d.o.o., Jertovec 150, 49282 Konjščina</t>
  </si>
  <si>
    <t>Grupa 15. - odabrani ponuditelj Međimurje- plin d.o.o. Čakovec</t>
  </si>
  <si>
    <t>distribucijsko područje energetskog subjekta ZAGORSKI METALAC d.o.o., Celine 2, 49210 Zabok</t>
  </si>
  <si>
    <t>Grupa 16. - odabrani ponuditelj Međimurje- plin d.o.o. Čakovec</t>
  </si>
  <si>
    <t>distribucijsko područje energetskog subjekta Gradska plinara Krapina d.o.o., Frana Galovića 7 B/II, 49000 Krapina</t>
  </si>
  <si>
    <t>distribucijsko područje energetskog subjekta HUMPLIN d.o.o., Lastine 1, 49231 Hum na Sutli</t>
  </si>
  <si>
    <t>distribucijsko područje energetskog subjekta ZELENJAK PLIN d.o.o., Trg Antuna Mihanovića 1, 49290 Klanjec</t>
  </si>
  <si>
    <t>Grupa 17. - odabrani ponuditelj Međimurje- plin d.o.o. Čakovec</t>
  </si>
  <si>
    <t>distribucijsko područje energetskog subjekta Gradska plinara Zagreb d.o.o., Radnička cesta 1, 10000 Zagreb</t>
  </si>
  <si>
    <t xml:space="preserve">Grupa 18. - odabrani ponuditelj Gradska plinara Zagreb- Opskrba d.o.o. </t>
  </si>
  <si>
    <t xml:space="preserve">Grupa 19. - odabrani ponuditelj Gradska plinara Zagreb- Opskrba d.o.o. </t>
  </si>
  <si>
    <t>Grupa 20. - odabrani ponuditelj Međimurje- plin d.o.o. Čakovec</t>
  </si>
  <si>
    <t xml:space="preserve">Grupa 21. - odabrani ponuditelj Gradska plinara Zagreb- Opskrba d.o.o. </t>
  </si>
  <si>
    <t>TM10</t>
  </si>
  <si>
    <t xml:space="preserve">Grupa 22. - odabrani ponuditelj Gradska plinara Zagreb- Opskrba d.o.o. </t>
  </si>
  <si>
    <t>Grupa 23. - odabrani ponuditelj Međimurje- plin d.o.o. Čakovec</t>
  </si>
  <si>
    <t>distribucijsko područje energetskog subjekta MOSLAVINA PLIN d.o.o., Trg kralja Tomislava 6, 44320 Kutina</t>
  </si>
  <si>
    <t>Grupa 24. - odabrani ponuditelj Međimurje- plin d.o.o. Čakovec</t>
  </si>
  <si>
    <t>distribucijsko područje energetskog subjekta MONTCOGIM PLINARA d.o.o., Trg Ante Starčevića 3A, 10431 Sveta Nedjelja</t>
  </si>
  <si>
    <t>distribucijsko područje energetskog subjekta ENERGO METAN d.o.o., Ulica Vlade Gotovca 2, 10430 Samobor</t>
  </si>
  <si>
    <t>Grupa 25. - odabrani ponuditelj Međimurje- plin d.o.o. Čakovec</t>
  </si>
  <si>
    <t>distribucijsko područje energetskog subjekta ENERGO d.o.o., Dolac 14, 51000 Rijeka</t>
  </si>
  <si>
    <t>Grupa 26. - odabrani ponuditelj Međimurje- plin d.o.o. Čakovec</t>
  </si>
  <si>
    <t>distribucijsko područje energetskog subjekta PLINARA d.o.o., Industrijska 17, 52100 Pula</t>
  </si>
  <si>
    <t>Grupa 27. - odabrani ponuditelj Međimurje- plin d.o.o. Čakovec</t>
  </si>
  <si>
    <t>distribucijsko područje energetskog subjekta EVN CROATIA PLIN d.o.o., Zagrebačka avenija 104, 10000 Zagreb</t>
  </si>
  <si>
    <t>Cijena prirodnog plina za prosinac 2021.</t>
  </si>
  <si>
    <t>Cijena prirodnog plina za studeni 2021.</t>
  </si>
  <si>
    <t>Cijena prirodnog plina za listopad 2021.</t>
  </si>
  <si>
    <t>Cijena prirodnog plina za rujan 2021.</t>
  </si>
  <si>
    <t>Cijena prirodnog plina za kolovoz 2021.</t>
  </si>
  <si>
    <t>Tarifne stavke za godine regulacijskog razdoblja</t>
  </si>
  <si>
    <t>Mjerna jedinica</t>
  </si>
  <si>
    <t>(bez PDV-a)</t>
  </si>
  <si>
    <t>2022.</t>
  </si>
  <si>
    <t>2023.</t>
  </si>
  <si>
    <t>2024.</t>
  </si>
  <si>
    <t>2025.</t>
  </si>
  <si>
    <t>2026.</t>
  </si>
  <si>
    <t>kn/kWh</t>
  </si>
  <si>
    <t>Vrsta tarifnih stavki</t>
  </si>
  <si>
    <t>Oznaka</t>
  </si>
  <si>
    <t>tarifne stavke</t>
  </si>
  <si>
    <t>Tarifna stavka za distribuiranu količinu plina</t>
  </si>
  <si>
    <t>Ts1</t>
  </si>
  <si>
    <t>PLINARA ISTOČNE SLAVONIJE d.o.o.</t>
  </si>
  <si>
    <t>Odluka o iznosu tarifnih stavki za distribuciju plina (nn.hr)</t>
  </si>
  <si>
    <t>HEP-PLIN d.o.o.</t>
  </si>
  <si>
    <t>BROD-PLIN d.o.o.</t>
  </si>
  <si>
    <t>PLIN-PROJEKT d.o.o.</t>
  </si>
  <si>
    <t>PLINKOM d.o.o.</t>
  </si>
  <si>
    <t>PAPUK PLIN d.o.o.</t>
  </si>
  <si>
    <t>DARKOM DISTRIBUCIJA PLINA d.o.o.</t>
  </si>
  <si>
    <t>PAKRAC-PLIN d.o.o.</t>
  </si>
  <si>
    <t>PLIN d.o.o.</t>
  </si>
  <si>
    <t>GRADSKA PLINARA BJELOVAR d.o.o.</t>
  </si>
  <si>
    <t>ČAPLIN d.o.o.</t>
  </si>
  <si>
    <t>IVAPLIN d.o.o.</t>
  </si>
  <si>
    <t>Oznak</t>
  </si>
  <si>
    <t>PLIN VRBOVEC d.o.o.</t>
  </si>
  <si>
    <t>ZELINA-PLIN d.o.o.</t>
  </si>
  <si>
    <t>DUKOM PLIN d.o.o.</t>
  </si>
  <si>
    <t>KOPRIVNICA PLIN – distribucija plina d.o.o.</t>
  </si>
  <si>
    <t>KOMUNALIJE – PLIN d.o.o.</t>
  </si>
  <si>
    <t>RADNIK-PLIN d.o.o.</t>
  </si>
  <si>
    <t>MEĐIMURJE-PLIN d.o.o.</t>
  </si>
  <si>
    <t>TERMOPLIN d.d.</t>
  </si>
  <si>
    <t>GRUPA</t>
  </si>
  <si>
    <t>DISTRIBUCIJSKO PODRUČJE</t>
  </si>
  <si>
    <t>IVKOM-PLIN d.o.o.</t>
  </si>
  <si>
    <t>PLIN KONJŠČINA d.o.o.</t>
  </si>
  <si>
    <t>ZAGORSKI METALAC d.o.o.</t>
  </si>
  <si>
    <t>GRADSKA PLINARA KRAPINA d.o.o.</t>
  </si>
  <si>
    <t>HUMPLIN d.o.o.</t>
  </si>
  <si>
    <t>ZELENJAK PLIN d.o.o.</t>
  </si>
  <si>
    <t>GRADSKA PLINARA ZAGREB d.o.o.</t>
  </si>
  <si>
    <t>MOSLAVINA PLIN d.o.o.</t>
  </si>
  <si>
    <t>MONTCOGIM – PLINARA d.o.o.</t>
  </si>
  <si>
    <t>ENERGO METAN d.o.o.</t>
  </si>
  <si>
    <t>ENERGO d.o.o.</t>
  </si>
  <si>
    <t>PLINARA d.o.o.</t>
  </si>
  <si>
    <t>EVN CROATIA PLIN d.o.o.</t>
  </si>
  <si>
    <t>Cijena prirodnog plina za veljaču 2022.</t>
  </si>
  <si>
    <t>Cijena prirodnog plina za ožujak 2022.</t>
  </si>
  <si>
    <t>Cijena prirodnog plina za travanj 2022.</t>
  </si>
  <si>
    <t>Cijena prirodnog plina za svibanj 2022.</t>
  </si>
  <si>
    <t>Odluka o izmjenama Odluke o iznosu tarifnih stavki za distribuciju plina (nn.hr)</t>
  </si>
  <si>
    <t>IZMJENOM ODLUKE PROMIJENILE SU STAVKE SAMO ZA HEP DISTRIBUCIJSKO PODRUČJE</t>
  </si>
  <si>
    <r>
      <t xml:space="preserve">distribucijsko područje energetskog subjekta DARKOM DISTRIBUCIJA PLINA d.o.o., Josipa Kozarca 19, 43500 Daruvar - </t>
    </r>
    <r>
      <rPr>
        <i/>
        <sz val="10"/>
        <color rgb="FFFF0000"/>
        <rFont val="Calibri"/>
        <family val="2"/>
        <charset val="238"/>
        <scheme val="minor"/>
      </rPr>
      <t>PREUZEO HEP PLIN d.o.o.</t>
    </r>
  </si>
  <si>
    <r>
      <t xml:space="preserve">distribucijsko područje energetskog subjekta Gradska plinara Krapina d.o.o., Frana Galovića 7 B/II, 49000 Krapina </t>
    </r>
    <r>
      <rPr>
        <i/>
        <sz val="10"/>
        <color rgb="FFFF0000"/>
        <rFont val="Calibri"/>
        <family val="2"/>
        <charset val="238"/>
        <scheme val="minor"/>
      </rPr>
      <t>PREUZEO HEP PLIN d.o.o.</t>
    </r>
  </si>
  <si>
    <r>
      <t xml:space="preserve">distribucijsko područje energetskog subjekta DARKOM DISTRIBUCIJA PLINA d.o.o., Josipa Kozarca 19, 43500 Daruvar </t>
    </r>
    <r>
      <rPr>
        <i/>
        <sz val="10"/>
        <color rgb="FFFF0000"/>
        <rFont val="Calibri"/>
        <family val="2"/>
        <charset val="238"/>
        <scheme val="minor"/>
      </rPr>
      <t>PREUZEO HEP PLIN d.o.o.</t>
    </r>
  </si>
  <si>
    <t>Cijena prirodnog plina za lipanj 2022.</t>
  </si>
  <si>
    <t>Cijena prirodnog plina za srpanj 2022.</t>
  </si>
  <si>
    <t>Cijena prirodnog plina za kolovoz 2022.</t>
  </si>
  <si>
    <t>vlj.22</t>
  </si>
  <si>
    <t>Cijena prirodnog plina za rujan 2022.</t>
  </si>
  <si>
    <t>Cijena prirodnog plina za listopad 2022.</t>
  </si>
  <si>
    <t>0,0917</t>
  </si>
  <si>
    <t>0,0896</t>
  </si>
  <si>
    <t>0,0873</t>
  </si>
  <si>
    <t>0,0852</t>
  </si>
  <si>
    <t>0,0802</t>
  </si>
  <si>
    <t>0,0968</t>
  </si>
  <si>
    <t>0,0945</t>
  </si>
  <si>
    <t>0,0922</t>
  </si>
  <si>
    <t>0,0899</t>
  </si>
  <si>
    <t>0,0847</t>
  </si>
  <si>
    <t>0,1019</t>
  </si>
  <si>
    <t>0,0995</t>
  </si>
  <si>
    <t>0,0970</t>
  </si>
  <si>
    <t>0,0947</t>
  </si>
  <si>
    <t>0,0891</t>
  </si>
  <si>
    <t>0,1121</t>
  </si>
  <si>
    <t>0,1094</t>
  </si>
  <si>
    <t>0,1068</t>
  </si>
  <si>
    <t>0,1042</t>
  </si>
  <si>
    <t>0,0980</t>
  </si>
  <si>
    <t>0,0402</t>
  </si>
  <si>
    <t>0,0403</t>
  </si>
  <si>
    <t>0,0404</t>
  </si>
  <si>
    <t>0,0405</t>
  </si>
  <si>
    <t>0,0423</t>
  </si>
  <si>
    <t>0,0424</t>
  </si>
  <si>
    <t>0,0425</t>
  </si>
  <si>
    <t>0,0426</t>
  </si>
  <si>
    <t>0,0428</t>
  </si>
  <si>
    <t>0,0446</t>
  </si>
  <si>
    <t>0,0447</t>
  </si>
  <si>
    <t>0,0448</t>
  </si>
  <si>
    <t>0,0449</t>
  </si>
  <si>
    <t>0,0451</t>
  </si>
  <si>
    <t>0,0375</t>
  </si>
  <si>
    <t>0,0370</t>
  </si>
  <si>
    <t>0,0357</t>
  </si>
  <si>
    <t>0,0336</t>
  </si>
  <si>
    <t>0,0324</t>
  </si>
  <si>
    <t>0,0396</t>
  </si>
  <si>
    <t>0,0392</t>
  </si>
  <si>
    <t>0,0378</t>
  </si>
  <si>
    <t>0,0356</t>
  </si>
  <si>
    <t>0,0344</t>
  </si>
  <si>
    <t>0,0419</t>
  </si>
  <si>
    <t>0,0414</t>
  </si>
  <si>
    <t>0,0399</t>
  </si>
  <si>
    <t>0,0376</t>
  </si>
  <si>
    <t>0,0363</t>
  </si>
  <si>
    <t>0,0441</t>
  </si>
  <si>
    <t>0,0435</t>
  </si>
  <si>
    <t>0,0420</t>
  </si>
  <si>
    <t>0,0382</t>
  </si>
  <si>
    <t>0,0529</t>
  </si>
  <si>
    <t>0,0523</t>
  </si>
  <si>
    <t>0,0504</t>
  </si>
  <si>
    <t>0,0475</t>
  </si>
  <si>
    <t>0,0459</t>
  </si>
  <si>
    <t>0,0299</t>
  </si>
  <si>
    <t>0,0276</t>
  </si>
  <si>
    <t>0,0253</t>
  </si>
  <si>
    <t>0,0232</t>
  </si>
  <si>
    <t>0,0213</t>
  </si>
  <si>
    <t>0,0317</t>
  </si>
  <si>
    <t>0,0292</t>
  </si>
  <si>
    <t>0,0268</t>
  </si>
  <si>
    <t>0,0247</t>
  </si>
  <si>
    <t>0,0225</t>
  </si>
  <si>
    <t>0,0334</t>
  </si>
  <si>
    <t>0,0308</t>
  </si>
  <si>
    <t>0,0283</t>
  </si>
  <si>
    <t>0,0260</t>
  </si>
  <si>
    <t>0,0238</t>
  </si>
  <si>
    <t>0,0352</t>
  </si>
  <si>
    <t>0,0298</t>
  </si>
  <si>
    <t>0,0274</t>
  </si>
  <si>
    <t>0,0250</t>
  </si>
  <si>
    <t>HEP</t>
  </si>
  <si>
    <t>0,0321</t>
  </si>
  <si>
    <t>0,0290</t>
  </si>
  <si>
    <t>0,0262</t>
  </si>
  <si>
    <t>0,0236</t>
  </si>
  <si>
    <t>0,0211</t>
  </si>
  <si>
    <t>0,0361</t>
  </si>
  <si>
    <t>0,0327</t>
  </si>
  <si>
    <t>0,0296</t>
  </si>
  <si>
    <t>0,0266</t>
  </si>
  <si>
    <t>0,0401</t>
  </si>
  <si>
    <t>0,0328</t>
  </si>
  <si>
    <t>0,0264</t>
  </si>
  <si>
    <t>0,0242</t>
  </si>
  <si>
    <t>0,0239</t>
  </si>
  <si>
    <t>0,0234</t>
  </si>
  <si>
    <t>0,0231</t>
  </si>
  <si>
    <t>0,0227</t>
  </si>
  <si>
    <t>0,0261</t>
  </si>
  <si>
    <t>0,0257</t>
  </si>
  <si>
    <t>0,0252</t>
  </si>
  <si>
    <t>0,0249</t>
  </si>
  <si>
    <t>0,0244</t>
  </si>
  <si>
    <t>0,0280</t>
  </si>
  <si>
    <t>0,0275</t>
  </si>
  <si>
    <t>0,0270</t>
  </si>
  <si>
    <t>0,0267</t>
  </si>
  <si>
    <t>0,0294</t>
  </si>
  <si>
    <t>0,0288</t>
  </si>
  <si>
    <t>0,0284</t>
  </si>
  <si>
    <t>0,0279</t>
  </si>
  <si>
    <t>0,0373</t>
  </si>
  <si>
    <t>0,0367</t>
  </si>
  <si>
    <t>0,0360</t>
  </si>
  <si>
    <t>0,0355</t>
  </si>
  <si>
    <t>0,0349</t>
  </si>
  <si>
    <r>
      <rPr>
        <sz val="8"/>
        <rFont val="Sylfaen"/>
        <family val="1"/>
      </rPr>
      <t>TM5</t>
    </r>
  </si>
  <si>
    <t xml:space="preserve">Stari iznos premije opskrbljivača (P) (kn/kWh) </t>
  </si>
  <si>
    <t>B1</t>
  </si>
  <si>
    <t xml:space="preserve">Iznos premije opskrbljivača (P x 0,901) (kn/kWh) </t>
  </si>
  <si>
    <t>Cijena prirodnog plina za studeni 2022.</t>
  </si>
  <si>
    <t>NAPOMENA: Sukladno obavijesti HERA-e, od 20. rujna 2022. godine o izmjeni načina obračuna i naplate isporučenog plina primjenom gornje ogrjevne vrijednosti, a s primjenom od 1. listopada 2022. godine, Središnji državni ured za središnju javnu nabavu uskladio je izračun cijene plina.</t>
  </si>
  <si>
    <t>https://www.hera.hr/hr/docs/2022/Priopcenje_2022-09-20.pdf</t>
  </si>
  <si>
    <t>POVEZNICA NA OBAVIJEST:</t>
  </si>
  <si>
    <t>Cijena prirodnog plina za prosinac 2022.</t>
  </si>
  <si>
    <t>tečaj</t>
  </si>
  <si>
    <t>EUR/kWh</t>
  </si>
  <si>
    <t xml:space="preserve">Iznos premije opskrbljivača (P x 0,901) (EUR/kWh) </t>
  </si>
  <si>
    <t xml:space="preserve">Stari iznos premije opskrbljivača (P) (EUR/kWh) </t>
  </si>
  <si>
    <t>Osnovna jedinična cijena prirodnog plina (CPLIN) (EUR/kWh)</t>
  </si>
  <si>
    <t xml:space="preserve"> Tarifna stavka za distribuiranu količinu prirodnog plina Ts1 (EUR/kWh)</t>
  </si>
  <si>
    <t xml:space="preserve"> Jedinična cijena prirodnog plina (EUR/kWh)</t>
  </si>
  <si>
    <t>B2</t>
  </si>
  <si>
    <t>Cijena prirodnog plina za veljaču 2023.</t>
  </si>
  <si>
    <t>Cijena prirodnog plina za siječanj 2023.</t>
  </si>
  <si>
    <t xml:space="preserve"> Tarifna stavka za distribuiranu količinu prirodnog plina Ts1 (EUR/kWh) od 01.10.2022. do 31.12.2022.</t>
  </si>
  <si>
    <t>Cijena prirodnog plina za ožujak 2023.</t>
  </si>
  <si>
    <t>Cijena prirodnog plina za travanj 2023.</t>
  </si>
  <si>
    <t>Cijena prirodnog plina za svibanj 2023.</t>
  </si>
  <si>
    <t>Cijena prirodnog plina za srpanj 2023.</t>
  </si>
  <si>
    <t>Cijena prirodnog plina za lipanj 2023.</t>
  </si>
  <si>
    <t>Cijena prirodnog plina za kolovoz 2023.</t>
  </si>
  <si>
    <t>Cijena prirodnog plina za rujan 2023.</t>
  </si>
  <si>
    <t>Cijena prirodnog plina za listopad 2023.</t>
  </si>
  <si>
    <t>Cijena prirodnog plina za studeni 2023.</t>
  </si>
  <si>
    <t>Cijena prirodnog plina za prosinac 2023.</t>
  </si>
  <si>
    <t>Cijena prirodnog plina za siječanj 2024.</t>
  </si>
  <si>
    <t>Cijena prirodnog plina za veljaču 2024.</t>
  </si>
  <si>
    <t>Cijena prirodnog plina za ožujak 2024.</t>
  </si>
  <si>
    <t>Cijena prirodnog plina za travanj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</si>
</sst>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00"/>
  </numFmts>
  <fonts count="2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rgb="FF231F20"/>
      <name val="Minion Pro"/>
    </font>
    <font>
      <b/>
      <i/>
      <sz val="9"/>
      <color rgb="FF231F20"/>
      <name val="Minion Pro"/>
    </font>
    <font>
      <sz val="9"/>
      <color rgb="FF231F20"/>
      <name val="Minion Pro"/>
    </font>
    <font>
      <b/>
      <sz val="9"/>
      <color rgb="FF231F20"/>
      <name val="Minion Pro"/>
    </font>
    <font>
      <u/>
      <sz val="11"/>
      <color theme="10"/>
      <name val="Calibri"/>
      <family val="2"/>
      <charset val="238"/>
      <scheme val="minor"/>
    </font>
    <font>
      <i/>
      <sz val="8"/>
      <color rgb="FF231F20"/>
      <name val="Minion Pro"/>
    </font>
    <font>
      <sz val="9.9"/>
      <color rgb="FF231F20"/>
      <name val="Minion Pro"/>
    </font>
    <font>
      <b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</font>
    <font>
      <sz val="8"/>
      <name val="Sylfaen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9" fillId="4" borderId="13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10" fillId="5" borderId="14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2" fillId="0" borderId="0" xfId="2" applyFill="1"/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10" fillId="5" borderId="20" xfId="0" applyFont="1" applyFill="1" applyBorder="1" applyAlignment="1">
      <alignment vertical="center" wrapText="1"/>
    </xf>
    <xf numFmtId="0" fontId="10" fillId="5" borderId="21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23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2"/>
    <xf numFmtId="0" fontId="10" fillId="6" borderId="13" xfId="0" applyFont="1" applyFill="1" applyBorder="1" applyAlignment="1">
      <alignment horizontal="left" vertical="center" wrapText="1"/>
    </xf>
    <xf numFmtId="17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32" xfId="0" applyBorder="1" applyAlignment="1">
      <alignment horizontal="left" wrapText="1"/>
    </xf>
    <xf numFmtId="0" fontId="0" fillId="0" borderId="32" xfId="0" applyBorder="1" applyAlignment="1">
      <alignment horizontal="justify" wrapText="1"/>
    </xf>
    <xf numFmtId="0" fontId="0" fillId="6" borderId="0" xfId="0" applyFill="1"/>
    <xf numFmtId="0" fontId="11" fillId="6" borderId="3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center" wrapText="1"/>
    </xf>
    <xf numFmtId="0" fontId="20" fillId="0" borderId="0" xfId="0" applyFont="1"/>
    <xf numFmtId="0" fontId="21" fillId="0" borderId="0" xfId="2" applyFont="1"/>
    <xf numFmtId="0" fontId="4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/>
    </xf>
    <xf numFmtId="49" fontId="2" fillId="0" borderId="3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6" borderId="2" xfId="0" applyNumberFormat="1" applyFont="1" applyFill="1" applyBorder="1" applyAlignment="1">
      <alignment vertical="center"/>
    </xf>
    <xf numFmtId="49" fontId="2" fillId="6" borderId="3" xfId="0" applyNumberFormat="1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6" borderId="2" xfId="0" applyNumberFormat="1" applyFont="1" applyFill="1" applyBorder="1" applyAlignment="1">
      <alignment horizontal="left" vertical="center" wrapText="1"/>
    </xf>
    <xf numFmtId="49" fontId="2" fillId="6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Valuta 2" xfId="1" xr:uid="{8944E546-569D-4C35-BB37-405504A00E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Cijena plina kn/kWh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Sheet1!$A$1:$A$14</c:f>
              <c:strCache>
                <c:ptCount val="14"/>
                <c:pt idx="0">
                  <c:v>kol.21</c:v>
                </c:pt>
                <c:pt idx="1">
                  <c:v>ruj.21</c:v>
                </c:pt>
                <c:pt idx="2">
                  <c:v>lis.21</c:v>
                </c:pt>
                <c:pt idx="3">
                  <c:v>stu.21</c:v>
                </c:pt>
                <c:pt idx="4">
                  <c:v>pro.21</c:v>
                </c:pt>
                <c:pt idx="5">
                  <c:v>sij.22</c:v>
                </c:pt>
                <c:pt idx="6">
                  <c:v>vlj.22</c:v>
                </c:pt>
                <c:pt idx="7">
                  <c:v>ožu.22</c:v>
                </c:pt>
                <c:pt idx="8">
                  <c:v>tra.22</c:v>
                </c:pt>
                <c:pt idx="9">
                  <c:v>svi.22</c:v>
                </c:pt>
                <c:pt idx="10">
                  <c:v>lip.22</c:v>
                </c:pt>
                <c:pt idx="11">
                  <c:v>srp.22</c:v>
                </c:pt>
                <c:pt idx="12">
                  <c:v>kol.22</c:v>
                </c:pt>
                <c:pt idx="13">
                  <c:v>ruj.22</c:v>
                </c:pt>
              </c:strCache>
            </c:strRef>
          </c:cat>
          <c:val>
            <c:numRef>
              <c:f>Sheet1!$B$1:$B$14</c:f>
              <c:numCache>
                <c:formatCode>General</c:formatCode>
                <c:ptCount val="14"/>
                <c:pt idx="0">
                  <c:v>0.39029999999999998</c:v>
                </c:pt>
                <c:pt idx="1">
                  <c:v>0.45250000000000001</c:v>
                </c:pt>
                <c:pt idx="2">
                  <c:v>0.61140000000000005</c:v>
                </c:pt>
                <c:pt idx="3">
                  <c:v>0.84399999999999997</c:v>
                </c:pt>
                <c:pt idx="4">
                  <c:v>0.76539999999999997</c:v>
                </c:pt>
                <c:pt idx="5">
                  <c:v>1.0366</c:v>
                </c:pt>
                <c:pt idx="6">
                  <c:v>0.81089999999999995</c:v>
                </c:pt>
                <c:pt idx="7">
                  <c:v>0.77710000000000001</c:v>
                </c:pt>
                <c:pt idx="8">
                  <c:v>1.1946000000000001</c:v>
                </c:pt>
                <c:pt idx="9">
                  <c:v>0.97389999999999999</c:v>
                </c:pt>
                <c:pt idx="10">
                  <c:v>0.86950000000000005</c:v>
                </c:pt>
                <c:pt idx="11">
                  <c:v>0.97729999999999995</c:v>
                </c:pt>
                <c:pt idx="12">
                  <c:v>1.5447</c:v>
                </c:pt>
                <c:pt idx="13">
                  <c:v>2.0571000000000002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33-40AE-8432-BAEFA86E5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405743"/>
        <c:axId val="1859425295"/>
      </c:lineChart>
      <c:catAx>
        <c:axId val="18594057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59425295"/>
        <c:crosses val="autoZero"/>
        <c:auto val="1"/>
        <c:lblAlgn val="ctr"/>
        <c:lblOffset val="100"/>
        <c:noMultiLvlLbl val="1"/>
      </c:catAx>
      <c:valAx>
        <c:axId val="1859425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859405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52387</xdr:rowOff>
    </xdr:from>
    <xdr:to>
      <xdr:col>10</xdr:col>
      <xdr:colOff>66675</xdr:colOff>
      <xdr:row>14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9C5205-18A5-92FF-9717-1C94A64A01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WEB\11072023\Cijena%20opskrbe%20prirodnim%20plinom%20za%20korisnike%201-2021_12062023.xlsx" TargetMode="External"/><Relationship Id="rId1" Type="http://schemas.openxmlformats.org/officeDocument/2006/relationships/externalLinkPath" Target="file:///Z:\WEB\11072023\Cijena%20opskrbe%20prirodnim%20plinom%20za%20korisnike%201-2021_1206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ijena%20opskrbe%20prirodnim%20plinom%20za%20korisnike%201-2021_0612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RIFNE STAVKE od 01.04.2022"/>
      <sheetName val="TARIFNE STAVKE do 31.03.2022"/>
      <sheetName val="Sheet1"/>
      <sheetName val="TARIFNE STAVKE od 01.10.2022"/>
      <sheetName val="lipanj 2023"/>
      <sheetName val="svibanj 2023"/>
      <sheetName val="travanj 2023"/>
      <sheetName val="ožujak 2023"/>
      <sheetName val="veljača 2023"/>
      <sheetName val="siječanj 2023"/>
      <sheetName val="prosinac 2022"/>
      <sheetName val="studeni 2022"/>
      <sheetName val="listopad 2022"/>
      <sheetName val="rujan 2022"/>
      <sheetName val="kolovoz 2022"/>
      <sheetName val="srpanj 2022"/>
      <sheetName val="lipanj 2022"/>
      <sheetName val="svibanj 2022"/>
      <sheetName val="travanj 2022"/>
      <sheetName val="ožujak 2022"/>
      <sheetName val="veljača 2022"/>
      <sheetName val="siječanj 2022"/>
      <sheetName val="prosinac 2021"/>
      <sheetName val="studeni 2021"/>
      <sheetName val="listopad 2021"/>
      <sheetName val="rujan 2021"/>
      <sheetName val="kolovoz 2021"/>
    </sheetNames>
    <sheetDataSet>
      <sheetData sheetId="0"/>
      <sheetData sheetId="1"/>
      <sheetData sheetId="2"/>
      <sheetData sheetId="3">
        <row r="6">
          <cell r="F6">
            <v>6.8999999999999999E-3</v>
          </cell>
          <cell r="G6">
            <v>7.1000000000000004E-3</v>
          </cell>
        </row>
        <row r="7">
          <cell r="F7">
            <v>5.3E-3</v>
          </cell>
          <cell r="G7">
            <v>5.4999999999999997E-3</v>
          </cell>
        </row>
        <row r="8">
          <cell r="F8">
            <v>5.1999999999999998E-3</v>
          </cell>
          <cell r="G8">
            <v>5.4000000000000003E-3</v>
          </cell>
        </row>
        <row r="9">
          <cell r="F9">
            <v>5.0000000000000001E-3</v>
          </cell>
          <cell r="G9">
            <v>5.1999999999999998E-3</v>
          </cell>
        </row>
        <row r="10">
          <cell r="F10">
            <v>4.7999999999999996E-3</v>
          </cell>
          <cell r="G10">
            <v>4.8999999999999998E-3</v>
          </cell>
        </row>
        <row r="11">
          <cell r="F11">
            <v>4.4999999999999997E-3</v>
          </cell>
          <cell r="G11">
            <v>4.5999999999999999E-3</v>
          </cell>
        </row>
        <row r="12">
          <cell r="F12">
            <v>4.1999999999999997E-3</v>
          </cell>
          <cell r="G12">
            <v>4.4000000000000003E-3</v>
          </cell>
        </row>
        <row r="16">
          <cell r="F16">
            <v>4.0000000000000001E-3</v>
          </cell>
          <cell r="G16">
            <v>4.1000000000000003E-3</v>
          </cell>
        </row>
        <row r="17">
          <cell r="F17">
            <v>4.0000000000000001E-3</v>
          </cell>
          <cell r="G17">
            <v>4.1000000000000003E-3</v>
          </cell>
        </row>
        <row r="18">
          <cell r="F18">
            <v>4.0000000000000001E-3</v>
          </cell>
          <cell r="G18">
            <v>4.1000000000000003E-3</v>
          </cell>
        </row>
        <row r="19">
          <cell r="F19">
            <v>3.5999999999999999E-3</v>
          </cell>
          <cell r="G19">
            <v>3.7000000000000002E-3</v>
          </cell>
        </row>
        <row r="20">
          <cell r="F20">
            <v>3.5999999999999999E-3</v>
          </cell>
          <cell r="G20">
            <v>3.7000000000000002E-3</v>
          </cell>
        </row>
        <row r="21">
          <cell r="F21">
            <v>3.3999999999999998E-3</v>
          </cell>
          <cell r="G21">
            <v>3.5000000000000001E-3</v>
          </cell>
        </row>
        <row r="22">
          <cell r="F22">
            <v>3.2000000000000002E-3</v>
          </cell>
          <cell r="G22">
            <v>3.3E-3</v>
          </cell>
        </row>
        <row r="23">
          <cell r="F23">
            <v>3.0000000000000001E-3</v>
          </cell>
          <cell r="G23">
            <v>3.0999999999999999E-3</v>
          </cell>
        </row>
        <row r="27">
          <cell r="F27">
            <v>2.8999999999999998E-3</v>
          </cell>
          <cell r="G27">
            <v>3.0999999999999999E-3</v>
          </cell>
        </row>
        <row r="28">
          <cell r="F28">
            <v>2.8999999999999998E-3</v>
          </cell>
          <cell r="G28">
            <v>3.0999999999999999E-3</v>
          </cell>
        </row>
        <row r="29">
          <cell r="F29">
            <v>2.5999999999999999E-3</v>
          </cell>
          <cell r="G29">
            <v>2.7000000000000001E-3</v>
          </cell>
        </row>
        <row r="30">
          <cell r="F30">
            <v>2.5000000000000001E-3</v>
          </cell>
          <cell r="G30">
            <v>2.5999999999999999E-3</v>
          </cell>
        </row>
        <row r="31">
          <cell r="F31">
            <v>2.2000000000000001E-3</v>
          </cell>
          <cell r="G31">
            <v>2.3E-3</v>
          </cell>
        </row>
        <row r="35">
          <cell r="F35">
            <v>8.8999999999999999E-3</v>
          </cell>
          <cell r="G35">
            <v>9.1000000000000004E-3</v>
          </cell>
        </row>
        <row r="36">
          <cell r="F36">
            <v>8.5000000000000006E-3</v>
          </cell>
          <cell r="G36">
            <v>8.6999999999999994E-3</v>
          </cell>
        </row>
        <row r="37">
          <cell r="F37">
            <v>8.0000000000000002E-3</v>
          </cell>
          <cell r="G37">
            <v>8.2000000000000007E-3</v>
          </cell>
        </row>
        <row r="38">
          <cell r="F38">
            <v>8.0000000000000002E-3</v>
          </cell>
          <cell r="G38">
            <v>8.2000000000000007E-3</v>
          </cell>
        </row>
        <row r="42">
          <cell r="F42">
            <v>6.1999999999999998E-3</v>
          </cell>
          <cell r="G42">
            <v>6.4000000000000003E-3</v>
          </cell>
        </row>
        <row r="43">
          <cell r="F43">
            <v>6.1999999999999998E-3</v>
          </cell>
          <cell r="G43">
            <v>6.4000000000000003E-3</v>
          </cell>
        </row>
        <row r="44">
          <cell r="F44">
            <v>5.8999999999999999E-3</v>
          </cell>
          <cell r="G44">
            <v>6.1000000000000004E-3</v>
          </cell>
        </row>
        <row r="48">
          <cell r="F48">
            <v>5.5999999999999999E-3</v>
          </cell>
          <cell r="G48">
            <v>5.5999999999999999E-3</v>
          </cell>
        </row>
        <row r="49">
          <cell r="F49">
            <v>5.5999999999999999E-3</v>
          </cell>
          <cell r="G49">
            <v>5.5999999999999999E-3</v>
          </cell>
        </row>
        <row r="50">
          <cell r="F50">
            <v>5.1000000000000004E-3</v>
          </cell>
          <cell r="G50">
            <v>5.1000000000000004E-3</v>
          </cell>
        </row>
        <row r="61">
          <cell r="F61">
            <v>4.7999999999999996E-3</v>
          </cell>
          <cell r="G61">
            <v>5.1000000000000004E-3</v>
          </cell>
        </row>
        <row r="62">
          <cell r="F62">
            <v>3.7000000000000002E-3</v>
          </cell>
          <cell r="G62">
            <v>4.0000000000000001E-3</v>
          </cell>
        </row>
        <row r="63">
          <cell r="F63">
            <v>3.7000000000000002E-3</v>
          </cell>
          <cell r="G63">
            <v>4.0000000000000001E-3</v>
          </cell>
        </row>
        <row r="64">
          <cell r="F64">
            <v>3.5000000000000001E-3</v>
          </cell>
          <cell r="G64">
            <v>3.8E-3</v>
          </cell>
        </row>
        <row r="65">
          <cell r="F65">
            <v>3.3E-3</v>
          </cell>
          <cell r="G65">
            <v>3.5999999999999999E-3</v>
          </cell>
        </row>
        <row r="69">
          <cell r="F69">
            <v>4.4000000000000003E-3</v>
          </cell>
          <cell r="G69">
            <v>4.4000000000000003E-3</v>
          </cell>
        </row>
        <row r="70">
          <cell r="F70">
            <v>3.8E-3</v>
          </cell>
          <cell r="G70">
            <v>3.8999999999999998E-3</v>
          </cell>
        </row>
        <row r="71">
          <cell r="F71">
            <v>3.3999999999999998E-3</v>
          </cell>
          <cell r="G71">
            <v>3.5000000000000001E-3</v>
          </cell>
        </row>
        <row r="72">
          <cell r="F72">
            <v>3.0000000000000001E-3</v>
          </cell>
          <cell r="G72">
            <v>3.0999999999999999E-3</v>
          </cell>
        </row>
        <row r="76">
          <cell r="F76">
            <v>5.1000000000000004E-3</v>
          </cell>
          <cell r="G76">
            <v>5.4000000000000003E-3</v>
          </cell>
        </row>
        <row r="77">
          <cell r="F77">
            <v>4.3E-3</v>
          </cell>
          <cell r="G77">
            <v>4.4999999999999997E-3</v>
          </cell>
        </row>
        <row r="78">
          <cell r="F78">
            <v>4.1000000000000003E-3</v>
          </cell>
          <cell r="G78">
            <v>4.3E-3</v>
          </cell>
        </row>
        <row r="79">
          <cell r="F79">
            <v>3.8999999999999998E-3</v>
          </cell>
          <cell r="G79">
            <v>4.0000000000000001E-3</v>
          </cell>
        </row>
        <row r="80">
          <cell r="F80">
            <v>3.5999999999999999E-3</v>
          </cell>
          <cell r="G80">
            <v>3.8E-3</v>
          </cell>
        </row>
        <row r="81">
          <cell r="F81">
            <v>3.3999999999999998E-3</v>
          </cell>
          <cell r="G81">
            <v>3.5999999999999999E-3</v>
          </cell>
        </row>
        <row r="82">
          <cell r="F82">
            <v>3.3999999999999998E-3</v>
          </cell>
          <cell r="G82">
            <v>3.5999999999999999E-3</v>
          </cell>
        </row>
        <row r="86">
          <cell r="F86">
            <v>2.7000000000000001E-3</v>
          </cell>
          <cell r="G86">
            <v>2.5999999999999999E-3</v>
          </cell>
        </row>
        <row r="87">
          <cell r="F87">
            <v>2.0999999999999999E-3</v>
          </cell>
          <cell r="G87">
            <v>2E-3</v>
          </cell>
        </row>
        <row r="88">
          <cell r="F88">
            <v>2.0999999999999999E-3</v>
          </cell>
          <cell r="G88">
            <v>2E-3</v>
          </cell>
        </row>
        <row r="92">
          <cell r="F92">
            <v>5.3E-3</v>
          </cell>
          <cell r="G92">
            <v>5.7999999999999996E-3</v>
          </cell>
        </row>
        <row r="93">
          <cell r="F93">
            <v>4.1999999999999997E-3</v>
          </cell>
          <cell r="G93">
            <v>4.5999999999999999E-3</v>
          </cell>
        </row>
        <row r="94">
          <cell r="F94">
            <v>3.8999999999999998E-3</v>
          </cell>
          <cell r="G94">
            <v>4.3E-3</v>
          </cell>
        </row>
        <row r="98">
          <cell r="F98">
            <v>4.7999999999999996E-3</v>
          </cell>
          <cell r="G98">
            <v>4.5999999999999999E-3</v>
          </cell>
        </row>
        <row r="99">
          <cell r="F99">
            <v>3.8E-3</v>
          </cell>
          <cell r="G99">
            <v>3.7000000000000002E-3</v>
          </cell>
        </row>
        <row r="100">
          <cell r="F100">
            <v>3.8E-3</v>
          </cell>
          <cell r="G100">
            <v>3.7000000000000002E-3</v>
          </cell>
        </row>
        <row r="101">
          <cell r="F101">
            <v>3.3999999999999998E-3</v>
          </cell>
          <cell r="G101">
            <v>3.3E-3</v>
          </cell>
        </row>
        <row r="105">
          <cell r="F105">
            <v>3.5999999999999999E-3</v>
          </cell>
          <cell r="G105">
            <v>3.8E-3</v>
          </cell>
        </row>
        <row r="106">
          <cell r="F106">
            <v>3.5999999999999999E-3</v>
          </cell>
          <cell r="G106">
            <v>3.8E-3</v>
          </cell>
        </row>
        <row r="110">
          <cell r="F110">
            <v>3.8E-3</v>
          </cell>
          <cell r="G110">
            <v>4.1000000000000003E-3</v>
          </cell>
        </row>
        <row r="111">
          <cell r="F111">
            <v>3.0999999999999999E-3</v>
          </cell>
          <cell r="G111">
            <v>3.3E-3</v>
          </cell>
        </row>
        <row r="112">
          <cell r="F112">
            <v>2.8999999999999998E-3</v>
          </cell>
          <cell r="G112">
            <v>3.0999999999999999E-3</v>
          </cell>
        </row>
        <row r="113">
          <cell r="F113">
            <v>2.7000000000000001E-3</v>
          </cell>
          <cell r="G113">
            <v>2.8999999999999998E-3</v>
          </cell>
        </row>
        <row r="114">
          <cell r="F114">
            <v>2.5000000000000001E-3</v>
          </cell>
          <cell r="G114">
            <v>2.7000000000000001E-3</v>
          </cell>
        </row>
        <row r="118">
          <cell r="F118">
            <v>3.8999999999999998E-3</v>
          </cell>
          <cell r="G118">
            <v>3.8999999999999998E-3</v>
          </cell>
        </row>
        <row r="119">
          <cell r="F119">
            <v>3.8999999999999998E-3</v>
          </cell>
          <cell r="G119">
            <v>3.8999999999999998E-3</v>
          </cell>
        </row>
        <row r="120">
          <cell r="F120">
            <v>3.8999999999999998E-3</v>
          </cell>
          <cell r="G120">
            <v>3.8999999999999998E-3</v>
          </cell>
        </row>
        <row r="121">
          <cell r="F121">
            <v>3.7000000000000002E-3</v>
          </cell>
          <cell r="G121">
            <v>3.7000000000000002E-3</v>
          </cell>
        </row>
        <row r="122">
          <cell r="F122">
            <v>3.5000000000000001E-3</v>
          </cell>
          <cell r="G122">
            <v>3.5000000000000001E-3</v>
          </cell>
        </row>
        <row r="123">
          <cell r="F123">
            <v>3.3E-3</v>
          </cell>
          <cell r="G123">
            <v>3.3E-3</v>
          </cell>
        </row>
        <row r="127">
          <cell r="F127">
            <v>5.1999999999999998E-3</v>
          </cell>
          <cell r="G127">
            <v>5.4999999999999997E-3</v>
          </cell>
        </row>
        <row r="128">
          <cell r="F128">
            <v>4.4000000000000003E-3</v>
          </cell>
          <cell r="G128">
            <v>4.5999999999999999E-3</v>
          </cell>
        </row>
        <row r="129">
          <cell r="F129">
            <v>3.8999999999999998E-3</v>
          </cell>
          <cell r="G129">
            <v>4.1999999999999997E-3</v>
          </cell>
        </row>
        <row r="130">
          <cell r="F130">
            <v>3.7000000000000002E-3</v>
          </cell>
          <cell r="G130">
            <v>3.8999999999999998E-3</v>
          </cell>
        </row>
        <row r="131">
          <cell r="F131">
            <v>3.7000000000000002E-3</v>
          </cell>
          <cell r="G131">
            <v>3.8999999999999998E-3</v>
          </cell>
        </row>
        <row r="135">
          <cell r="F135">
            <v>7.0000000000000001E-3</v>
          </cell>
          <cell r="G135">
            <v>7.1999999999999998E-3</v>
          </cell>
        </row>
        <row r="136">
          <cell r="F136">
            <v>6.1000000000000004E-3</v>
          </cell>
          <cell r="G136">
            <v>6.1999999999999998E-3</v>
          </cell>
        </row>
        <row r="137">
          <cell r="F137">
            <v>5.1999999999999998E-3</v>
          </cell>
          <cell r="G137">
            <v>5.3E-3</v>
          </cell>
        </row>
        <row r="138">
          <cell r="F138">
            <v>5.0000000000000001E-3</v>
          </cell>
          <cell r="G138">
            <v>5.1999999999999998E-3</v>
          </cell>
        </row>
        <row r="139">
          <cell r="F139">
            <v>4.8999999999999998E-3</v>
          </cell>
          <cell r="G139">
            <v>5.0000000000000001E-3</v>
          </cell>
        </row>
        <row r="143">
          <cell r="F143">
            <v>7.3000000000000001E-3</v>
          </cell>
          <cell r="G143">
            <v>7.1999999999999998E-3</v>
          </cell>
        </row>
        <row r="144">
          <cell r="F144">
            <v>7.3000000000000001E-3</v>
          </cell>
          <cell r="G144">
            <v>7.1999999999999998E-3</v>
          </cell>
        </row>
        <row r="145">
          <cell r="F145">
            <v>5.7999999999999996E-3</v>
          </cell>
          <cell r="G145">
            <v>5.7999999999999996E-3</v>
          </cell>
        </row>
        <row r="146">
          <cell r="F146">
            <v>5.4000000000000003E-3</v>
          </cell>
          <cell r="G146">
            <v>5.4000000000000003E-3</v>
          </cell>
        </row>
        <row r="147">
          <cell r="F147">
            <v>5.1000000000000004E-3</v>
          </cell>
          <cell r="G147">
            <v>5.1000000000000004E-3</v>
          </cell>
        </row>
        <row r="148">
          <cell r="F148">
            <v>4.7000000000000002E-3</v>
          </cell>
          <cell r="G148">
            <v>4.7000000000000002E-3</v>
          </cell>
        </row>
        <row r="152">
          <cell r="F152">
            <v>4.5999999999999999E-3</v>
          </cell>
          <cell r="G152">
            <v>4.7000000000000002E-3</v>
          </cell>
        </row>
        <row r="153">
          <cell r="F153">
            <v>4.5999999999999999E-3</v>
          </cell>
          <cell r="G153">
            <v>4.7000000000000002E-3</v>
          </cell>
        </row>
        <row r="154">
          <cell r="F154">
            <v>3.7000000000000002E-3</v>
          </cell>
          <cell r="G154">
            <v>3.8E-3</v>
          </cell>
        </row>
        <row r="155">
          <cell r="F155">
            <v>3.5000000000000001E-3</v>
          </cell>
          <cell r="G155">
            <v>3.5000000000000001E-3</v>
          </cell>
        </row>
        <row r="156">
          <cell r="F156">
            <v>3.2000000000000002E-3</v>
          </cell>
          <cell r="G156">
            <v>3.3E-3</v>
          </cell>
        </row>
        <row r="157">
          <cell r="F157">
            <v>3.0000000000000001E-3</v>
          </cell>
          <cell r="G157">
            <v>3.0999999999999999E-3</v>
          </cell>
        </row>
        <row r="161">
          <cell r="F161">
            <v>3.5999999999999999E-3</v>
          </cell>
          <cell r="G161">
            <v>3.7000000000000002E-3</v>
          </cell>
        </row>
        <row r="162">
          <cell r="F162">
            <v>3.5999999999999999E-3</v>
          </cell>
          <cell r="G162">
            <v>3.7000000000000002E-3</v>
          </cell>
        </row>
        <row r="163">
          <cell r="F163">
            <v>3.3E-3</v>
          </cell>
          <cell r="G163">
            <v>3.3999999999999998E-3</v>
          </cell>
        </row>
        <row r="167">
          <cell r="F167">
            <v>8.3000000000000001E-3</v>
          </cell>
          <cell r="G167">
            <v>8.3000000000000001E-3</v>
          </cell>
        </row>
        <row r="168">
          <cell r="F168">
            <v>7.9000000000000008E-3</v>
          </cell>
          <cell r="G168">
            <v>7.9000000000000008E-3</v>
          </cell>
        </row>
        <row r="169">
          <cell r="F169">
            <v>7.0000000000000001E-3</v>
          </cell>
          <cell r="G169">
            <v>7.0000000000000001E-3</v>
          </cell>
        </row>
        <row r="170">
          <cell r="F170">
            <v>5.0000000000000001E-3</v>
          </cell>
          <cell r="G170">
            <v>5.0000000000000001E-3</v>
          </cell>
        </row>
        <row r="174">
          <cell r="F174">
            <v>3.5000000000000001E-3</v>
          </cell>
          <cell r="G174">
            <v>3.8999999999999998E-3</v>
          </cell>
        </row>
        <row r="175">
          <cell r="F175">
            <v>3.5000000000000001E-3</v>
          </cell>
          <cell r="G175">
            <v>3.8999999999999998E-3</v>
          </cell>
        </row>
        <row r="176">
          <cell r="F176">
            <v>3.2000000000000002E-3</v>
          </cell>
          <cell r="G176">
            <v>3.5000000000000001E-3</v>
          </cell>
        </row>
        <row r="177">
          <cell r="F177">
            <v>3.2000000000000002E-3</v>
          </cell>
          <cell r="G177">
            <v>3.5000000000000001E-3</v>
          </cell>
        </row>
        <row r="178">
          <cell r="F178">
            <v>2.8E-3</v>
          </cell>
          <cell r="G178">
            <v>3.0999999999999999E-3</v>
          </cell>
        </row>
        <row r="190">
          <cell r="F190">
            <v>4.8999999999999998E-3</v>
          </cell>
          <cell r="G190">
            <v>5.1000000000000004E-3</v>
          </cell>
        </row>
        <row r="191">
          <cell r="F191">
            <v>4.8999999999999998E-3</v>
          </cell>
          <cell r="G191">
            <v>5.1000000000000004E-3</v>
          </cell>
        </row>
        <row r="192">
          <cell r="F192">
            <v>4.5999999999999999E-3</v>
          </cell>
          <cell r="G192">
            <v>4.8999999999999998E-3</v>
          </cell>
        </row>
        <row r="193">
          <cell r="F193">
            <v>4.4000000000000003E-3</v>
          </cell>
          <cell r="G193">
            <v>4.5999999999999999E-3</v>
          </cell>
        </row>
        <row r="197">
          <cell r="F197">
            <v>5.4999999999999997E-3</v>
          </cell>
          <cell r="G197">
            <v>5.7000000000000002E-3</v>
          </cell>
        </row>
        <row r="198">
          <cell r="F198">
            <v>4.4000000000000003E-3</v>
          </cell>
          <cell r="G198">
            <v>4.5999999999999999E-3</v>
          </cell>
        </row>
        <row r="199">
          <cell r="F199">
            <v>4.1000000000000003E-3</v>
          </cell>
          <cell r="G199">
            <v>4.3E-3</v>
          </cell>
        </row>
        <row r="200">
          <cell r="F200">
            <v>3.8E-3</v>
          </cell>
          <cell r="G200">
            <v>4.0000000000000001E-3</v>
          </cell>
        </row>
        <row r="204">
          <cell r="F204">
            <v>6.1000000000000004E-3</v>
          </cell>
          <cell r="G204">
            <v>6.4999999999999997E-3</v>
          </cell>
        </row>
        <row r="205">
          <cell r="F205">
            <v>4.7000000000000002E-3</v>
          </cell>
          <cell r="G205">
            <v>5.0000000000000001E-3</v>
          </cell>
        </row>
        <row r="206">
          <cell r="F206">
            <v>4.0000000000000001E-3</v>
          </cell>
          <cell r="G206">
            <v>4.1999999999999997E-3</v>
          </cell>
        </row>
        <row r="207">
          <cell r="F207">
            <v>3.5000000000000001E-3</v>
          </cell>
          <cell r="G207">
            <v>3.7000000000000002E-3</v>
          </cell>
        </row>
        <row r="211">
          <cell r="F211">
            <v>6.1000000000000004E-3</v>
          </cell>
          <cell r="G211">
            <v>6.4999999999999997E-3</v>
          </cell>
        </row>
        <row r="212">
          <cell r="F212">
            <v>4.7000000000000002E-3</v>
          </cell>
          <cell r="G212">
            <v>5.0000000000000001E-3</v>
          </cell>
        </row>
        <row r="213">
          <cell r="F213">
            <v>4.0000000000000001E-3</v>
          </cell>
          <cell r="G213">
            <v>4.1999999999999997E-3</v>
          </cell>
        </row>
        <row r="214">
          <cell r="F214">
            <v>3.8E-3</v>
          </cell>
          <cell r="G214">
            <v>4.0000000000000001E-3</v>
          </cell>
        </row>
        <row r="215">
          <cell r="F215">
            <v>3.5000000000000001E-3</v>
          </cell>
          <cell r="G215">
            <v>3.7000000000000002E-3</v>
          </cell>
        </row>
        <row r="216">
          <cell r="F216">
            <v>3.3E-3</v>
          </cell>
          <cell r="G216">
            <v>3.5000000000000001E-3</v>
          </cell>
        </row>
        <row r="217">
          <cell r="F217">
            <v>3.0999999999999999E-3</v>
          </cell>
          <cell r="G217">
            <v>3.2000000000000002E-3</v>
          </cell>
        </row>
        <row r="218">
          <cell r="F218">
            <v>2.8E-3</v>
          </cell>
          <cell r="G218">
            <v>3.0000000000000001E-3</v>
          </cell>
        </row>
        <row r="222">
          <cell r="F222">
            <v>6.1000000000000004E-3</v>
          </cell>
          <cell r="G222">
            <v>6.4999999999999997E-3</v>
          </cell>
        </row>
        <row r="223">
          <cell r="F223">
            <v>4.7000000000000002E-3</v>
          </cell>
          <cell r="G223">
            <v>5.0000000000000001E-3</v>
          </cell>
        </row>
        <row r="224">
          <cell r="F224">
            <v>4.0000000000000001E-3</v>
          </cell>
          <cell r="G224">
            <v>4.1999999999999997E-3</v>
          </cell>
        </row>
        <row r="225">
          <cell r="F225">
            <v>3.8E-3</v>
          </cell>
          <cell r="G225">
            <v>4.0000000000000001E-3</v>
          </cell>
        </row>
        <row r="226">
          <cell r="F226">
            <v>3.5000000000000001E-3</v>
          </cell>
          <cell r="G226">
            <v>3.7000000000000002E-3</v>
          </cell>
        </row>
        <row r="227">
          <cell r="F227">
            <v>3.3E-3</v>
          </cell>
          <cell r="G227">
            <v>3.5000000000000001E-3</v>
          </cell>
        </row>
        <row r="228">
          <cell r="F228">
            <v>3.0999999999999999E-3</v>
          </cell>
          <cell r="G228">
            <v>3.2000000000000002E-3</v>
          </cell>
        </row>
        <row r="232">
          <cell r="F232">
            <v>6.1000000000000004E-3</v>
          </cell>
          <cell r="G232">
            <v>6.4999999999999997E-3</v>
          </cell>
        </row>
        <row r="233">
          <cell r="F233">
            <v>4.7000000000000002E-3</v>
          </cell>
          <cell r="G233">
            <v>5.0000000000000001E-3</v>
          </cell>
        </row>
        <row r="234">
          <cell r="F234">
            <v>4.0000000000000001E-3</v>
          </cell>
          <cell r="G234">
            <v>4.1999999999999997E-3</v>
          </cell>
        </row>
        <row r="235">
          <cell r="F235">
            <v>3.8E-3</v>
          </cell>
          <cell r="G235">
            <v>4.0000000000000001E-3</v>
          </cell>
        </row>
        <row r="236">
          <cell r="F236">
            <v>3.5000000000000001E-3</v>
          </cell>
          <cell r="G236">
            <v>3.7000000000000002E-3</v>
          </cell>
        </row>
        <row r="237">
          <cell r="F237">
            <v>3.3E-3</v>
          </cell>
          <cell r="G237">
            <v>3.5000000000000001E-3</v>
          </cell>
        </row>
        <row r="238">
          <cell r="F238">
            <v>3.0999999999999999E-3</v>
          </cell>
          <cell r="G238">
            <v>3.2000000000000002E-3</v>
          </cell>
        </row>
        <row r="242">
          <cell r="F242">
            <v>6.1000000000000004E-3</v>
          </cell>
          <cell r="G242">
            <v>7.1999999999999998E-3</v>
          </cell>
        </row>
        <row r="243">
          <cell r="F243">
            <v>4.7000000000000002E-3</v>
          </cell>
          <cell r="G243">
            <v>5.4999999999999997E-3</v>
          </cell>
        </row>
        <row r="244">
          <cell r="F244">
            <v>4.0000000000000001E-3</v>
          </cell>
          <cell r="G244">
            <v>4.7000000000000002E-3</v>
          </cell>
        </row>
        <row r="245">
          <cell r="F245">
            <v>3.8E-3</v>
          </cell>
          <cell r="G245">
            <v>4.1000000000000003E-3</v>
          </cell>
        </row>
        <row r="246">
          <cell r="F246">
            <v>2.8E-3</v>
          </cell>
          <cell r="G246">
            <v>3.3E-3</v>
          </cell>
        </row>
        <row r="247">
          <cell r="F247">
            <v>1.6000000000000001E-3</v>
          </cell>
          <cell r="G247">
            <v>1.8E-3</v>
          </cell>
        </row>
        <row r="251">
          <cell r="F251">
            <v>6.1000000000000004E-3</v>
          </cell>
          <cell r="G251">
            <v>6.4999999999999997E-3</v>
          </cell>
        </row>
        <row r="252">
          <cell r="F252">
            <v>4.7000000000000002E-3</v>
          </cell>
          <cell r="G252">
            <v>5.0000000000000001E-3</v>
          </cell>
        </row>
        <row r="253">
          <cell r="F253">
            <v>4.0000000000000001E-3</v>
          </cell>
          <cell r="G253">
            <v>4.1999999999999997E-3</v>
          </cell>
        </row>
        <row r="254">
          <cell r="F254">
            <v>3.8E-3</v>
          </cell>
          <cell r="G254">
            <v>4.0000000000000001E-3</v>
          </cell>
        </row>
        <row r="255">
          <cell r="F255">
            <v>3.5000000000000001E-3</v>
          </cell>
          <cell r="G255">
            <v>3.7000000000000002E-3</v>
          </cell>
        </row>
        <row r="256">
          <cell r="F256">
            <v>3.3E-3</v>
          </cell>
          <cell r="G256">
            <v>3.5000000000000001E-3</v>
          </cell>
        </row>
        <row r="257">
          <cell r="F257">
            <v>3.0999999999999999E-3</v>
          </cell>
          <cell r="G257">
            <v>3.2000000000000002E-3</v>
          </cell>
        </row>
        <row r="261">
          <cell r="F261">
            <v>3.3E-3</v>
          </cell>
          <cell r="G261">
            <v>3.5999999999999999E-3</v>
          </cell>
        </row>
        <row r="262">
          <cell r="F262">
            <v>3.3E-3</v>
          </cell>
          <cell r="G262">
            <v>3.5999999999999999E-3</v>
          </cell>
        </row>
        <row r="263">
          <cell r="F263">
            <v>3.3E-3</v>
          </cell>
          <cell r="G263">
            <v>3.5999999999999999E-3</v>
          </cell>
        </row>
        <row r="264">
          <cell r="F264">
            <v>3.2000000000000002E-3</v>
          </cell>
          <cell r="G264">
            <v>3.5000000000000001E-3</v>
          </cell>
        </row>
        <row r="265">
          <cell r="F265">
            <v>3.0000000000000001E-3</v>
          </cell>
          <cell r="G265">
            <v>3.3E-3</v>
          </cell>
        </row>
        <row r="266">
          <cell r="F266">
            <v>2.8E-3</v>
          </cell>
          <cell r="G266">
            <v>3.0999999999999999E-3</v>
          </cell>
        </row>
        <row r="270">
          <cell r="F270">
            <v>6.1000000000000004E-3</v>
          </cell>
          <cell r="G270">
            <v>6.3E-3</v>
          </cell>
        </row>
        <row r="271">
          <cell r="F271">
            <v>5.1000000000000004E-3</v>
          </cell>
          <cell r="G271">
            <v>5.3E-3</v>
          </cell>
        </row>
        <row r="272">
          <cell r="F272">
            <v>4.7999999999999996E-3</v>
          </cell>
          <cell r="G272">
            <v>5.0000000000000001E-3</v>
          </cell>
        </row>
        <row r="273">
          <cell r="F273">
            <v>4.5999999999999999E-3</v>
          </cell>
          <cell r="G273">
            <v>4.7000000000000002E-3</v>
          </cell>
        </row>
        <row r="274">
          <cell r="F274">
            <v>4.3E-3</v>
          </cell>
          <cell r="G274">
            <v>4.4999999999999997E-3</v>
          </cell>
        </row>
        <row r="278">
          <cell r="F278">
            <v>6.0000000000000001E-3</v>
          </cell>
          <cell r="G278">
            <v>6.0000000000000001E-3</v>
          </cell>
        </row>
        <row r="279">
          <cell r="F279">
            <v>5.7000000000000002E-3</v>
          </cell>
          <cell r="G279">
            <v>5.7000000000000002E-3</v>
          </cell>
        </row>
        <row r="280">
          <cell r="F280">
            <v>5.4000000000000003E-3</v>
          </cell>
          <cell r="G280">
            <v>5.4000000000000003E-3</v>
          </cell>
        </row>
        <row r="284">
          <cell r="F284">
            <v>1.2999999999999999E-2</v>
          </cell>
          <cell r="G284">
            <v>1.38E-2</v>
          </cell>
        </row>
        <row r="285">
          <cell r="F285">
            <v>1.18E-2</v>
          </cell>
          <cell r="G285">
            <v>1.26E-2</v>
          </cell>
        </row>
        <row r="286">
          <cell r="F286">
            <v>1.18E-2</v>
          </cell>
          <cell r="G286">
            <v>1.26E-2</v>
          </cell>
        </row>
        <row r="287">
          <cell r="F287">
            <v>1.12E-2</v>
          </cell>
          <cell r="G287">
            <v>1.1900000000000001E-2</v>
          </cell>
        </row>
        <row r="288">
          <cell r="F288">
            <v>1.06E-2</v>
          </cell>
          <cell r="G288">
            <v>1.1299999999999999E-2</v>
          </cell>
        </row>
        <row r="292">
          <cell r="F292">
            <v>1.2999999999999999E-2</v>
          </cell>
          <cell r="G292">
            <v>1.3100000000000001E-2</v>
          </cell>
        </row>
        <row r="293">
          <cell r="F293">
            <v>1.18E-2</v>
          </cell>
          <cell r="G293">
            <v>1.1900000000000001E-2</v>
          </cell>
        </row>
        <row r="294">
          <cell r="F294">
            <v>1.18E-2</v>
          </cell>
          <cell r="G294">
            <v>1.1900000000000001E-2</v>
          </cell>
        </row>
        <row r="295">
          <cell r="F295">
            <v>1.12E-2</v>
          </cell>
          <cell r="G295">
            <v>1.1299999999999999E-2</v>
          </cell>
        </row>
        <row r="296">
          <cell r="F296">
            <v>1.06E-2</v>
          </cell>
          <cell r="G296">
            <v>1.0699999999999999E-2</v>
          </cell>
        </row>
        <row r="297">
          <cell r="F297">
            <v>0.01</v>
          </cell>
          <cell r="G297">
            <v>1.01E-2</v>
          </cell>
        </row>
        <row r="301">
          <cell r="F301">
            <v>1.04E-2</v>
          </cell>
          <cell r="G301">
            <v>1.0200000000000001E-2</v>
          </cell>
        </row>
        <row r="302">
          <cell r="F302">
            <v>9.1999999999999998E-3</v>
          </cell>
          <cell r="G302">
            <v>9.1000000000000004E-3</v>
          </cell>
        </row>
        <row r="303">
          <cell r="F303">
            <v>8.6E-3</v>
          </cell>
          <cell r="G303">
            <v>8.5000000000000006E-3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NE STAVKE od 01.04.2022"/>
      <sheetName val="TARIFNE STAVKE do 31.03.2022"/>
      <sheetName val="Sheet1"/>
      <sheetName val="TARIFNE STAVKE od 01.10.2022"/>
      <sheetName val="prosinac 2022"/>
      <sheetName val="studeni 2022"/>
      <sheetName val="listopad 2022"/>
      <sheetName val="rujan 2022"/>
      <sheetName val="kolovoz 2022"/>
      <sheetName val="srpanj 2022"/>
      <sheetName val="lipanj 2022"/>
      <sheetName val="svibanj 2022"/>
      <sheetName val="travanj 2022"/>
      <sheetName val="ožujak 2022"/>
      <sheetName val="veljača 2022"/>
      <sheetName val="siječanj 2022"/>
      <sheetName val="prosinac 2021"/>
      <sheetName val="studeni 2021"/>
      <sheetName val="listopad 2021"/>
      <sheetName val="rujan 2021"/>
      <sheetName val="kolovoz 2021"/>
    </sheetNames>
    <sheetDataSet>
      <sheetData sheetId="0"/>
      <sheetData sheetId="1"/>
      <sheetData sheetId="2"/>
      <sheetData sheetId="3">
        <row r="6">
          <cell r="F6">
            <v>5.1999999999999998E-2</v>
          </cell>
        </row>
        <row r="7">
          <cell r="F7">
            <v>0.04</v>
          </cell>
        </row>
        <row r="8">
          <cell r="F8">
            <v>3.9199999999999999E-2</v>
          </cell>
        </row>
        <row r="9">
          <cell r="F9">
            <v>3.7999999999999999E-2</v>
          </cell>
        </row>
        <row r="10">
          <cell r="F10">
            <v>3.5999999999999997E-2</v>
          </cell>
        </row>
        <row r="11">
          <cell r="F11">
            <v>3.4000000000000002E-2</v>
          </cell>
        </row>
        <row r="12">
          <cell r="F12">
            <v>3.2000000000000001E-2</v>
          </cell>
        </row>
        <row r="16">
          <cell r="F16">
            <v>3.04E-2</v>
          </cell>
        </row>
        <row r="17">
          <cell r="F17">
            <v>3.04E-2</v>
          </cell>
        </row>
        <row r="18">
          <cell r="F18">
            <v>3.04E-2</v>
          </cell>
        </row>
        <row r="19">
          <cell r="F19">
            <v>2.7300000000000001E-2</v>
          </cell>
        </row>
        <row r="20">
          <cell r="F20">
            <v>2.7300000000000001E-2</v>
          </cell>
        </row>
        <row r="21">
          <cell r="F21">
            <v>2.58E-2</v>
          </cell>
        </row>
        <row r="22">
          <cell r="F22">
            <v>2.4299999999999999E-2</v>
          </cell>
        </row>
        <row r="23">
          <cell r="F23">
            <v>2.2800000000000001E-2</v>
          </cell>
        </row>
        <row r="27">
          <cell r="F27">
            <v>2.2100000000000002E-2</v>
          </cell>
        </row>
        <row r="28">
          <cell r="F28">
            <v>2.1899999999999999E-2</v>
          </cell>
        </row>
        <row r="29">
          <cell r="F29">
            <v>1.9699999999999999E-2</v>
          </cell>
        </row>
        <row r="30">
          <cell r="F30">
            <v>1.8700000000000001E-2</v>
          </cell>
        </row>
        <row r="31">
          <cell r="F31">
            <v>1.6400000000000001E-2</v>
          </cell>
        </row>
        <row r="35">
          <cell r="F35">
            <v>6.7199999999999996E-2</v>
          </cell>
        </row>
        <row r="36">
          <cell r="F36">
            <v>6.3899999999999998E-2</v>
          </cell>
        </row>
        <row r="37">
          <cell r="F37">
            <v>6.0499999999999998E-2</v>
          </cell>
        </row>
        <row r="38">
          <cell r="F38">
            <v>6.0499999999999998E-2</v>
          </cell>
        </row>
        <row r="42">
          <cell r="F42">
            <v>4.7E-2</v>
          </cell>
        </row>
        <row r="43">
          <cell r="F43">
            <v>4.7E-2</v>
          </cell>
        </row>
        <row r="44">
          <cell r="F44">
            <v>4.4699999999999997E-2</v>
          </cell>
        </row>
        <row r="48">
          <cell r="F48">
            <v>4.2500000000000003E-2</v>
          </cell>
        </row>
        <row r="49">
          <cell r="F49">
            <v>4.2500000000000003E-2</v>
          </cell>
        </row>
        <row r="50">
          <cell r="F50">
            <v>3.8300000000000001E-2</v>
          </cell>
        </row>
        <row r="61">
          <cell r="F61">
            <v>3.5999999999999997E-2</v>
          </cell>
        </row>
        <row r="62">
          <cell r="F62">
            <v>2.7799999999999998E-2</v>
          </cell>
        </row>
        <row r="63">
          <cell r="F63">
            <v>2.7799999999999998E-2</v>
          </cell>
        </row>
        <row r="64">
          <cell r="F64">
            <v>2.64E-2</v>
          </cell>
        </row>
        <row r="65">
          <cell r="F65">
            <v>2.5000000000000001E-2</v>
          </cell>
        </row>
        <row r="69">
          <cell r="F69">
            <v>3.3000000000000002E-2</v>
          </cell>
        </row>
        <row r="70">
          <cell r="F70">
            <v>2.87E-2</v>
          </cell>
        </row>
        <row r="71">
          <cell r="F71">
            <v>2.58E-2</v>
          </cell>
        </row>
        <row r="72">
          <cell r="F72">
            <v>2.29E-2</v>
          </cell>
        </row>
        <row r="76">
          <cell r="F76">
            <v>3.8800000000000001E-2</v>
          </cell>
        </row>
        <row r="77">
          <cell r="F77">
            <v>3.2300000000000002E-2</v>
          </cell>
        </row>
        <row r="78">
          <cell r="F78">
            <v>3.0700000000000002E-2</v>
          </cell>
        </row>
        <row r="79">
          <cell r="F79">
            <v>2.9100000000000001E-2</v>
          </cell>
        </row>
        <row r="80">
          <cell r="F80">
            <v>2.75E-2</v>
          </cell>
        </row>
        <row r="81">
          <cell r="F81">
            <v>2.5899999999999999E-2</v>
          </cell>
        </row>
        <row r="82">
          <cell r="F82">
            <v>2.5899999999999999E-2</v>
          </cell>
        </row>
        <row r="86">
          <cell r="F86">
            <v>2.01E-2</v>
          </cell>
        </row>
        <row r="87">
          <cell r="F87">
            <v>1.6E-2</v>
          </cell>
        </row>
        <row r="88">
          <cell r="F88">
            <v>1.6E-2</v>
          </cell>
        </row>
        <row r="92">
          <cell r="F92">
            <v>3.9600000000000003E-2</v>
          </cell>
        </row>
        <row r="93">
          <cell r="F93">
            <v>3.1699999999999999E-2</v>
          </cell>
        </row>
        <row r="94">
          <cell r="F94">
            <v>2.9700000000000001E-2</v>
          </cell>
        </row>
        <row r="98">
          <cell r="F98">
            <v>3.5900000000000001E-2</v>
          </cell>
        </row>
        <row r="99">
          <cell r="F99">
            <v>2.87E-2</v>
          </cell>
        </row>
        <row r="100">
          <cell r="F100">
            <v>2.87E-2</v>
          </cell>
        </row>
        <row r="101">
          <cell r="F101">
            <v>2.5899999999999999E-2</v>
          </cell>
        </row>
        <row r="105">
          <cell r="F105">
            <v>2.75E-2</v>
          </cell>
        </row>
        <row r="106">
          <cell r="F106">
            <v>2.75E-2</v>
          </cell>
        </row>
        <row r="110">
          <cell r="F110">
            <v>2.87E-2</v>
          </cell>
        </row>
        <row r="111">
          <cell r="F111">
            <v>2.3E-2</v>
          </cell>
        </row>
        <row r="112">
          <cell r="F112">
            <v>2.1499999999999998E-2</v>
          </cell>
        </row>
        <row r="113">
          <cell r="F113">
            <v>2.01E-2</v>
          </cell>
        </row>
        <row r="114">
          <cell r="F114">
            <v>1.8700000000000001E-2</v>
          </cell>
        </row>
        <row r="118">
          <cell r="F118">
            <v>2.9600000000000001E-2</v>
          </cell>
        </row>
        <row r="119">
          <cell r="F119">
            <v>2.9600000000000001E-2</v>
          </cell>
        </row>
        <row r="120">
          <cell r="F120">
            <v>2.9600000000000001E-2</v>
          </cell>
        </row>
        <row r="121">
          <cell r="F121">
            <v>2.81E-2</v>
          </cell>
        </row>
        <row r="122">
          <cell r="F122">
            <v>2.6599999999999999E-2</v>
          </cell>
        </row>
        <row r="123">
          <cell r="F123">
            <v>2.5100000000000001E-2</v>
          </cell>
        </row>
        <row r="127">
          <cell r="F127">
            <v>3.9399999999999998E-2</v>
          </cell>
        </row>
        <row r="128">
          <cell r="F128">
            <v>3.2800000000000003E-2</v>
          </cell>
        </row>
        <row r="129">
          <cell r="F129">
            <v>2.9600000000000001E-2</v>
          </cell>
        </row>
        <row r="130">
          <cell r="F130">
            <v>2.7799999999999998E-2</v>
          </cell>
        </row>
        <row r="131">
          <cell r="F131">
            <v>2.7799999999999998E-2</v>
          </cell>
        </row>
        <row r="135">
          <cell r="F135">
            <v>5.2600000000000001E-2</v>
          </cell>
        </row>
        <row r="136">
          <cell r="F136">
            <v>4.58E-2</v>
          </cell>
        </row>
        <row r="137">
          <cell r="F137">
            <v>3.8899999999999997E-2</v>
          </cell>
        </row>
        <row r="138">
          <cell r="F138">
            <v>3.7999999999999999E-2</v>
          </cell>
        </row>
        <row r="139">
          <cell r="F139">
            <v>3.6600000000000001E-2</v>
          </cell>
        </row>
        <row r="143">
          <cell r="F143">
            <v>5.4699999999999999E-2</v>
          </cell>
        </row>
        <row r="144">
          <cell r="F144">
            <v>5.4699999999999999E-2</v>
          </cell>
        </row>
        <row r="145">
          <cell r="F145">
            <v>4.3799999999999999E-2</v>
          </cell>
        </row>
        <row r="146">
          <cell r="F146">
            <v>4.1000000000000002E-2</v>
          </cell>
        </row>
        <row r="147">
          <cell r="F147">
            <v>3.8300000000000001E-2</v>
          </cell>
        </row>
        <row r="148">
          <cell r="F148">
            <v>3.56E-2</v>
          </cell>
        </row>
        <row r="152">
          <cell r="F152" t="str">
            <v>0,0349</v>
          </cell>
        </row>
        <row r="153">
          <cell r="F153" t="str">
            <v>0,0349</v>
          </cell>
        </row>
        <row r="154">
          <cell r="F154" t="str">
            <v>0,0279</v>
          </cell>
        </row>
        <row r="155">
          <cell r="F155" t="str">
            <v>0,0261</v>
          </cell>
        </row>
        <row r="156">
          <cell r="F156" t="str">
            <v>0,0244</v>
          </cell>
        </row>
        <row r="157">
          <cell r="F157" t="str">
            <v>0,0227</v>
          </cell>
        </row>
        <row r="161">
          <cell r="F161">
            <v>2.7300000000000001E-2</v>
          </cell>
        </row>
        <row r="162">
          <cell r="F162">
            <v>2.6800000000000001E-2</v>
          </cell>
        </row>
        <row r="163">
          <cell r="F163">
            <v>2.46E-2</v>
          </cell>
        </row>
        <row r="167">
          <cell r="F167">
            <v>6.2300000000000001E-2</v>
          </cell>
        </row>
        <row r="168">
          <cell r="F168">
            <v>5.9200000000000003E-2</v>
          </cell>
        </row>
        <row r="169">
          <cell r="F169">
            <v>5.2999999999999999E-2</v>
          </cell>
        </row>
        <row r="170">
          <cell r="F170">
            <v>3.7400000000000003E-2</v>
          </cell>
        </row>
        <row r="174">
          <cell r="F174" t="str">
            <v>0,0264</v>
          </cell>
        </row>
        <row r="175">
          <cell r="F175" t="str">
            <v>0,0264</v>
          </cell>
        </row>
        <row r="176">
          <cell r="F176" t="str">
            <v>0,0238</v>
          </cell>
        </row>
        <row r="177">
          <cell r="F177" t="str">
            <v>0,0238</v>
          </cell>
        </row>
        <row r="178">
          <cell r="F178" t="str">
            <v>0,0211</v>
          </cell>
        </row>
        <row r="190">
          <cell r="F190">
            <v>3.6600000000000001E-2</v>
          </cell>
        </row>
        <row r="191">
          <cell r="F191">
            <v>3.6600000000000001E-2</v>
          </cell>
        </row>
        <row r="192">
          <cell r="F192">
            <v>3.4799999999999998E-2</v>
          </cell>
        </row>
        <row r="193">
          <cell r="F193">
            <v>3.2899999999999999E-2</v>
          </cell>
        </row>
        <row r="197">
          <cell r="F197">
            <v>4.1399999999999999E-2</v>
          </cell>
        </row>
        <row r="198">
          <cell r="F198">
            <v>3.3099999999999997E-2</v>
          </cell>
        </row>
        <row r="199">
          <cell r="F199">
            <v>3.1E-2</v>
          </cell>
        </row>
        <row r="200">
          <cell r="F200">
            <v>2.8899999999999999E-2</v>
          </cell>
        </row>
        <row r="204">
          <cell r="F204">
            <v>4.6300000000000001E-2</v>
          </cell>
        </row>
        <row r="205">
          <cell r="F205">
            <v>3.56E-2</v>
          </cell>
        </row>
        <row r="206">
          <cell r="F206">
            <v>3.0300000000000001E-2</v>
          </cell>
        </row>
        <row r="207">
          <cell r="F207">
            <v>2.6700000000000002E-2</v>
          </cell>
        </row>
        <row r="211">
          <cell r="F211">
            <v>4.6300000000000001E-2</v>
          </cell>
        </row>
        <row r="212">
          <cell r="F212">
            <v>3.56E-2</v>
          </cell>
        </row>
        <row r="213">
          <cell r="F213">
            <v>3.0300000000000001E-2</v>
          </cell>
        </row>
        <row r="214">
          <cell r="F214">
            <v>2.8500000000000001E-2</v>
          </cell>
        </row>
        <row r="215">
          <cell r="F215">
            <v>2.6700000000000002E-2</v>
          </cell>
        </row>
        <row r="216">
          <cell r="F216">
            <v>2.5000000000000001E-2</v>
          </cell>
        </row>
        <row r="217">
          <cell r="F217">
            <v>2.3199999999999998E-2</v>
          </cell>
        </row>
        <row r="218">
          <cell r="F218">
            <v>2.1399999999999999E-2</v>
          </cell>
        </row>
        <row r="222">
          <cell r="F222">
            <v>4.6300000000000001E-2</v>
          </cell>
        </row>
        <row r="223">
          <cell r="F223">
            <v>3.56E-2</v>
          </cell>
        </row>
        <row r="224">
          <cell r="F224">
            <v>3.0300000000000001E-2</v>
          </cell>
        </row>
        <row r="225">
          <cell r="F225">
            <v>2.8500000000000001E-2</v>
          </cell>
        </row>
        <row r="226">
          <cell r="F226">
            <v>2.6700000000000002E-2</v>
          </cell>
        </row>
        <row r="227">
          <cell r="F227">
            <v>2.5000000000000001E-2</v>
          </cell>
        </row>
        <row r="228">
          <cell r="F228">
            <v>2.3199999999999998E-2</v>
          </cell>
        </row>
        <row r="232">
          <cell r="F232">
            <v>4.6300000000000001E-2</v>
          </cell>
        </row>
        <row r="233">
          <cell r="F233">
            <v>3.56E-2</v>
          </cell>
        </row>
        <row r="234">
          <cell r="F234">
            <v>3.0300000000000001E-2</v>
          </cell>
        </row>
        <row r="235">
          <cell r="F235">
            <v>2.8500000000000001E-2</v>
          </cell>
        </row>
        <row r="236">
          <cell r="F236">
            <v>2.6700000000000002E-2</v>
          </cell>
        </row>
        <row r="237">
          <cell r="F237">
            <v>2.5000000000000001E-2</v>
          </cell>
        </row>
        <row r="238">
          <cell r="F238">
            <v>2.3199999999999998E-2</v>
          </cell>
        </row>
        <row r="242">
          <cell r="F242">
            <v>4.6300000000000001E-2</v>
          </cell>
        </row>
        <row r="243">
          <cell r="F243">
            <v>3.56E-2</v>
          </cell>
        </row>
        <row r="244">
          <cell r="F244">
            <v>3.0300000000000001E-2</v>
          </cell>
        </row>
        <row r="245">
          <cell r="F245">
            <v>2.8500000000000001E-2</v>
          </cell>
        </row>
        <row r="246">
          <cell r="F246">
            <v>2.1399999999999999E-2</v>
          </cell>
        </row>
        <row r="247">
          <cell r="F247">
            <v>1.24E-2</v>
          </cell>
        </row>
        <row r="251">
          <cell r="F251">
            <v>4.6300000000000001E-2</v>
          </cell>
        </row>
        <row r="252">
          <cell r="F252">
            <v>3.56E-2</v>
          </cell>
        </row>
        <row r="253">
          <cell r="F253">
            <v>3.0300000000000001E-2</v>
          </cell>
        </row>
        <row r="254">
          <cell r="F254">
            <v>2.8500000000000001E-2</v>
          </cell>
        </row>
        <row r="255">
          <cell r="F255">
            <v>2.6700000000000002E-2</v>
          </cell>
        </row>
        <row r="256">
          <cell r="F256">
            <v>2.5000000000000001E-2</v>
          </cell>
        </row>
        <row r="257">
          <cell r="F257">
            <v>2.3199999999999998E-2</v>
          </cell>
        </row>
        <row r="261">
          <cell r="F261" t="str">
            <v>0,0250</v>
          </cell>
        </row>
        <row r="262">
          <cell r="F262" t="str">
            <v>0,0250</v>
          </cell>
        </row>
        <row r="263">
          <cell r="F263" t="str">
            <v>0,0250</v>
          </cell>
        </row>
        <row r="264">
          <cell r="F264" t="str">
            <v>0,0238</v>
          </cell>
        </row>
        <row r="265">
          <cell r="F265" t="str">
            <v>0,0225</v>
          </cell>
        </row>
        <row r="266">
          <cell r="F266" t="str">
            <v>0,0213</v>
          </cell>
        </row>
        <row r="270">
          <cell r="F270" t="str">
            <v>0,0459</v>
          </cell>
        </row>
        <row r="271">
          <cell r="F271" t="str">
            <v>0,0382</v>
          </cell>
        </row>
        <row r="272">
          <cell r="F272" t="str">
            <v>0,0363</v>
          </cell>
        </row>
        <row r="273">
          <cell r="F273" t="str">
            <v>0,0344</v>
          </cell>
        </row>
        <row r="274">
          <cell r="F274" t="str">
            <v>0,0324</v>
          </cell>
        </row>
        <row r="278">
          <cell r="F278" t="str">
            <v>0,0451</v>
          </cell>
        </row>
        <row r="279">
          <cell r="F279" t="str">
            <v>0,0428</v>
          </cell>
        </row>
        <row r="280">
          <cell r="F280" t="str">
            <v>0,0405</v>
          </cell>
        </row>
        <row r="284">
          <cell r="F284" t="str">
            <v>0,0980</v>
          </cell>
        </row>
        <row r="285">
          <cell r="F285" t="str">
            <v>0,0891</v>
          </cell>
        </row>
        <row r="286">
          <cell r="F286" t="str">
            <v>0,0891</v>
          </cell>
        </row>
        <row r="287">
          <cell r="F287" t="str">
            <v>0,0847</v>
          </cell>
        </row>
        <row r="288">
          <cell r="F288" t="str">
            <v>0,0802</v>
          </cell>
        </row>
        <row r="292">
          <cell r="F292">
            <v>9.7900000000000001E-2</v>
          </cell>
        </row>
        <row r="293">
          <cell r="F293">
            <v>8.8999999999999996E-2</v>
          </cell>
        </row>
        <row r="294">
          <cell r="F294">
            <v>8.8999999999999996E-2</v>
          </cell>
        </row>
        <row r="295">
          <cell r="F295">
            <v>8.4599999999999995E-2</v>
          </cell>
        </row>
        <row r="296">
          <cell r="F296">
            <v>8.0100000000000005E-2</v>
          </cell>
        </row>
        <row r="297">
          <cell r="F297">
            <v>7.5700000000000003E-2</v>
          </cell>
        </row>
        <row r="301">
          <cell r="F301">
            <v>7.8200000000000006E-2</v>
          </cell>
        </row>
        <row r="302">
          <cell r="F302">
            <v>6.9500000000000006E-2</v>
          </cell>
        </row>
        <row r="303">
          <cell r="F303">
            <v>6.5100000000000005E-2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narodne-novine.nn.hr/clanci/sluzbeni/2021_12_141_2408.html" TargetMode="External"/><Relationship Id="rId1" Type="http://schemas.openxmlformats.org/officeDocument/2006/relationships/hyperlink" Target="https://narodne-novine.nn.hr/clanci/sluzbeni/2022_03_32_394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hera.hr/hr/docs/2022/Priopcenje_2022-09-20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hera.hr/hr/docs/2022/Priopcenje_2022-09-20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hera.hr/hr/docs/2022/Priopcenje_2022-09-20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hera.hr/hr/docs/2022/Priopcenje_2022-09-20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hera.hr/hr/docs/2022/Priopcenje_2022-09-20.pdf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hera.hr/hr/docs/2022/Priopcenje_2022-09-20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hera.hr/hr/docs/2022/Priopcenje_2022-09-20.pdf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hera.hr/hr/docs/2022/Priopcenje_2022-09-20.pdf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hera.hr/hr/docs/2022/Priopcenje_2022-09-20.pdf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hera.hr/hr/docs/2022/Priopcenje_2022-09-20.pdf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hera.hr/hr/docs/2022/Priopcenje_2022-09-20.pdf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hera.hr/hr/docs/2022/Priopcenje_2022-09-20.pdf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hera.hr/hr/docs/2022/Priopcenje_2022-09-20.pdf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hera.hr/hr/docs/2022/Priopcenje_2022-09-20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hera.hr/hr/docs/2022/Priopcenje_2022-09-20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hera.hr/hr/docs/2022/Priopcenje_2022-09-20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hera.hr/hr/docs/2022/Priopcenje_2022-09-20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hera.hr/hr/docs/2022/Priopcenje_2022-09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9DCCC-7EB4-4350-930D-32641DBB8CA1}">
  <sheetPr codeName="Sheet1"/>
  <dimension ref="A1:K303"/>
  <sheetViews>
    <sheetView topLeftCell="B80" zoomScale="85" zoomScaleNormal="85" workbookViewId="0">
      <selection activeCell="B107" sqref="B107:J114"/>
    </sheetView>
  </sheetViews>
  <sheetFormatPr defaultColWidth="27" defaultRowHeight="15"/>
  <cols>
    <col min="1" max="1" width="27" style="12"/>
    <col min="2" max="2" width="39.85546875" style="12" customWidth="1"/>
  </cols>
  <sheetData>
    <row r="1" spans="1:11" ht="15.75">
      <c r="A1" s="43" t="s">
        <v>127</v>
      </c>
      <c r="B1" s="43" t="s">
        <v>128</v>
      </c>
      <c r="C1" s="30" t="s">
        <v>106</v>
      </c>
    </row>
    <row r="2" spans="1:11" ht="15.75" thickBot="1">
      <c r="C2" s="67" t="s">
        <v>146</v>
      </c>
      <c r="E2" t="s">
        <v>147</v>
      </c>
    </row>
    <row r="3" spans="1:11">
      <c r="A3" s="58">
        <v>1</v>
      </c>
      <c r="B3" s="61" t="s">
        <v>105</v>
      </c>
      <c r="C3" s="44" t="s">
        <v>100</v>
      </c>
      <c r="D3" s="31" t="s">
        <v>101</v>
      </c>
      <c r="E3" s="94" t="s">
        <v>9</v>
      </c>
      <c r="F3" s="97" t="s">
        <v>91</v>
      </c>
      <c r="G3" s="98"/>
      <c r="H3" s="98"/>
      <c r="I3" s="98"/>
      <c r="J3" s="99"/>
      <c r="K3" s="94" t="s">
        <v>92</v>
      </c>
    </row>
    <row r="4" spans="1:11" ht="15.75" thickBot="1">
      <c r="A4" s="59">
        <v>1</v>
      </c>
      <c r="B4" s="62" t="s">
        <v>105</v>
      </c>
      <c r="C4" s="45"/>
      <c r="D4" s="32" t="s">
        <v>102</v>
      </c>
      <c r="E4" s="95"/>
      <c r="F4" s="100" t="s">
        <v>93</v>
      </c>
      <c r="G4" s="101"/>
      <c r="H4" s="101"/>
      <c r="I4" s="101"/>
      <c r="J4" s="102"/>
      <c r="K4" s="95"/>
    </row>
    <row r="5" spans="1:11" ht="15.75" thickBot="1">
      <c r="A5" s="59">
        <v>1</v>
      </c>
      <c r="B5" s="62" t="s">
        <v>105</v>
      </c>
      <c r="C5" s="45"/>
      <c r="D5" s="32"/>
      <c r="E5" s="95"/>
      <c r="F5" s="14" t="s">
        <v>94</v>
      </c>
      <c r="G5" s="14" t="s">
        <v>95</v>
      </c>
      <c r="H5" s="14" t="s">
        <v>96</v>
      </c>
      <c r="I5" s="14" t="s">
        <v>97</v>
      </c>
      <c r="J5" s="14" t="s">
        <v>98</v>
      </c>
      <c r="K5" s="96"/>
    </row>
    <row r="6" spans="1:11" ht="15.75" thickBot="1">
      <c r="A6" s="59">
        <v>1</v>
      </c>
      <c r="B6" s="62" t="s">
        <v>105</v>
      </c>
      <c r="C6" s="88" t="s">
        <v>103</v>
      </c>
      <c r="D6" s="91" t="s">
        <v>104</v>
      </c>
      <c r="E6" s="22" t="s">
        <v>19</v>
      </c>
      <c r="F6" s="21">
        <v>5.7700000000000001E-2</v>
      </c>
      <c r="G6" s="15">
        <v>5.9499999999999997E-2</v>
      </c>
      <c r="H6" s="15">
        <v>6.1499999999999999E-2</v>
      </c>
      <c r="I6" s="15">
        <v>6.3399999999999998E-2</v>
      </c>
      <c r="J6" s="15">
        <v>6.54E-2</v>
      </c>
      <c r="K6" s="15" t="s">
        <v>99</v>
      </c>
    </row>
    <row r="7" spans="1:11" ht="15.75" thickBot="1">
      <c r="A7" s="59">
        <v>1</v>
      </c>
      <c r="B7" s="62" t="s">
        <v>105</v>
      </c>
      <c r="C7" s="89"/>
      <c r="D7" s="92"/>
      <c r="E7" s="23" t="s">
        <v>20</v>
      </c>
      <c r="F7" s="21">
        <v>4.4400000000000002E-2</v>
      </c>
      <c r="G7" s="15">
        <v>4.58E-2</v>
      </c>
      <c r="H7" s="15">
        <v>4.7300000000000002E-2</v>
      </c>
      <c r="I7" s="15">
        <v>4.8800000000000003E-2</v>
      </c>
      <c r="J7" s="15">
        <v>5.0299999999999997E-2</v>
      </c>
      <c r="K7" s="15" t="s">
        <v>99</v>
      </c>
    </row>
    <row r="8" spans="1:11" ht="15.75" thickBot="1">
      <c r="A8" s="59">
        <v>1</v>
      </c>
      <c r="B8" s="62" t="s">
        <v>105</v>
      </c>
      <c r="C8" s="89"/>
      <c r="D8" s="92"/>
      <c r="E8" s="23" t="s">
        <v>21</v>
      </c>
      <c r="F8" s="21">
        <v>4.3499999999999997E-2</v>
      </c>
      <c r="G8" s="15">
        <v>4.4900000000000002E-2</v>
      </c>
      <c r="H8" s="15">
        <v>4.6399999999999997E-2</v>
      </c>
      <c r="I8" s="15">
        <v>4.7800000000000002E-2</v>
      </c>
      <c r="J8" s="15">
        <v>4.9299999999999997E-2</v>
      </c>
      <c r="K8" s="15" t="s">
        <v>99</v>
      </c>
    </row>
    <row r="9" spans="1:11" ht="15.75" thickBot="1">
      <c r="A9" s="59">
        <v>1</v>
      </c>
      <c r="B9" s="62" t="s">
        <v>105</v>
      </c>
      <c r="C9" s="89"/>
      <c r="D9" s="92"/>
      <c r="E9" s="23" t="s">
        <v>22</v>
      </c>
      <c r="F9" s="21">
        <v>4.2200000000000001E-2</v>
      </c>
      <c r="G9" s="15">
        <v>4.3499999999999997E-2</v>
      </c>
      <c r="H9" s="15">
        <v>4.4900000000000002E-2</v>
      </c>
      <c r="I9" s="15">
        <v>4.6399999999999997E-2</v>
      </c>
      <c r="J9" s="15">
        <v>4.7800000000000002E-2</v>
      </c>
      <c r="K9" s="15" t="s">
        <v>99</v>
      </c>
    </row>
    <row r="10" spans="1:11" ht="15.75" thickBot="1">
      <c r="A10" s="59">
        <v>1</v>
      </c>
      <c r="B10" s="62" t="s">
        <v>105</v>
      </c>
      <c r="C10" s="89"/>
      <c r="D10" s="92"/>
      <c r="E10" s="23" t="s">
        <v>23</v>
      </c>
      <c r="F10" s="21">
        <v>0.04</v>
      </c>
      <c r="G10" s="15">
        <v>4.1200000000000001E-2</v>
      </c>
      <c r="H10" s="15">
        <v>4.2599999999999999E-2</v>
      </c>
      <c r="I10" s="15">
        <v>4.3900000000000002E-2</v>
      </c>
      <c r="J10" s="15">
        <v>4.53E-2</v>
      </c>
      <c r="K10" s="15" t="s">
        <v>99</v>
      </c>
    </row>
    <row r="11" spans="1:11" ht="15.75" thickBot="1">
      <c r="A11" s="59">
        <v>1</v>
      </c>
      <c r="B11" s="62" t="s">
        <v>105</v>
      </c>
      <c r="C11" s="89"/>
      <c r="D11" s="92"/>
      <c r="E11" s="23" t="s">
        <v>24</v>
      </c>
      <c r="F11" s="21">
        <v>3.7699999999999997E-2</v>
      </c>
      <c r="G11" s="15">
        <v>3.8899999999999997E-2</v>
      </c>
      <c r="H11" s="15">
        <v>4.02E-2</v>
      </c>
      <c r="I11" s="15">
        <v>4.1500000000000002E-2</v>
      </c>
      <c r="J11" s="15">
        <v>4.2799999999999998E-2</v>
      </c>
      <c r="K11" s="15" t="s">
        <v>99</v>
      </c>
    </row>
    <row r="12" spans="1:11" ht="15.75" thickBot="1">
      <c r="A12" s="59">
        <v>1</v>
      </c>
      <c r="B12" s="62" t="s">
        <v>105</v>
      </c>
      <c r="C12" s="90"/>
      <c r="D12" s="93"/>
      <c r="E12" s="24" t="s">
        <v>25</v>
      </c>
      <c r="F12" s="21">
        <v>3.5499999999999997E-2</v>
      </c>
      <c r="G12" s="15">
        <v>3.6600000000000001E-2</v>
      </c>
      <c r="H12" s="15">
        <v>3.78E-2</v>
      </c>
      <c r="I12" s="15">
        <v>3.9E-2</v>
      </c>
      <c r="J12" s="15">
        <v>4.02E-2</v>
      </c>
      <c r="K12" s="15" t="s">
        <v>99</v>
      </c>
    </row>
    <row r="13" spans="1:11">
      <c r="A13" s="59">
        <v>2</v>
      </c>
      <c r="B13" s="63" t="s">
        <v>107</v>
      </c>
      <c r="C13" s="46" t="s">
        <v>100</v>
      </c>
      <c r="D13" s="31" t="s">
        <v>101</v>
      </c>
      <c r="E13" s="94" t="s">
        <v>9</v>
      </c>
      <c r="F13" s="97" t="s">
        <v>91</v>
      </c>
      <c r="G13" s="98"/>
      <c r="H13" s="98"/>
      <c r="I13" s="98"/>
      <c r="J13" s="99"/>
      <c r="K13" s="94" t="s">
        <v>92</v>
      </c>
    </row>
    <row r="14" spans="1:11" ht="15.75" thickBot="1">
      <c r="A14" s="59">
        <v>2</v>
      </c>
      <c r="B14" s="63" t="s">
        <v>107</v>
      </c>
      <c r="C14" s="47"/>
      <c r="D14" s="32" t="s">
        <v>102</v>
      </c>
      <c r="E14" s="95"/>
      <c r="F14" s="100" t="s">
        <v>93</v>
      </c>
      <c r="G14" s="101"/>
      <c r="H14" s="101"/>
      <c r="I14" s="101"/>
      <c r="J14" s="102"/>
      <c r="K14" s="95"/>
    </row>
    <row r="15" spans="1:11" ht="15.75" thickBot="1">
      <c r="A15" s="59">
        <v>2</v>
      </c>
      <c r="B15" s="63" t="s">
        <v>107</v>
      </c>
      <c r="C15" s="48"/>
      <c r="D15" s="33"/>
      <c r="E15" s="96"/>
      <c r="F15" s="14" t="s">
        <v>94</v>
      </c>
      <c r="G15" s="14" t="s">
        <v>95</v>
      </c>
      <c r="H15" s="14" t="s">
        <v>96</v>
      </c>
      <c r="I15" s="14" t="s">
        <v>97</v>
      </c>
      <c r="J15" s="14" t="s">
        <v>98</v>
      </c>
      <c r="K15" s="96"/>
    </row>
    <row r="16" spans="1:11" ht="15.75" thickBot="1">
      <c r="A16" s="59">
        <v>2</v>
      </c>
      <c r="B16" s="63" t="s">
        <v>107</v>
      </c>
      <c r="C16" s="49" t="s">
        <v>103</v>
      </c>
      <c r="D16" s="34" t="s">
        <v>104</v>
      </c>
      <c r="E16" s="15" t="s">
        <v>19</v>
      </c>
      <c r="F16" s="68">
        <v>3.3700000000000001E-2</v>
      </c>
      <c r="G16" s="68">
        <v>3.4200000000000001E-2</v>
      </c>
      <c r="H16" s="68">
        <v>3.4799999999999998E-2</v>
      </c>
      <c r="I16" s="68">
        <v>3.5400000000000001E-2</v>
      </c>
      <c r="J16" s="68">
        <v>3.5999999999999997E-2</v>
      </c>
      <c r="K16" s="15" t="s">
        <v>99</v>
      </c>
    </row>
    <row r="17" spans="1:11" ht="15.75" thickBot="1">
      <c r="A17" s="59">
        <v>2</v>
      </c>
      <c r="B17" s="63" t="s">
        <v>107</v>
      </c>
      <c r="C17" s="50"/>
      <c r="D17" s="35"/>
      <c r="E17" s="15" t="s">
        <v>20</v>
      </c>
      <c r="F17" s="68">
        <v>3.3700000000000001E-2</v>
      </c>
      <c r="G17" s="68">
        <v>3.4200000000000001E-2</v>
      </c>
      <c r="H17" s="68">
        <v>3.4799999999999998E-2</v>
      </c>
      <c r="I17" s="68">
        <v>3.5400000000000001E-2</v>
      </c>
      <c r="J17" s="68">
        <v>3.5999999999999997E-2</v>
      </c>
      <c r="K17" s="15" t="s">
        <v>99</v>
      </c>
    </row>
    <row r="18" spans="1:11" ht="15.75" thickBot="1">
      <c r="A18" s="59">
        <v>2</v>
      </c>
      <c r="B18" s="63" t="s">
        <v>107</v>
      </c>
      <c r="C18" s="50"/>
      <c r="D18" s="35"/>
      <c r="E18" s="15" t="s">
        <v>21</v>
      </c>
      <c r="F18" s="68">
        <v>3.3700000000000001E-2</v>
      </c>
      <c r="G18" s="68">
        <v>3.4200000000000001E-2</v>
      </c>
      <c r="H18" s="68">
        <v>3.4799999999999998E-2</v>
      </c>
      <c r="I18" s="68">
        <v>3.5400000000000001E-2</v>
      </c>
      <c r="J18" s="68">
        <v>3.5999999999999997E-2</v>
      </c>
      <c r="K18" s="15" t="s">
        <v>99</v>
      </c>
    </row>
    <row r="19" spans="1:11" ht="15.75" thickBot="1">
      <c r="A19" s="59">
        <v>2</v>
      </c>
      <c r="B19" s="63" t="s">
        <v>107</v>
      </c>
      <c r="C19" s="50"/>
      <c r="D19" s="35"/>
      <c r="E19" s="15" t="s">
        <v>22</v>
      </c>
      <c r="F19" s="68">
        <v>3.0300000000000001E-2</v>
      </c>
      <c r="G19" s="68">
        <v>3.0800000000000001E-2</v>
      </c>
      <c r="H19" s="68">
        <v>3.1300000000000001E-2</v>
      </c>
      <c r="I19" s="68">
        <v>3.1899999999999998E-2</v>
      </c>
      <c r="J19" s="68">
        <v>3.2399999999999998E-2</v>
      </c>
      <c r="K19" s="15" t="s">
        <v>99</v>
      </c>
    </row>
    <row r="20" spans="1:11" ht="15.75" thickBot="1">
      <c r="A20" s="59">
        <v>2</v>
      </c>
      <c r="B20" s="63" t="s">
        <v>107</v>
      </c>
      <c r="C20" s="50"/>
      <c r="D20" s="35"/>
      <c r="E20" s="15" t="s">
        <v>23</v>
      </c>
      <c r="F20" s="68">
        <v>3.0300000000000001E-2</v>
      </c>
      <c r="G20" s="68">
        <v>3.0800000000000001E-2</v>
      </c>
      <c r="H20" s="68">
        <v>3.1300000000000001E-2</v>
      </c>
      <c r="I20" s="68">
        <v>3.1899999999999998E-2</v>
      </c>
      <c r="J20" s="68">
        <v>3.2399999999999998E-2</v>
      </c>
      <c r="K20" s="15" t="s">
        <v>99</v>
      </c>
    </row>
    <row r="21" spans="1:11" ht="15.75" thickBot="1">
      <c r="A21" s="59">
        <v>2</v>
      </c>
      <c r="B21" s="63" t="s">
        <v>107</v>
      </c>
      <c r="C21" s="50"/>
      <c r="D21" s="35"/>
      <c r="E21" s="15" t="s">
        <v>24</v>
      </c>
      <c r="F21" s="68">
        <v>2.86E-2</v>
      </c>
      <c r="G21" s="68">
        <v>2.9100000000000001E-2</v>
      </c>
      <c r="H21" s="68">
        <v>2.9600000000000001E-2</v>
      </c>
      <c r="I21" s="68">
        <v>3.0099999999999998E-2</v>
      </c>
      <c r="J21" s="68">
        <v>3.0599999999999999E-2</v>
      </c>
      <c r="K21" s="15" t="s">
        <v>99</v>
      </c>
    </row>
    <row r="22" spans="1:11" ht="15.75" thickBot="1">
      <c r="A22" s="59">
        <v>2</v>
      </c>
      <c r="B22" s="63" t="s">
        <v>107</v>
      </c>
      <c r="C22" s="50"/>
      <c r="D22" s="35"/>
      <c r="E22" s="15" t="s">
        <v>25</v>
      </c>
      <c r="F22" s="68">
        <v>2.7E-2</v>
      </c>
      <c r="G22" s="68">
        <v>2.7400000000000001E-2</v>
      </c>
      <c r="H22" s="68">
        <v>2.7799999999999998E-2</v>
      </c>
      <c r="I22" s="68">
        <v>2.8299999999999999E-2</v>
      </c>
      <c r="J22" s="68">
        <v>2.8799999999999999E-2</v>
      </c>
      <c r="K22" s="15" t="s">
        <v>99</v>
      </c>
    </row>
    <row r="23" spans="1:11" ht="15.75" thickBot="1">
      <c r="A23" s="59">
        <v>2</v>
      </c>
      <c r="B23" s="63" t="s">
        <v>107</v>
      </c>
      <c r="C23" s="50"/>
      <c r="D23" s="35"/>
      <c r="E23" s="15" t="s">
        <v>28</v>
      </c>
      <c r="F23" s="68">
        <v>2.53E-2</v>
      </c>
      <c r="G23" s="68">
        <v>2.5700000000000001E-2</v>
      </c>
      <c r="H23" s="68">
        <v>2.6100000000000002E-2</v>
      </c>
      <c r="I23" s="68">
        <v>2.6599999999999999E-2</v>
      </c>
      <c r="J23" s="68">
        <v>2.7E-2</v>
      </c>
      <c r="K23" s="15" t="s">
        <v>99</v>
      </c>
    </row>
    <row r="24" spans="1:11">
      <c r="A24" s="59">
        <v>3</v>
      </c>
      <c r="B24" s="62" t="s">
        <v>108</v>
      </c>
      <c r="C24" s="46" t="s">
        <v>100</v>
      </c>
      <c r="D24" s="31" t="s">
        <v>101</v>
      </c>
      <c r="E24" s="94" t="s">
        <v>9</v>
      </c>
      <c r="F24" s="97" t="s">
        <v>91</v>
      </c>
      <c r="G24" s="98"/>
      <c r="H24" s="98"/>
      <c r="I24" s="98"/>
      <c r="J24" s="99"/>
      <c r="K24" s="94" t="s">
        <v>92</v>
      </c>
    </row>
    <row r="25" spans="1:11" ht="15.75" thickBot="1">
      <c r="A25" s="59">
        <v>3</v>
      </c>
      <c r="B25" s="62" t="s">
        <v>108</v>
      </c>
      <c r="C25" s="47"/>
      <c r="D25" s="32" t="s">
        <v>102</v>
      </c>
      <c r="E25" s="95"/>
      <c r="F25" s="100" t="s">
        <v>93</v>
      </c>
      <c r="G25" s="101"/>
      <c r="H25" s="101"/>
      <c r="I25" s="101"/>
      <c r="J25" s="102"/>
      <c r="K25" s="95"/>
    </row>
    <row r="26" spans="1:11" ht="15.75" thickBot="1">
      <c r="A26" s="59">
        <v>3</v>
      </c>
      <c r="B26" s="62" t="s">
        <v>108</v>
      </c>
      <c r="C26" s="48"/>
      <c r="D26" s="33"/>
      <c r="E26" s="96"/>
      <c r="F26" s="14" t="s">
        <v>94</v>
      </c>
      <c r="G26" s="14" t="s">
        <v>95</v>
      </c>
      <c r="H26" s="14" t="s">
        <v>96</v>
      </c>
      <c r="I26" s="14" t="s">
        <v>97</v>
      </c>
      <c r="J26" s="14" t="s">
        <v>98</v>
      </c>
      <c r="K26" s="96"/>
    </row>
    <row r="27" spans="1:11" ht="15.75" thickBot="1">
      <c r="A27" s="59">
        <v>3</v>
      </c>
      <c r="B27" s="62" t="s">
        <v>108</v>
      </c>
      <c r="C27" s="49" t="s">
        <v>103</v>
      </c>
      <c r="D27" s="34" t="s">
        <v>104</v>
      </c>
      <c r="E27" s="15" t="s">
        <v>19</v>
      </c>
      <c r="F27" s="15">
        <v>2.4500000000000001E-2</v>
      </c>
      <c r="G27" s="15">
        <v>2.58E-2</v>
      </c>
      <c r="H27" s="15">
        <v>2.6700000000000002E-2</v>
      </c>
      <c r="I27" s="15">
        <v>2.76E-2</v>
      </c>
      <c r="J27" s="15">
        <v>2.8500000000000001E-2</v>
      </c>
      <c r="K27" s="15" t="s">
        <v>99</v>
      </c>
    </row>
    <row r="28" spans="1:11" ht="15.75" thickBot="1">
      <c r="A28" s="59">
        <v>3</v>
      </c>
      <c r="B28" s="62" t="s">
        <v>108</v>
      </c>
      <c r="C28" s="50"/>
      <c r="D28" s="35"/>
      <c r="E28" s="15" t="s">
        <v>20</v>
      </c>
      <c r="F28" s="15">
        <v>2.4299999999999999E-2</v>
      </c>
      <c r="G28" s="15">
        <v>2.5499999999999998E-2</v>
      </c>
      <c r="H28" s="15">
        <v>2.64E-2</v>
      </c>
      <c r="I28" s="15">
        <v>2.7300000000000001E-2</v>
      </c>
      <c r="J28" s="15">
        <v>2.8199999999999999E-2</v>
      </c>
      <c r="K28" s="15" t="s">
        <v>99</v>
      </c>
    </row>
    <row r="29" spans="1:11" ht="15.75" thickBot="1">
      <c r="A29" s="59">
        <v>3</v>
      </c>
      <c r="B29" s="62" t="s">
        <v>108</v>
      </c>
      <c r="C29" s="50"/>
      <c r="D29" s="35"/>
      <c r="E29" s="15" t="s">
        <v>21</v>
      </c>
      <c r="F29" s="15">
        <v>2.1899999999999999E-2</v>
      </c>
      <c r="G29" s="15">
        <v>2.3E-2</v>
      </c>
      <c r="H29" s="15">
        <v>2.3800000000000002E-2</v>
      </c>
      <c r="I29" s="15">
        <v>2.46E-2</v>
      </c>
      <c r="J29" s="15">
        <v>2.5399999999999999E-2</v>
      </c>
      <c r="K29" s="15" t="s">
        <v>99</v>
      </c>
    </row>
    <row r="30" spans="1:11" ht="15.75" thickBot="1">
      <c r="A30" s="59">
        <v>3</v>
      </c>
      <c r="B30" s="62" t="s">
        <v>108</v>
      </c>
      <c r="C30" s="50"/>
      <c r="D30" s="35"/>
      <c r="E30" s="15" t="s">
        <v>22</v>
      </c>
      <c r="F30" s="15">
        <v>2.07E-2</v>
      </c>
      <c r="G30" s="15">
        <v>2.1700000000000001E-2</v>
      </c>
      <c r="H30" s="15">
        <v>2.24E-2</v>
      </c>
      <c r="I30" s="15">
        <v>2.3199999999999998E-2</v>
      </c>
      <c r="J30" s="15">
        <v>2.4E-2</v>
      </c>
      <c r="K30" s="15" t="s">
        <v>99</v>
      </c>
    </row>
    <row r="31" spans="1:11" ht="15.75" thickBot="1">
      <c r="A31" s="59">
        <v>3</v>
      </c>
      <c r="B31" s="62" t="s">
        <v>108</v>
      </c>
      <c r="C31" s="50"/>
      <c r="D31" s="35"/>
      <c r="E31" s="15" t="s">
        <v>23</v>
      </c>
      <c r="F31" s="15">
        <v>1.8200000000000001E-2</v>
      </c>
      <c r="G31" s="15">
        <v>1.9099999999999999E-2</v>
      </c>
      <c r="H31" s="15">
        <v>1.9800000000000002E-2</v>
      </c>
      <c r="I31" s="15">
        <v>2.0500000000000001E-2</v>
      </c>
      <c r="J31" s="15">
        <v>2.12E-2</v>
      </c>
      <c r="K31" s="15" t="s">
        <v>99</v>
      </c>
    </row>
    <row r="32" spans="1:11">
      <c r="A32" s="59">
        <v>3</v>
      </c>
      <c r="B32" s="63" t="s">
        <v>109</v>
      </c>
      <c r="C32" s="46" t="s">
        <v>100</v>
      </c>
      <c r="D32" s="31" t="s">
        <v>101</v>
      </c>
      <c r="E32" s="94" t="s">
        <v>9</v>
      </c>
      <c r="F32" s="97" t="s">
        <v>91</v>
      </c>
      <c r="G32" s="98"/>
      <c r="H32" s="98"/>
      <c r="I32" s="98"/>
      <c r="J32" s="99"/>
      <c r="K32" s="94" t="s">
        <v>92</v>
      </c>
    </row>
    <row r="33" spans="1:11" ht="15.75" thickBot="1">
      <c r="A33" s="59">
        <v>3</v>
      </c>
      <c r="B33" s="63" t="s">
        <v>109</v>
      </c>
      <c r="C33" s="47"/>
      <c r="D33" s="32" t="s">
        <v>102</v>
      </c>
      <c r="E33" s="95"/>
      <c r="F33" s="100" t="s">
        <v>93</v>
      </c>
      <c r="G33" s="101"/>
      <c r="H33" s="101"/>
      <c r="I33" s="101"/>
      <c r="J33" s="102"/>
      <c r="K33" s="95"/>
    </row>
    <row r="34" spans="1:11" ht="15.75" thickBot="1">
      <c r="A34" s="59">
        <v>3</v>
      </c>
      <c r="B34" s="63" t="s">
        <v>109</v>
      </c>
      <c r="C34" s="48"/>
      <c r="D34" s="33"/>
      <c r="E34" s="96"/>
      <c r="F34" s="14" t="s">
        <v>94</v>
      </c>
      <c r="G34" s="14" t="s">
        <v>95</v>
      </c>
      <c r="H34" s="14" t="s">
        <v>96</v>
      </c>
      <c r="I34" s="14" t="s">
        <v>97</v>
      </c>
      <c r="J34" s="14" t="s">
        <v>98</v>
      </c>
      <c r="K34" s="96"/>
    </row>
    <row r="35" spans="1:11" ht="15.75" thickBot="1">
      <c r="A35" s="59">
        <v>3</v>
      </c>
      <c r="B35" s="63" t="s">
        <v>109</v>
      </c>
      <c r="C35" s="49" t="s">
        <v>103</v>
      </c>
      <c r="D35" s="34" t="s">
        <v>104</v>
      </c>
      <c r="E35" s="15" t="s">
        <v>20</v>
      </c>
      <c r="F35" s="15">
        <v>7.46E-2</v>
      </c>
      <c r="G35" s="15">
        <v>7.6499999999999999E-2</v>
      </c>
      <c r="H35" s="15">
        <v>7.85E-2</v>
      </c>
      <c r="I35" s="15">
        <v>8.0399999999999999E-2</v>
      </c>
      <c r="J35" s="15">
        <v>8.2400000000000001E-2</v>
      </c>
      <c r="K35" s="15" t="s">
        <v>99</v>
      </c>
    </row>
    <row r="36" spans="1:11" ht="15.75" thickBot="1">
      <c r="A36" s="59">
        <v>3</v>
      </c>
      <c r="B36" s="63" t="s">
        <v>109</v>
      </c>
      <c r="C36" s="50"/>
      <c r="D36" s="35"/>
      <c r="E36" s="15" t="s">
        <v>21</v>
      </c>
      <c r="F36" s="15">
        <v>7.0900000000000005E-2</v>
      </c>
      <c r="G36" s="15">
        <v>7.2700000000000001E-2</v>
      </c>
      <c r="H36" s="15">
        <v>7.46E-2</v>
      </c>
      <c r="I36" s="15">
        <v>7.6399999999999996E-2</v>
      </c>
      <c r="J36" s="15">
        <v>7.8299999999999995E-2</v>
      </c>
      <c r="K36" s="15" t="s">
        <v>99</v>
      </c>
    </row>
    <row r="37" spans="1:11" ht="15.75" thickBot="1">
      <c r="A37" s="59">
        <v>3</v>
      </c>
      <c r="B37" s="63" t="s">
        <v>109</v>
      </c>
      <c r="C37" s="50"/>
      <c r="D37" s="35"/>
      <c r="E37" s="15" t="s">
        <v>22</v>
      </c>
      <c r="F37" s="15">
        <v>6.7100000000000007E-2</v>
      </c>
      <c r="G37" s="15">
        <v>6.8900000000000003E-2</v>
      </c>
      <c r="H37" s="15">
        <v>7.0699999999999999E-2</v>
      </c>
      <c r="I37" s="15">
        <v>7.2400000000000006E-2</v>
      </c>
      <c r="J37" s="15">
        <v>7.4200000000000002E-2</v>
      </c>
      <c r="K37" s="15" t="s">
        <v>99</v>
      </c>
    </row>
    <row r="38" spans="1:11" ht="15.75" thickBot="1">
      <c r="A38" s="59">
        <v>3</v>
      </c>
      <c r="B38" s="63" t="s">
        <v>109</v>
      </c>
      <c r="C38" s="50"/>
      <c r="D38" s="35"/>
      <c r="E38" s="15" t="s">
        <v>23</v>
      </c>
      <c r="F38" s="15">
        <v>6.7100000000000007E-2</v>
      </c>
      <c r="G38" s="15">
        <v>6.8900000000000003E-2</v>
      </c>
      <c r="H38" s="15">
        <v>7.0699999999999999E-2</v>
      </c>
      <c r="I38" s="15">
        <v>7.2400000000000006E-2</v>
      </c>
      <c r="J38" s="15">
        <v>7.4200000000000002E-2</v>
      </c>
      <c r="K38" s="15" t="s">
        <v>99</v>
      </c>
    </row>
    <row r="39" spans="1:11">
      <c r="A39" s="59">
        <v>4</v>
      </c>
      <c r="B39" s="63" t="s">
        <v>110</v>
      </c>
      <c r="C39" s="46" t="s">
        <v>100</v>
      </c>
      <c r="D39" s="36" t="s">
        <v>101</v>
      </c>
      <c r="E39" s="103" t="s">
        <v>9</v>
      </c>
      <c r="F39" s="106" t="s">
        <v>91</v>
      </c>
      <c r="G39" s="107"/>
      <c r="H39" s="107"/>
      <c r="I39" s="107"/>
      <c r="J39" s="108"/>
      <c r="K39" s="103" t="s">
        <v>92</v>
      </c>
    </row>
    <row r="40" spans="1:11" ht="15.75" thickBot="1">
      <c r="A40" s="59">
        <v>4</v>
      </c>
      <c r="B40" s="63" t="s">
        <v>110</v>
      </c>
      <c r="C40" s="47"/>
      <c r="D40" s="37" t="s">
        <v>102</v>
      </c>
      <c r="E40" s="104"/>
      <c r="F40" s="109" t="s">
        <v>93</v>
      </c>
      <c r="G40" s="110"/>
      <c r="H40" s="110"/>
      <c r="I40" s="110"/>
      <c r="J40" s="111"/>
      <c r="K40" s="104"/>
    </row>
    <row r="41" spans="1:11" ht="15.75" thickBot="1">
      <c r="A41" s="59">
        <v>4</v>
      </c>
      <c r="B41" s="63" t="s">
        <v>110</v>
      </c>
      <c r="C41" s="48"/>
      <c r="D41" s="38"/>
      <c r="E41" s="105"/>
      <c r="F41" s="28" t="s">
        <v>94</v>
      </c>
      <c r="G41" s="28" t="s">
        <v>95</v>
      </c>
      <c r="H41" s="28" t="s">
        <v>96</v>
      </c>
      <c r="I41" s="28" t="s">
        <v>97</v>
      </c>
      <c r="J41" s="28" t="s">
        <v>98</v>
      </c>
      <c r="K41" s="105"/>
    </row>
    <row r="42" spans="1:11" ht="15.75" thickBot="1">
      <c r="A42" s="59">
        <v>4</v>
      </c>
      <c r="B42" s="63" t="s">
        <v>110</v>
      </c>
      <c r="C42" s="49" t="s">
        <v>103</v>
      </c>
      <c r="D42" s="34" t="s">
        <v>104</v>
      </c>
      <c r="E42" s="29" t="s">
        <v>20</v>
      </c>
      <c r="F42" s="29">
        <v>5.2200000000000003E-2</v>
      </c>
      <c r="G42" s="29">
        <v>5.3600000000000002E-2</v>
      </c>
      <c r="H42" s="29">
        <v>5.5100000000000003E-2</v>
      </c>
      <c r="I42" s="29">
        <v>5.6500000000000002E-2</v>
      </c>
      <c r="J42" s="29">
        <v>5.8200000000000002E-2</v>
      </c>
      <c r="K42" s="29" t="s">
        <v>99</v>
      </c>
    </row>
    <row r="43" spans="1:11" ht="15.75" thickBot="1">
      <c r="A43" s="59">
        <v>4</v>
      </c>
      <c r="B43" s="63" t="s">
        <v>110</v>
      </c>
      <c r="C43" s="49"/>
      <c r="D43" s="34"/>
      <c r="E43" s="29" t="s">
        <v>21</v>
      </c>
      <c r="F43" s="29">
        <v>5.2200000000000003E-2</v>
      </c>
      <c r="G43" s="29">
        <v>5.3600000000000002E-2</v>
      </c>
      <c r="H43" s="29">
        <v>5.5100000000000003E-2</v>
      </c>
      <c r="I43" s="29">
        <v>5.6500000000000002E-2</v>
      </c>
      <c r="J43" s="29">
        <v>5.8200000000000002E-2</v>
      </c>
      <c r="K43" s="29" t="s">
        <v>99</v>
      </c>
    </row>
    <row r="44" spans="1:11" ht="15.75" thickBot="1">
      <c r="A44" s="59">
        <v>4</v>
      </c>
      <c r="B44" s="63" t="s">
        <v>110</v>
      </c>
      <c r="C44" s="50"/>
      <c r="D44" s="35"/>
      <c r="E44" s="29" t="s">
        <v>22</v>
      </c>
      <c r="F44" s="29">
        <v>4.9599999999999998E-2</v>
      </c>
      <c r="G44" s="29">
        <v>5.0900000000000001E-2</v>
      </c>
      <c r="H44" s="29">
        <v>5.2299999999999999E-2</v>
      </c>
      <c r="I44" s="29">
        <v>5.3699999999999998E-2</v>
      </c>
      <c r="J44" s="29">
        <v>5.5300000000000002E-2</v>
      </c>
      <c r="K44" s="29" t="s">
        <v>99</v>
      </c>
    </row>
    <row r="45" spans="1:11">
      <c r="A45" s="59">
        <v>4</v>
      </c>
      <c r="B45" s="63" t="s">
        <v>111</v>
      </c>
      <c r="C45" s="46" t="s">
        <v>100</v>
      </c>
      <c r="D45" s="31" t="s">
        <v>101</v>
      </c>
      <c r="E45" s="94" t="s">
        <v>9</v>
      </c>
      <c r="F45" s="97" t="s">
        <v>91</v>
      </c>
      <c r="G45" s="98"/>
      <c r="H45" s="98"/>
      <c r="I45" s="98"/>
      <c r="J45" s="99"/>
      <c r="K45" s="94" t="s">
        <v>92</v>
      </c>
    </row>
    <row r="46" spans="1:11" ht="15.75" thickBot="1">
      <c r="A46" s="59">
        <v>4</v>
      </c>
      <c r="B46" s="63" t="s">
        <v>111</v>
      </c>
      <c r="C46" s="47"/>
      <c r="D46" s="32" t="s">
        <v>102</v>
      </c>
      <c r="E46" s="95"/>
      <c r="F46" s="100" t="s">
        <v>93</v>
      </c>
      <c r="G46" s="101"/>
      <c r="H46" s="101"/>
      <c r="I46" s="101"/>
      <c r="J46" s="102"/>
      <c r="K46" s="95"/>
    </row>
    <row r="47" spans="1:11" ht="15.75" thickBot="1">
      <c r="A47" s="59">
        <v>4</v>
      </c>
      <c r="B47" s="63" t="s">
        <v>111</v>
      </c>
      <c r="C47" s="48"/>
      <c r="D47" s="33"/>
      <c r="E47" s="96"/>
      <c r="F47" s="14" t="s">
        <v>94</v>
      </c>
      <c r="G47" s="14" t="s">
        <v>95</v>
      </c>
      <c r="H47" s="14" t="s">
        <v>96</v>
      </c>
      <c r="I47" s="14" t="s">
        <v>97</v>
      </c>
      <c r="J47" s="14" t="s">
        <v>98</v>
      </c>
      <c r="K47" s="96"/>
    </row>
    <row r="48" spans="1:11" ht="15.75" thickBot="1">
      <c r="A48" s="59">
        <v>4</v>
      </c>
      <c r="B48" s="63" t="s">
        <v>111</v>
      </c>
      <c r="C48" s="49" t="s">
        <v>103</v>
      </c>
      <c r="D48" s="34" t="s">
        <v>104</v>
      </c>
      <c r="E48" s="15" t="s">
        <v>20</v>
      </c>
      <c r="F48" s="15">
        <v>4.7199999999999999E-2</v>
      </c>
      <c r="G48" s="15">
        <v>4.7199999999999999E-2</v>
      </c>
      <c r="H48" s="15">
        <v>4.7100000000000003E-2</v>
      </c>
      <c r="I48" s="15">
        <v>4.7100000000000003E-2</v>
      </c>
      <c r="J48" s="15">
        <v>4.7100000000000003E-2</v>
      </c>
      <c r="K48" s="15" t="s">
        <v>99</v>
      </c>
    </row>
    <row r="49" spans="1:11" ht="15.75" thickBot="1">
      <c r="A49" s="59">
        <v>4</v>
      </c>
      <c r="B49" s="63" t="s">
        <v>111</v>
      </c>
      <c r="C49" s="50"/>
      <c r="D49" s="35"/>
      <c r="E49" s="15" t="s">
        <v>21</v>
      </c>
      <c r="F49" s="15">
        <v>4.7199999999999999E-2</v>
      </c>
      <c r="G49" s="15">
        <v>4.7199999999999999E-2</v>
      </c>
      <c r="H49" s="15">
        <v>4.7100000000000003E-2</v>
      </c>
      <c r="I49" s="15">
        <v>4.7100000000000003E-2</v>
      </c>
      <c r="J49" s="15">
        <v>4.7100000000000003E-2</v>
      </c>
      <c r="K49" s="15" t="s">
        <v>99</v>
      </c>
    </row>
    <row r="50" spans="1:11" ht="15.75" thickBot="1">
      <c r="A50" s="59">
        <v>4</v>
      </c>
      <c r="B50" s="63" t="s">
        <v>111</v>
      </c>
      <c r="C50" s="50"/>
      <c r="D50" s="35"/>
      <c r="E50" s="15" t="s">
        <v>23</v>
      </c>
      <c r="F50" s="15">
        <v>4.2500000000000003E-2</v>
      </c>
      <c r="G50" s="15">
        <v>4.2500000000000003E-2</v>
      </c>
      <c r="H50" s="15">
        <v>4.24E-2</v>
      </c>
      <c r="I50" s="15">
        <v>4.24E-2</v>
      </c>
      <c r="J50" s="15">
        <v>4.24E-2</v>
      </c>
      <c r="K50" s="15" t="s">
        <v>99</v>
      </c>
    </row>
    <row r="51" spans="1:11">
      <c r="A51" s="59">
        <v>5</v>
      </c>
      <c r="B51" s="63" t="s">
        <v>112</v>
      </c>
      <c r="C51" s="46" t="s">
        <v>100</v>
      </c>
      <c r="D51" s="31" t="s">
        <v>101</v>
      </c>
      <c r="E51" s="94" t="s">
        <v>9</v>
      </c>
      <c r="F51" s="97" t="s">
        <v>91</v>
      </c>
      <c r="G51" s="98"/>
      <c r="H51" s="98"/>
      <c r="I51" s="98"/>
      <c r="J51" s="99"/>
      <c r="K51" s="94" t="s">
        <v>92</v>
      </c>
    </row>
    <row r="52" spans="1:11" ht="15.75" thickBot="1">
      <c r="A52" s="59">
        <v>5</v>
      </c>
      <c r="B52" s="63" t="s">
        <v>112</v>
      </c>
      <c r="C52" s="47"/>
      <c r="D52" s="32" t="s">
        <v>102</v>
      </c>
      <c r="E52" s="95"/>
      <c r="F52" s="100" t="s">
        <v>93</v>
      </c>
      <c r="G52" s="101"/>
      <c r="H52" s="101"/>
      <c r="I52" s="101"/>
      <c r="J52" s="102"/>
      <c r="K52" s="95"/>
    </row>
    <row r="53" spans="1:11" ht="15.75" thickBot="1">
      <c r="A53" s="59">
        <v>5</v>
      </c>
      <c r="B53" s="63" t="s">
        <v>112</v>
      </c>
      <c r="C53" s="48"/>
      <c r="D53" s="33"/>
      <c r="E53" s="96"/>
      <c r="F53" s="14" t="s">
        <v>94</v>
      </c>
      <c r="G53" s="14" t="s">
        <v>95</v>
      </c>
      <c r="H53" s="14" t="s">
        <v>96</v>
      </c>
      <c r="I53" s="14" t="s">
        <v>97</v>
      </c>
      <c r="J53" s="14" t="s">
        <v>98</v>
      </c>
      <c r="K53" s="96"/>
    </row>
    <row r="54" spans="1:11" ht="15.75" thickBot="1">
      <c r="A54" s="59">
        <v>5</v>
      </c>
      <c r="B54" s="63" t="s">
        <v>112</v>
      </c>
      <c r="C54" s="49" t="s">
        <v>103</v>
      </c>
      <c r="D54" s="34" t="s">
        <v>104</v>
      </c>
      <c r="E54" s="15" t="s">
        <v>20</v>
      </c>
      <c r="F54" s="15">
        <v>2.1499999999999998E-2</v>
      </c>
      <c r="G54" s="15">
        <v>2.2700000000000001E-2</v>
      </c>
      <c r="H54" s="15">
        <v>2.3900000000000001E-2</v>
      </c>
      <c r="I54" s="15">
        <v>2.5100000000000001E-2</v>
      </c>
      <c r="J54" s="15">
        <v>2.63E-2</v>
      </c>
      <c r="K54" s="15" t="s">
        <v>99</v>
      </c>
    </row>
    <row r="55" spans="1:11" ht="15.75" thickBot="1">
      <c r="A55" s="59">
        <v>5</v>
      </c>
      <c r="B55" s="63" t="s">
        <v>112</v>
      </c>
      <c r="C55" s="50"/>
      <c r="D55" s="35"/>
      <c r="E55" s="15" t="s">
        <v>21</v>
      </c>
      <c r="F55" s="15">
        <v>1.9400000000000001E-2</v>
      </c>
      <c r="G55" s="15">
        <v>2.0400000000000001E-2</v>
      </c>
      <c r="H55" s="15">
        <v>2.1499999999999998E-2</v>
      </c>
      <c r="I55" s="15">
        <v>2.2599999999999999E-2</v>
      </c>
      <c r="J55" s="15">
        <v>2.3699999999999999E-2</v>
      </c>
      <c r="K55" s="15" t="s">
        <v>99</v>
      </c>
    </row>
    <row r="56" spans="1:11" ht="15.75" thickBot="1">
      <c r="A56" s="59">
        <v>5</v>
      </c>
      <c r="B56" s="63" t="s">
        <v>112</v>
      </c>
      <c r="C56" s="50"/>
      <c r="D56" s="35"/>
      <c r="E56" s="15" t="s">
        <v>22</v>
      </c>
      <c r="F56" s="15">
        <v>1.83E-2</v>
      </c>
      <c r="G56" s="15">
        <v>1.9300000000000001E-2</v>
      </c>
      <c r="H56" s="15">
        <v>2.0299999999999999E-2</v>
      </c>
      <c r="I56" s="15">
        <v>2.1299999999999999E-2</v>
      </c>
      <c r="J56" s="15">
        <v>2.24E-2</v>
      </c>
      <c r="K56" s="15" t="s">
        <v>99</v>
      </c>
    </row>
    <row r="57" spans="1:11" ht="15.75" thickBot="1">
      <c r="A57" s="59">
        <v>5</v>
      </c>
      <c r="B57" s="63" t="s">
        <v>112</v>
      </c>
      <c r="C57" s="50"/>
      <c r="D57" s="35"/>
      <c r="E57" s="15" t="s">
        <v>23</v>
      </c>
      <c r="F57" s="15">
        <v>1.72E-2</v>
      </c>
      <c r="G57" s="15">
        <v>1.8200000000000001E-2</v>
      </c>
      <c r="H57" s="15">
        <v>1.9099999999999999E-2</v>
      </c>
      <c r="I57" s="15">
        <v>2.01E-2</v>
      </c>
      <c r="J57" s="15">
        <v>2.1000000000000001E-2</v>
      </c>
      <c r="K57" s="15" t="s">
        <v>99</v>
      </c>
    </row>
    <row r="58" spans="1:11">
      <c r="A58" s="59">
        <v>5</v>
      </c>
      <c r="B58" s="63" t="s">
        <v>113</v>
      </c>
      <c r="C58" s="46" t="s">
        <v>100</v>
      </c>
      <c r="D58" s="31" t="s">
        <v>101</v>
      </c>
      <c r="E58" s="94" t="s">
        <v>9</v>
      </c>
      <c r="F58" s="97" t="s">
        <v>91</v>
      </c>
      <c r="G58" s="98"/>
      <c r="H58" s="98"/>
      <c r="I58" s="98"/>
      <c r="J58" s="99"/>
      <c r="K58" s="94" t="s">
        <v>92</v>
      </c>
    </row>
    <row r="59" spans="1:11" ht="15.75" thickBot="1">
      <c r="A59" s="59">
        <v>5</v>
      </c>
      <c r="B59" s="63" t="s">
        <v>113</v>
      </c>
      <c r="C59" s="47"/>
      <c r="D59" s="32" t="s">
        <v>102</v>
      </c>
      <c r="E59" s="95"/>
      <c r="F59" s="100" t="s">
        <v>93</v>
      </c>
      <c r="G59" s="101"/>
      <c r="H59" s="101"/>
      <c r="I59" s="101"/>
      <c r="J59" s="102"/>
      <c r="K59" s="95"/>
    </row>
    <row r="60" spans="1:11" ht="15.75" thickBot="1">
      <c r="A60" s="59">
        <v>5</v>
      </c>
      <c r="B60" s="63" t="s">
        <v>113</v>
      </c>
      <c r="C60" s="48"/>
      <c r="D60" s="33"/>
      <c r="E60" s="96"/>
      <c r="F60" s="14" t="s">
        <v>94</v>
      </c>
      <c r="G60" s="14" t="s">
        <v>95</v>
      </c>
      <c r="H60" s="14" t="s">
        <v>96</v>
      </c>
      <c r="I60" s="14" t="s">
        <v>97</v>
      </c>
      <c r="J60" s="14" t="s">
        <v>98</v>
      </c>
      <c r="K60" s="96"/>
    </row>
    <row r="61" spans="1:11" ht="15.75" thickBot="1">
      <c r="A61" s="59">
        <v>5</v>
      </c>
      <c r="B61" s="63" t="s">
        <v>113</v>
      </c>
      <c r="C61" s="49" t="s">
        <v>103</v>
      </c>
      <c r="D61" s="34" t="s">
        <v>104</v>
      </c>
      <c r="E61" s="15" t="s">
        <v>19</v>
      </c>
      <c r="F61" s="15">
        <v>0.04</v>
      </c>
      <c r="G61" s="15">
        <v>4.2999999999999997E-2</v>
      </c>
      <c r="H61" s="15">
        <v>4.6399999999999997E-2</v>
      </c>
      <c r="I61" s="15">
        <v>4.9799999999999997E-2</v>
      </c>
      <c r="J61" s="15">
        <v>5.3400000000000003E-2</v>
      </c>
      <c r="K61" s="15" t="s">
        <v>99</v>
      </c>
    </row>
    <row r="62" spans="1:11" ht="15.75" thickBot="1">
      <c r="A62" s="59">
        <v>5</v>
      </c>
      <c r="B62" s="63" t="s">
        <v>113</v>
      </c>
      <c r="C62" s="50"/>
      <c r="D62" s="35"/>
      <c r="E62" s="15" t="s">
        <v>20</v>
      </c>
      <c r="F62" s="15">
        <v>3.0800000000000001E-2</v>
      </c>
      <c r="G62" s="15">
        <v>3.3099999999999997E-2</v>
      </c>
      <c r="H62" s="15">
        <v>3.5700000000000003E-2</v>
      </c>
      <c r="I62" s="15">
        <v>3.8300000000000001E-2</v>
      </c>
      <c r="J62" s="15">
        <v>4.1099999999999998E-2</v>
      </c>
      <c r="K62" s="15" t="s">
        <v>99</v>
      </c>
    </row>
    <row r="63" spans="1:11" ht="15.75" thickBot="1">
      <c r="A63" s="59">
        <v>5</v>
      </c>
      <c r="B63" s="63" t="s">
        <v>113</v>
      </c>
      <c r="C63" s="50"/>
      <c r="D63" s="35"/>
      <c r="E63" s="15" t="s">
        <v>21</v>
      </c>
      <c r="F63" s="15">
        <v>3.0800000000000001E-2</v>
      </c>
      <c r="G63" s="15">
        <v>3.3099999999999997E-2</v>
      </c>
      <c r="H63" s="15">
        <v>3.5700000000000003E-2</v>
      </c>
      <c r="I63" s="15">
        <v>3.8300000000000001E-2</v>
      </c>
      <c r="J63" s="15">
        <v>4.1099999999999998E-2</v>
      </c>
      <c r="K63" s="15" t="s">
        <v>99</v>
      </c>
    </row>
    <row r="64" spans="1:11" ht="15.75" thickBot="1">
      <c r="A64" s="59">
        <v>5</v>
      </c>
      <c r="B64" s="63" t="s">
        <v>113</v>
      </c>
      <c r="C64" s="50"/>
      <c r="D64" s="35"/>
      <c r="E64" s="15" t="s">
        <v>22</v>
      </c>
      <c r="F64" s="15">
        <v>2.93E-2</v>
      </c>
      <c r="G64" s="15">
        <v>3.1399999999999997E-2</v>
      </c>
      <c r="H64" s="15">
        <v>3.39E-2</v>
      </c>
      <c r="I64" s="15">
        <v>3.6400000000000002E-2</v>
      </c>
      <c r="J64" s="15">
        <v>3.9E-2</v>
      </c>
      <c r="K64" s="15" t="s">
        <v>99</v>
      </c>
    </row>
    <row r="65" spans="1:11" ht="15.75" thickBot="1">
      <c r="A65" s="59">
        <v>5</v>
      </c>
      <c r="B65" s="63" t="s">
        <v>113</v>
      </c>
      <c r="C65" s="50"/>
      <c r="D65" s="35"/>
      <c r="E65" s="15" t="s">
        <v>23</v>
      </c>
      <c r="F65" s="15">
        <v>2.7699999999999999E-2</v>
      </c>
      <c r="G65" s="15">
        <v>2.98E-2</v>
      </c>
      <c r="H65" s="15">
        <v>3.2099999999999997E-2</v>
      </c>
      <c r="I65" s="15">
        <v>3.4500000000000003E-2</v>
      </c>
      <c r="J65" s="15">
        <v>3.6999999999999998E-2</v>
      </c>
      <c r="K65" s="15" t="s">
        <v>99</v>
      </c>
    </row>
    <row r="66" spans="1:11">
      <c r="A66" s="59">
        <v>5</v>
      </c>
      <c r="B66" s="63" t="s">
        <v>114</v>
      </c>
      <c r="C66" s="46" t="s">
        <v>100</v>
      </c>
      <c r="D66" s="31" t="s">
        <v>101</v>
      </c>
      <c r="E66" s="94" t="s">
        <v>9</v>
      </c>
      <c r="F66" s="97" t="s">
        <v>91</v>
      </c>
      <c r="G66" s="98"/>
      <c r="H66" s="98"/>
      <c r="I66" s="98"/>
      <c r="J66" s="99"/>
      <c r="K66" s="94" t="s">
        <v>92</v>
      </c>
    </row>
    <row r="67" spans="1:11" ht="15.75" thickBot="1">
      <c r="A67" s="59">
        <v>5</v>
      </c>
      <c r="B67" s="63" t="s">
        <v>114</v>
      </c>
      <c r="C67" s="47"/>
      <c r="D67" s="32" t="s">
        <v>102</v>
      </c>
      <c r="E67" s="95"/>
      <c r="F67" s="100" t="s">
        <v>93</v>
      </c>
      <c r="G67" s="101"/>
      <c r="H67" s="101"/>
      <c r="I67" s="101"/>
      <c r="J67" s="102"/>
      <c r="K67" s="95"/>
    </row>
    <row r="68" spans="1:11" ht="15.75" thickBot="1">
      <c r="A68" s="59">
        <v>5</v>
      </c>
      <c r="B68" s="63" t="s">
        <v>114</v>
      </c>
      <c r="C68" s="48"/>
      <c r="D68" s="33"/>
      <c r="E68" s="96"/>
      <c r="F68" s="14" t="s">
        <v>94</v>
      </c>
      <c r="G68" s="14" t="s">
        <v>95</v>
      </c>
      <c r="H68" s="14" t="s">
        <v>96</v>
      </c>
      <c r="I68" s="14" t="s">
        <v>97</v>
      </c>
      <c r="J68" s="14" t="s">
        <v>98</v>
      </c>
      <c r="K68" s="96"/>
    </row>
    <row r="69" spans="1:11" ht="15.75" thickBot="1">
      <c r="A69" s="59">
        <v>5</v>
      </c>
      <c r="B69" s="63" t="s">
        <v>114</v>
      </c>
      <c r="C69" s="49" t="s">
        <v>103</v>
      </c>
      <c r="D69" s="34" t="s">
        <v>104</v>
      </c>
      <c r="E69" s="15" t="s">
        <v>19</v>
      </c>
      <c r="F69" s="15">
        <v>3.6600000000000001E-2</v>
      </c>
      <c r="G69" s="15">
        <v>3.7100000000000001E-2</v>
      </c>
      <c r="H69" s="15">
        <v>3.7699999999999997E-2</v>
      </c>
      <c r="I69" s="15">
        <v>3.8300000000000001E-2</v>
      </c>
      <c r="J69" s="15">
        <v>3.8899999999999997E-2</v>
      </c>
      <c r="K69" s="15" t="s">
        <v>99</v>
      </c>
    </row>
    <row r="70" spans="1:11" ht="15.75" thickBot="1">
      <c r="A70" s="59">
        <v>5</v>
      </c>
      <c r="B70" s="63" t="s">
        <v>114</v>
      </c>
      <c r="C70" s="50"/>
      <c r="D70" s="35"/>
      <c r="E70" s="15" t="s">
        <v>20</v>
      </c>
      <c r="F70" s="15">
        <v>3.1800000000000002E-2</v>
      </c>
      <c r="G70" s="15">
        <v>3.2300000000000002E-2</v>
      </c>
      <c r="H70" s="15">
        <v>3.2800000000000003E-2</v>
      </c>
      <c r="I70" s="15">
        <v>3.3300000000000003E-2</v>
      </c>
      <c r="J70" s="15">
        <v>3.3799999999999997E-2</v>
      </c>
      <c r="K70" s="15" t="s">
        <v>99</v>
      </c>
    </row>
    <row r="71" spans="1:11" ht="15.75" thickBot="1">
      <c r="A71" s="59">
        <v>5</v>
      </c>
      <c r="B71" s="63" t="s">
        <v>114</v>
      </c>
      <c r="C71" s="50"/>
      <c r="D71" s="35"/>
      <c r="E71" s="15" t="s">
        <v>21</v>
      </c>
      <c r="F71" s="15">
        <v>2.86E-2</v>
      </c>
      <c r="G71" s="15">
        <v>2.9100000000000001E-2</v>
      </c>
      <c r="H71" s="15">
        <v>2.9499999999999998E-2</v>
      </c>
      <c r="I71" s="15">
        <v>0.03</v>
      </c>
      <c r="J71" s="15">
        <v>3.04E-2</v>
      </c>
      <c r="K71" s="15" t="s">
        <v>99</v>
      </c>
    </row>
    <row r="72" spans="1:11" ht="15.75" thickBot="1">
      <c r="A72" s="59">
        <v>5</v>
      </c>
      <c r="B72" s="63" t="s">
        <v>114</v>
      </c>
      <c r="C72" s="50"/>
      <c r="D72" s="35"/>
      <c r="E72" s="15" t="s">
        <v>23</v>
      </c>
      <c r="F72" s="15">
        <v>2.5399999999999999E-2</v>
      </c>
      <c r="G72" s="15">
        <v>2.58E-2</v>
      </c>
      <c r="H72" s="15">
        <v>2.6200000000000001E-2</v>
      </c>
      <c r="I72" s="15">
        <v>2.6599999999999999E-2</v>
      </c>
      <c r="J72" s="15">
        <v>2.7E-2</v>
      </c>
      <c r="K72" s="15" t="s">
        <v>99</v>
      </c>
    </row>
    <row r="73" spans="1:11">
      <c r="A73" s="59">
        <v>6</v>
      </c>
      <c r="B73" s="63" t="s">
        <v>115</v>
      </c>
      <c r="C73" s="46" t="s">
        <v>100</v>
      </c>
      <c r="D73" s="31" t="s">
        <v>101</v>
      </c>
      <c r="E73" s="94" t="s">
        <v>9</v>
      </c>
      <c r="F73" s="97" t="s">
        <v>91</v>
      </c>
      <c r="G73" s="98"/>
      <c r="H73" s="98"/>
      <c r="I73" s="98"/>
      <c r="J73" s="99"/>
      <c r="K73" s="94" t="s">
        <v>92</v>
      </c>
    </row>
    <row r="74" spans="1:11" ht="15.75" thickBot="1">
      <c r="A74" s="59">
        <v>6</v>
      </c>
      <c r="B74" s="63" t="s">
        <v>115</v>
      </c>
      <c r="C74" s="47"/>
      <c r="D74" s="32" t="s">
        <v>102</v>
      </c>
      <c r="E74" s="95"/>
      <c r="F74" s="100" t="s">
        <v>93</v>
      </c>
      <c r="G74" s="101"/>
      <c r="H74" s="101"/>
      <c r="I74" s="101"/>
      <c r="J74" s="102"/>
      <c r="K74" s="95"/>
    </row>
    <row r="75" spans="1:11" ht="15.75" thickBot="1">
      <c r="A75" s="59">
        <v>6</v>
      </c>
      <c r="B75" s="63" t="s">
        <v>115</v>
      </c>
      <c r="C75" s="48"/>
      <c r="D75" s="33"/>
      <c r="E75" s="96"/>
      <c r="F75" s="14" t="s">
        <v>94</v>
      </c>
      <c r="G75" s="14" t="s">
        <v>95</v>
      </c>
      <c r="H75" s="14" t="s">
        <v>96</v>
      </c>
      <c r="I75" s="14" t="s">
        <v>97</v>
      </c>
      <c r="J75" s="14" t="s">
        <v>98</v>
      </c>
      <c r="K75" s="96"/>
    </row>
    <row r="76" spans="1:11" ht="15.75" thickBot="1">
      <c r="A76" s="59">
        <v>6</v>
      </c>
      <c r="B76" s="63" t="s">
        <v>115</v>
      </c>
      <c r="C76" s="49" t="s">
        <v>103</v>
      </c>
      <c r="D76" s="34" t="s">
        <v>104</v>
      </c>
      <c r="E76" s="15" t="s">
        <v>19</v>
      </c>
      <c r="F76" s="15">
        <v>4.3099999999999999E-2</v>
      </c>
      <c r="G76" s="15">
        <v>4.5100000000000001E-2</v>
      </c>
      <c r="H76" s="15">
        <v>4.7199999999999999E-2</v>
      </c>
      <c r="I76" s="15">
        <v>4.9299999999999997E-2</v>
      </c>
      <c r="J76" s="15">
        <v>5.1499999999999997E-2</v>
      </c>
      <c r="K76" s="15" t="s">
        <v>99</v>
      </c>
    </row>
    <row r="77" spans="1:11" ht="15.75" thickBot="1">
      <c r="A77" s="59">
        <v>6</v>
      </c>
      <c r="B77" s="63" t="s">
        <v>115</v>
      </c>
      <c r="C77" s="50"/>
      <c r="D77" s="35"/>
      <c r="E77" s="15" t="s">
        <v>20</v>
      </c>
      <c r="F77" s="15">
        <v>3.5900000000000001E-2</v>
      </c>
      <c r="G77" s="15">
        <v>3.7600000000000001E-2</v>
      </c>
      <c r="H77" s="15">
        <v>3.9300000000000002E-2</v>
      </c>
      <c r="I77" s="15">
        <v>4.1099999999999998E-2</v>
      </c>
      <c r="J77" s="15">
        <v>4.2900000000000001E-2</v>
      </c>
      <c r="K77" s="15" t="s">
        <v>99</v>
      </c>
    </row>
    <row r="78" spans="1:11" ht="15.75" thickBot="1">
      <c r="A78" s="59">
        <v>6</v>
      </c>
      <c r="B78" s="63" t="s">
        <v>115</v>
      </c>
      <c r="C78" s="50"/>
      <c r="D78" s="35"/>
      <c r="E78" s="15" t="s">
        <v>21</v>
      </c>
      <c r="F78" s="15">
        <v>3.4099999999999998E-2</v>
      </c>
      <c r="G78" s="15">
        <v>3.5700000000000003E-2</v>
      </c>
      <c r="H78" s="15">
        <v>3.73E-2</v>
      </c>
      <c r="I78" s="15">
        <v>3.9E-2</v>
      </c>
      <c r="J78" s="15">
        <v>4.0800000000000003E-2</v>
      </c>
      <c r="K78" s="15" t="s">
        <v>99</v>
      </c>
    </row>
    <row r="79" spans="1:11" ht="15.75" thickBot="1">
      <c r="A79" s="59">
        <v>6</v>
      </c>
      <c r="B79" s="63" t="s">
        <v>115</v>
      </c>
      <c r="C79" s="50"/>
      <c r="D79" s="35"/>
      <c r="E79" s="15" t="s">
        <v>22</v>
      </c>
      <c r="F79" s="15">
        <v>3.2300000000000002E-2</v>
      </c>
      <c r="G79" s="15">
        <v>3.3799999999999997E-2</v>
      </c>
      <c r="H79" s="15">
        <v>3.5400000000000001E-2</v>
      </c>
      <c r="I79" s="15">
        <v>3.6999999999999998E-2</v>
      </c>
      <c r="J79" s="15">
        <v>3.8600000000000002E-2</v>
      </c>
      <c r="K79" s="15" t="s">
        <v>99</v>
      </c>
    </row>
    <row r="80" spans="1:11" ht="15.75" thickBot="1">
      <c r="A80" s="59">
        <v>6</v>
      </c>
      <c r="B80" s="63" t="s">
        <v>115</v>
      </c>
      <c r="C80" s="50"/>
      <c r="D80" s="35"/>
      <c r="E80" s="15" t="s">
        <v>23</v>
      </c>
      <c r="F80" s="15">
        <v>3.0499999999999999E-2</v>
      </c>
      <c r="G80" s="15">
        <v>3.2000000000000001E-2</v>
      </c>
      <c r="H80" s="15">
        <v>3.3399999999999999E-2</v>
      </c>
      <c r="I80" s="15">
        <v>3.49E-2</v>
      </c>
      <c r="J80" s="15">
        <v>3.6499999999999998E-2</v>
      </c>
      <c r="K80" s="15" t="s">
        <v>99</v>
      </c>
    </row>
    <row r="81" spans="1:11" ht="15.75" thickBot="1">
      <c r="A81" s="59">
        <v>6</v>
      </c>
      <c r="B81" s="63" t="s">
        <v>115</v>
      </c>
      <c r="E81" s="15" t="s">
        <v>24</v>
      </c>
      <c r="F81" s="15">
        <v>2.87E-2</v>
      </c>
      <c r="G81" s="15">
        <v>3.0099999999999998E-2</v>
      </c>
      <c r="H81" s="15">
        <v>3.1399999999999997E-2</v>
      </c>
      <c r="I81" s="15">
        <v>3.2899999999999999E-2</v>
      </c>
      <c r="J81" s="15">
        <v>3.4299999999999997E-2</v>
      </c>
      <c r="K81" s="15" t="s">
        <v>99</v>
      </c>
    </row>
    <row r="82" spans="1:11" ht="15.75" thickBot="1">
      <c r="A82" s="59">
        <v>6</v>
      </c>
      <c r="B82" s="63" t="s">
        <v>115</v>
      </c>
      <c r="E82" s="15" t="s">
        <v>25</v>
      </c>
      <c r="F82" s="15">
        <v>2.87E-2</v>
      </c>
      <c r="G82" s="15">
        <v>3.0099999999999998E-2</v>
      </c>
      <c r="H82" s="15">
        <v>3.1399999999999997E-2</v>
      </c>
      <c r="I82" s="15">
        <v>3.2899999999999999E-2</v>
      </c>
      <c r="J82" s="15">
        <v>3.4299999999999997E-2</v>
      </c>
      <c r="K82" s="15" t="s">
        <v>99</v>
      </c>
    </row>
    <row r="83" spans="1:11">
      <c r="A83" s="59">
        <v>6</v>
      </c>
      <c r="B83" s="63" t="s">
        <v>116</v>
      </c>
      <c r="C83" s="46" t="s">
        <v>100</v>
      </c>
      <c r="D83" s="31" t="s">
        <v>101</v>
      </c>
      <c r="E83" s="94" t="s">
        <v>9</v>
      </c>
      <c r="F83" s="97" t="s">
        <v>91</v>
      </c>
      <c r="G83" s="98"/>
      <c r="H83" s="98"/>
      <c r="I83" s="98"/>
      <c r="J83" s="99"/>
      <c r="K83" s="94" t="s">
        <v>92</v>
      </c>
    </row>
    <row r="84" spans="1:11" ht="15.75" thickBot="1">
      <c r="A84" s="59">
        <v>6</v>
      </c>
      <c r="B84" s="63" t="s">
        <v>116</v>
      </c>
      <c r="C84" s="47"/>
      <c r="D84" s="32" t="s">
        <v>102</v>
      </c>
      <c r="E84" s="95"/>
      <c r="F84" s="100" t="s">
        <v>93</v>
      </c>
      <c r="G84" s="101"/>
      <c r="H84" s="101"/>
      <c r="I84" s="101"/>
      <c r="J84" s="102"/>
      <c r="K84" s="95"/>
    </row>
    <row r="85" spans="1:11" ht="15.75" thickBot="1">
      <c r="A85" s="59">
        <v>6</v>
      </c>
      <c r="B85" s="63" t="s">
        <v>116</v>
      </c>
      <c r="C85" s="48"/>
      <c r="D85" s="33"/>
      <c r="E85" s="96"/>
      <c r="F85" s="14" t="s">
        <v>94</v>
      </c>
      <c r="G85" s="14" t="s">
        <v>95</v>
      </c>
      <c r="H85" s="14" t="s">
        <v>96</v>
      </c>
      <c r="I85" s="14" t="s">
        <v>97</v>
      </c>
      <c r="J85" s="14" t="s">
        <v>98</v>
      </c>
      <c r="K85" s="96"/>
    </row>
    <row r="86" spans="1:11" ht="15.75" thickBot="1">
      <c r="A86" s="59">
        <v>6</v>
      </c>
      <c r="B86" s="63" t="s">
        <v>116</v>
      </c>
      <c r="C86" s="49" t="s">
        <v>103</v>
      </c>
      <c r="D86" s="34" t="s">
        <v>104</v>
      </c>
      <c r="E86" s="15" t="s">
        <v>20</v>
      </c>
      <c r="F86" s="15">
        <v>2.23E-2</v>
      </c>
      <c r="G86" s="15">
        <v>2.1399999999999999E-2</v>
      </c>
      <c r="H86" s="15">
        <v>2.24E-2</v>
      </c>
      <c r="I86" s="15">
        <v>2.3E-2</v>
      </c>
      <c r="J86" s="15">
        <v>2.3800000000000002E-2</v>
      </c>
      <c r="K86" s="15" t="s">
        <v>99</v>
      </c>
    </row>
    <row r="87" spans="1:11" ht="15.75" thickBot="1">
      <c r="A87" s="59">
        <v>6</v>
      </c>
      <c r="B87" s="63" t="s">
        <v>116</v>
      </c>
      <c r="C87" s="50"/>
      <c r="D87" s="35"/>
      <c r="E87" s="15" t="s">
        <v>22</v>
      </c>
      <c r="F87" s="15">
        <v>1.78E-2</v>
      </c>
      <c r="G87" s="15">
        <v>1.7100000000000001E-2</v>
      </c>
      <c r="H87" s="15">
        <v>1.7899999999999999E-2</v>
      </c>
      <c r="I87" s="15">
        <v>1.84E-2</v>
      </c>
      <c r="J87" s="15">
        <v>1.9E-2</v>
      </c>
      <c r="K87" s="15" t="s">
        <v>99</v>
      </c>
    </row>
    <row r="88" spans="1:11" ht="15.75" thickBot="1">
      <c r="A88" s="59">
        <v>6</v>
      </c>
      <c r="B88" s="63" t="s">
        <v>116</v>
      </c>
      <c r="C88" s="50"/>
      <c r="D88" s="35"/>
      <c r="E88" s="15" t="s">
        <v>23</v>
      </c>
      <c r="F88" s="15">
        <v>1.78E-2</v>
      </c>
      <c r="G88" s="15">
        <v>1.7100000000000001E-2</v>
      </c>
      <c r="H88" s="15">
        <v>1.7899999999999999E-2</v>
      </c>
      <c r="I88" s="15">
        <v>1.84E-2</v>
      </c>
      <c r="J88" s="15">
        <v>1.9E-2</v>
      </c>
      <c r="K88" s="15" t="s">
        <v>99</v>
      </c>
    </row>
    <row r="89" spans="1:11">
      <c r="A89" s="59">
        <v>7</v>
      </c>
      <c r="B89" s="63" t="s">
        <v>117</v>
      </c>
      <c r="C89" s="46" t="s">
        <v>100</v>
      </c>
      <c r="D89" s="31" t="s">
        <v>118</v>
      </c>
      <c r="E89" s="94" t="s">
        <v>9</v>
      </c>
      <c r="F89" s="97" t="s">
        <v>91</v>
      </c>
      <c r="G89" s="98"/>
      <c r="H89" s="98"/>
      <c r="I89" s="98"/>
      <c r="J89" s="99"/>
      <c r="K89" s="94" t="s">
        <v>92</v>
      </c>
    </row>
    <row r="90" spans="1:11" ht="15.75" thickBot="1">
      <c r="A90" s="59">
        <v>7</v>
      </c>
      <c r="B90" s="63" t="s">
        <v>117</v>
      </c>
      <c r="C90" s="47"/>
      <c r="D90" s="32" t="s">
        <v>102</v>
      </c>
      <c r="E90" s="95"/>
      <c r="F90" s="100" t="s">
        <v>93</v>
      </c>
      <c r="G90" s="101"/>
      <c r="H90" s="101"/>
      <c r="I90" s="101"/>
      <c r="J90" s="102"/>
      <c r="K90" s="95"/>
    </row>
    <row r="91" spans="1:11" ht="15.75" thickBot="1">
      <c r="A91" s="59">
        <v>7</v>
      </c>
      <c r="B91" s="63" t="s">
        <v>117</v>
      </c>
      <c r="C91" s="48"/>
      <c r="D91" s="33"/>
      <c r="E91" s="96"/>
      <c r="F91" s="14" t="s">
        <v>94</v>
      </c>
      <c r="G91" s="14" t="s">
        <v>95</v>
      </c>
      <c r="H91" s="14" t="s">
        <v>96</v>
      </c>
      <c r="I91" s="14" t="s">
        <v>97</v>
      </c>
      <c r="J91" s="14" t="s">
        <v>98</v>
      </c>
      <c r="K91" s="96"/>
    </row>
    <row r="92" spans="1:11" ht="15.75" thickBot="1">
      <c r="A92" s="59">
        <v>7</v>
      </c>
      <c r="B92" s="63" t="s">
        <v>117</v>
      </c>
      <c r="C92" s="49" t="s">
        <v>103</v>
      </c>
      <c r="D92" s="34" t="s">
        <v>104</v>
      </c>
      <c r="E92" s="15" t="s">
        <v>20</v>
      </c>
      <c r="F92" s="15">
        <v>4.3999999999999997E-2</v>
      </c>
      <c r="G92" s="15">
        <v>4.82E-2</v>
      </c>
      <c r="H92" s="15">
        <v>5.16E-2</v>
      </c>
      <c r="I92" s="15">
        <v>5.6000000000000001E-2</v>
      </c>
      <c r="J92" s="15">
        <v>5.96E-2</v>
      </c>
      <c r="K92" s="15" t="s">
        <v>99</v>
      </c>
    </row>
    <row r="93" spans="1:11" ht="15.75" thickBot="1">
      <c r="A93" s="59">
        <v>7</v>
      </c>
      <c r="B93" s="63" t="s">
        <v>117</v>
      </c>
      <c r="C93" s="50"/>
      <c r="D93" s="35"/>
      <c r="E93" s="15" t="s">
        <v>21</v>
      </c>
      <c r="F93" s="15">
        <v>3.5200000000000002E-2</v>
      </c>
      <c r="G93" s="15">
        <v>3.8600000000000002E-2</v>
      </c>
      <c r="H93" s="15">
        <v>4.1300000000000003E-2</v>
      </c>
      <c r="I93" s="15">
        <v>4.48E-2</v>
      </c>
      <c r="J93" s="15">
        <v>4.7699999999999999E-2</v>
      </c>
      <c r="K93" s="15" t="s">
        <v>99</v>
      </c>
    </row>
    <row r="94" spans="1:11" ht="15.75" thickBot="1">
      <c r="A94" s="59">
        <v>7</v>
      </c>
      <c r="B94" s="63" t="s">
        <v>117</v>
      </c>
      <c r="C94" s="50"/>
      <c r="D94" s="35"/>
      <c r="E94" s="15" t="s">
        <v>22</v>
      </c>
      <c r="F94" s="15">
        <v>3.3000000000000002E-2</v>
      </c>
      <c r="G94" s="15">
        <v>3.6200000000000003E-2</v>
      </c>
      <c r="H94" s="15">
        <v>3.8699999999999998E-2</v>
      </c>
      <c r="I94" s="15">
        <v>4.2000000000000003E-2</v>
      </c>
      <c r="J94" s="15">
        <v>4.4699999999999997E-2</v>
      </c>
      <c r="K94" s="15" t="s">
        <v>99</v>
      </c>
    </row>
    <row r="95" spans="1:11">
      <c r="A95" s="59">
        <v>7</v>
      </c>
      <c r="B95" s="63" t="s">
        <v>119</v>
      </c>
      <c r="C95" s="46" t="s">
        <v>100</v>
      </c>
      <c r="D95" s="36" t="s">
        <v>101</v>
      </c>
      <c r="E95" s="103" t="s">
        <v>9</v>
      </c>
      <c r="F95" s="106" t="s">
        <v>91</v>
      </c>
      <c r="G95" s="107"/>
      <c r="H95" s="107"/>
      <c r="I95" s="107"/>
      <c r="J95" s="108"/>
      <c r="K95" s="103" t="s">
        <v>92</v>
      </c>
    </row>
    <row r="96" spans="1:11" ht="15.75" thickBot="1">
      <c r="A96" s="59">
        <v>7</v>
      </c>
      <c r="B96" s="63" t="s">
        <v>119</v>
      </c>
      <c r="C96" s="47"/>
      <c r="D96" s="37" t="s">
        <v>102</v>
      </c>
      <c r="E96" s="104"/>
      <c r="F96" s="109" t="s">
        <v>93</v>
      </c>
      <c r="G96" s="110"/>
      <c r="H96" s="110"/>
      <c r="I96" s="110"/>
      <c r="J96" s="111"/>
      <c r="K96" s="104"/>
    </row>
    <row r="97" spans="1:11" ht="15.75" thickBot="1">
      <c r="A97" s="59">
        <v>7</v>
      </c>
      <c r="B97" s="63" t="s">
        <v>119</v>
      </c>
      <c r="C97" s="48"/>
      <c r="D97" s="38"/>
      <c r="E97" s="105"/>
      <c r="F97" s="28" t="s">
        <v>94</v>
      </c>
      <c r="G97" s="28" t="s">
        <v>95</v>
      </c>
      <c r="H97" s="28" t="s">
        <v>96</v>
      </c>
      <c r="I97" s="28" t="s">
        <v>97</v>
      </c>
      <c r="J97" s="28" t="s">
        <v>98</v>
      </c>
      <c r="K97" s="105"/>
    </row>
    <row r="98" spans="1:11" ht="15.75" thickBot="1">
      <c r="A98" s="59">
        <v>7</v>
      </c>
      <c r="B98" s="63" t="s">
        <v>119</v>
      </c>
      <c r="C98" s="49" t="s">
        <v>103</v>
      </c>
      <c r="D98" s="34" t="s">
        <v>104</v>
      </c>
      <c r="E98" s="29" t="s">
        <v>19</v>
      </c>
      <c r="F98" s="29">
        <v>3.9899999999999998E-2</v>
      </c>
      <c r="G98" s="29">
        <v>3.8899999999999997E-2</v>
      </c>
      <c r="H98" s="29">
        <v>3.7900000000000003E-2</v>
      </c>
      <c r="I98" s="29">
        <v>3.6900000000000002E-2</v>
      </c>
      <c r="J98" s="29">
        <v>3.5799999999999998E-2</v>
      </c>
      <c r="K98" s="29" t="s">
        <v>99</v>
      </c>
    </row>
    <row r="99" spans="1:11" ht="15.75" thickBot="1">
      <c r="A99" s="59">
        <v>7</v>
      </c>
      <c r="B99" s="63" t="s">
        <v>119</v>
      </c>
      <c r="C99" s="50"/>
      <c r="D99" s="35"/>
      <c r="E99" s="29" t="s">
        <v>20</v>
      </c>
      <c r="F99" s="29">
        <v>3.1899999999999998E-2</v>
      </c>
      <c r="G99" s="29">
        <v>3.1099999999999999E-2</v>
      </c>
      <c r="H99" s="29">
        <v>3.0300000000000001E-2</v>
      </c>
      <c r="I99" s="29">
        <v>2.9499999999999998E-2</v>
      </c>
      <c r="J99" s="29">
        <v>2.86E-2</v>
      </c>
      <c r="K99" s="29" t="s">
        <v>99</v>
      </c>
    </row>
    <row r="100" spans="1:11" ht="15.75" thickBot="1">
      <c r="A100" s="59">
        <v>7</v>
      </c>
      <c r="B100" s="63" t="s">
        <v>119</v>
      </c>
      <c r="C100" s="50"/>
      <c r="D100" s="35"/>
      <c r="E100" s="29" t="s">
        <v>21</v>
      </c>
      <c r="F100" s="29">
        <v>3.1899999999999998E-2</v>
      </c>
      <c r="G100" s="29">
        <v>3.1099999999999999E-2</v>
      </c>
      <c r="H100" s="29">
        <v>3.0300000000000001E-2</v>
      </c>
      <c r="I100" s="29">
        <v>2.9499999999999998E-2</v>
      </c>
      <c r="J100" s="29">
        <v>2.86E-2</v>
      </c>
      <c r="K100" s="29" t="s">
        <v>99</v>
      </c>
    </row>
    <row r="101" spans="1:11" ht="15.75" thickBot="1">
      <c r="A101" s="59">
        <v>7</v>
      </c>
      <c r="B101" s="63" t="s">
        <v>119</v>
      </c>
      <c r="C101" s="50"/>
      <c r="D101" s="35"/>
      <c r="E101" s="29" t="s">
        <v>23</v>
      </c>
      <c r="F101" s="29">
        <v>2.87E-2</v>
      </c>
      <c r="G101" s="29">
        <v>2.8000000000000001E-2</v>
      </c>
      <c r="H101" s="29">
        <v>2.7300000000000001E-2</v>
      </c>
      <c r="I101" s="29">
        <v>2.6599999999999999E-2</v>
      </c>
      <c r="J101" s="29">
        <v>2.5700000000000001E-2</v>
      </c>
      <c r="K101" s="29" t="s">
        <v>99</v>
      </c>
    </row>
    <row r="102" spans="1:11">
      <c r="A102" s="59">
        <v>7</v>
      </c>
      <c r="B102" s="63" t="s">
        <v>120</v>
      </c>
      <c r="C102" s="46" t="s">
        <v>100</v>
      </c>
      <c r="D102" s="31" t="s">
        <v>101</v>
      </c>
      <c r="E102" s="94" t="s">
        <v>9</v>
      </c>
      <c r="F102" s="97" t="s">
        <v>91</v>
      </c>
      <c r="G102" s="98"/>
      <c r="H102" s="98"/>
      <c r="I102" s="98"/>
      <c r="J102" s="99"/>
      <c r="K102" s="94" t="s">
        <v>92</v>
      </c>
    </row>
    <row r="103" spans="1:11" ht="15.75" thickBot="1">
      <c r="A103" s="59">
        <v>7</v>
      </c>
      <c r="B103" s="63" t="s">
        <v>120</v>
      </c>
      <c r="C103" s="47"/>
      <c r="D103" s="32" t="s">
        <v>102</v>
      </c>
      <c r="E103" s="95"/>
      <c r="F103" s="100" t="s">
        <v>93</v>
      </c>
      <c r="G103" s="101"/>
      <c r="H103" s="101"/>
      <c r="I103" s="101"/>
      <c r="J103" s="102"/>
      <c r="K103" s="95"/>
    </row>
    <row r="104" spans="1:11" ht="15.75" thickBot="1">
      <c r="A104" s="59">
        <v>7</v>
      </c>
      <c r="B104" s="63" t="s">
        <v>120</v>
      </c>
      <c r="C104" s="48"/>
      <c r="D104" s="33"/>
      <c r="E104" s="96"/>
      <c r="F104" s="14" t="s">
        <v>94</v>
      </c>
      <c r="G104" s="14" t="s">
        <v>95</v>
      </c>
      <c r="H104" s="14" t="s">
        <v>96</v>
      </c>
      <c r="I104" s="14" t="s">
        <v>97</v>
      </c>
      <c r="J104" s="14" t="s">
        <v>98</v>
      </c>
      <c r="K104" s="96"/>
    </row>
    <row r="105" spans="1:11" ht="15.75" thickBot="1">
      <c r="A105" s="59">
        <v>7</v>
      </c>
      <c r="B105" s="63" t="s">
        <v>120</v>
      </c>
      <c r="C105" s="49" t="s">
        <v>103</v>
      </c>
      <c r="D105" s="34" t="s">
        <v>104</v>
      </c>
      <c r="E105" s="15" t="s">
        <v>19</v>
      </c>
      <c r="F105" s="15">
        <v>3.0499999999999999E-2</v>
      </c>
      <c r="G105" s="15">
        <v>3.1399999999999997E-2</v>
      </c>
      <c r="H105" s="15">
        <v>3.2199999999999999E-2</v>
      </c>
      <c r="I105" s="15">
        <v>3.32E-2</v>
      </c>
      <c r="J105" s="15">
        <v>3.4200000000000001E-2</v>
      </c>
      <c r="K105" s="15" t="s">
        <v>99</v>
      </c>
    </row>
    <row r="106" spans="1:11" ht="15.75" thickBot="1">
      <c r="A106" s="59">
        <v>7</v>
      </c>
      <c r="B106" s="63" t="s">
        <v>120</v>
      </c>
      <c r="C106" s="50"/>
      <c r="D106" s="35"/>
      <c r="E106" s="15" t="s">
        <v>20</v>
      </c>
      <c r="F106" s="15">
        <v>3.0499999999999999E-2</v>
      </c>
      <c r="G106" s="15">
        <v>3.1399999999999997E-2</v>
      </c>
      <c r="H106" s="15">
        <v>3.2199999999999999E-2</v>
      </c>
      <c r="I106" s="15">
        <v>3.32E-2</v>
      </c>
      <c r="J106" s="15">
        <v>3.4200000000000001E-2</v>
      </c>
      <c r="K106" s="15" t="s">
        <v>99</v>
      </c>
    </row>
    <row r="107" spans="1:11">
      <c r="A107" s="59">
        <v>8</v>
      </c>
      <c r="B107" s="63" t="s">
        <v>121</v>
      </c>
      <c r="C107" s="51" t="s">
        <v>100</v>
      </c>
      <c r="D107" s="16" t="s">
        <v>101</v>
      </c>
      <c r="E107" s="94" t="s">
        <v>9</v>
      </c>
      <c r="F107" s="97" t="s">
        <v>91</v>
      </c>
      <c r="G107" s="98"/>
      <c r="H107" s="98"/>
      <c r="I107" s="98"/>
      <c r="J107" s="99"/>
      <c r="K107" s="94" t="s">
        <v>92</v>
      </c>
    </row>
    <row r="108" spans="1:11" ht="15.75" thickBot="1">
      <c r="A108" s="59">
        <v>8</v>
      </c>
      <c r="B108" s="63" t="s">
        <v>121</v>
      </c>
      <c r="C108" s="52"/>
      <c r="D108" s="17" t="s">
        <v>102</v>
      </c>
      <c r="E108" s="95"/>
      <c r="F108" s="100" t="s">
        <v>93</v>
      </c>
      <c r="G108" s="101"/>
      <c r="H108" s="101"/>
      <c r="I108" s="101"/>
      <c r="J108" s="102"/>
      <c r="K108" s="95"/>
    </row>
    <row r="109" spans="1:11" ht="15.75" thickBot="1">
      <c r="A109" s="59">
        <v>8</v>
      </c>
      <c r="B109" s="63" t="s">
        <v>121</v>
      </c>
      <c r="C109" s="53"/>
      <c r="D109" s="18"/>
      <c r="E109" s="96"/>
      <c r="F109" s="14" t="s">
        <v>94</v>
      </c>
      <c r="G109" s="14" t="s">
        <v>95</v>
      </c>
      <c r="H109" s="14" t="s">
        <v>96</v>
      </c>
      <c r="I109" s="14" t="s">
        <v>97</v>
      </c>
      <c r="J109" s="14" t="s">
        <v>98</v>
      </c>
      <c r="K109" s="96"/>
    </row>
    <row r="110" spans="1:11" ht="15.75" thickBot="1">
      <c r="A110" s="59">
        <v>8</v>
      </c>
      <c r="B110" s="63" t="s">
        <v>121</v>
      </c>
      <c r="C110" s="54" t="s">
        <v>103</v>
      </c>
      <c r="D110" s="19" t="s">
        <v>104</v>
      </c>
      <c r="E110" s="15" t="s">
        <v>20</v>
      </c>
      <c r="F110" s="15">
        <v>3.1899999999999998E-2</v>
      </c>
      <c r="G110" s="15">
        <v>3.4200000000000001E-2</v>
      </c>
      <c r="H110" s="15">
        <v>3.6799999999999999E-2</v>
      </c>
      <c r="I110" s="15">
        <v>3.95E-2</v>
      </c>
      <c r="J110" s="15">
        <v>4.24E-2</v>
      </c>
      <c r="K110" s="15" t="s">
        <v>99</v>
      </c>
    </row>
    <row r="111" spans="1:11" ht="15.75" thickBot="1">
      <c r="A111" s="59">
        <v>8</v>
      </c>
      <c r="B111" s="63" t="s">
        <v>121</v>
      </c>
      <c r="C111" s="55"/>
      <c r="D111" s="20"/>
      <c r="E111" s="15" t="s">
        <v>21</v>
      </c>
      <c r="F111" s="15">
        <v>2.5499999999999998E-2</v>
      </c>
      <c r="G111" s="15">
        <v>2.7400000000000001E-2</v>
      </c>
      <c r="H111" s="15">
        <v>2.9399999999999999E-2</v>
      </c>
      <c r="I111" s="15">
        <v>3.1600000000000003E-2</v>
      </c>
      <c r="J111" s="15">
        <v>3.39E-2</v>
      </c>
      <c r="K111" s="15" t="s">
        <v>99</v>
      </c>
    </row>
    <row r="112" spans="1:11" ht="15.75" thickBot="1">
      <c r="A112" s="59">
        <v>8</v>
      </c>
      <c r="B112" s="63" t="s">
        <v>121</v>
      </c>
      <c r="C112" s="55"/>
      <c r="D112" s="20"/>
      <c r="E112" s="15" t="s">
        <v>22</v>
      </c>
      <c r="F112" s="15">
        <v>2.3900000000000001E-2</v>
      </c>
      <c r="G112" s="15">
        <v>2.5700000000000001E-2</v>
      </c>
      <c r="H112" s="15">
        <v>2.76E-2</v>
      </c>
      <c r="I112" s="15">
        <v>2.9600000000000001E-2</v>
      </c>
      <c r="J112" s="15">
        <v>3.1800000000000002E-2</v>
      </c>
      <c r="K112" s="15" t="s">
        <v>99</v>
      </c>
    </row>
    <row r="113" spans="1:11" ht="15.75" thickBot="1">
      <c r="A113" s="59">
        <v>8</v>
      </c>
      <c r="B113" s="63" t="s">
        <v>121</v>
      </c>
      <c r="C113" s="55"/>
      <c r="D113" s="20"/>
      <c r="E113" s="15" t="s">
        <v>23</v>
      </c>
      <c r="F113" s="15">
        <v>2.23E-2</v>
      </c>
      <c r="G113" s="15">
        <v>2.3900000000000001E-2</v>
      </c>
      <c r="H113" s="15">
        <v>2.58E-2</v>
      </c>
      <c r="I113" s="15">
        <v>2.7699999999999999E-2</v>
      </c>
      <c r="J113" s="15">
        <v>2.9700000000000001E-2</v>
      </c>
      <c r="K113" s="15" t="s">
        <v>99</v>
      </c>
    </row>
    <row r="114" spans="1:11" ht="15.75" thickBot="1">
      <c r="A114" s="59">
        <v>8</v>
      </c>
      <c r="B114" s="63" t="s">
        <v>121</v>
      </c>
      <c r="C114" s="55"/>
      <c r="D114" s="20"/>
      <c r="E114" s="15" t="s">
        <v>24</v>
      </c>
      <c r="F114" s="15">
        <v>2.07E-2</v>
      </c>
      <c r="G114" s="15">
        <v>2.2200000000000001E-2</v>
      </c>
      <c r="H114" s="15">
        <v>2.3900000000000001E-2</v>
      </c>
      <c r="I114" s="15">
        <v>2.5700000000000001E-2</v>
      </c>
      <c r="J114" s="15">
        <v>2.76E-2</v>
      </c>
      <c r="K114" s="15" t="s">
        <v>99</v>
      </c>
    </row>
    <row r="115" spans="1:11">
      <c r="A115" s="59">
        <v>9</v>
      </c>
      <c r="B115" s="64" t="s">
        <v>122</v>
      </c>
      <c r="C115" s="51" t="s">
        <v>100</v>
      </c>
      <c r="D115" s="16" t="s">
        <v>101</v>
      </c>
      <c r="E115" s="94" t="s">
        <v>9</v>
      </c>
      <c r="F115" s="97" t="s">
        <v>91</v>
      </c>
      <c r="G115" s="98"/>
      <c r="H115" s="98"/>
      <c r="I115" s="98"/>
      <c r="J115" s="99"/>
      <c r="K115" s="94" t="s">
        <v>92</v>
      </c>
    </row>
    <row r="116" spans="1:11" ht="15.75" thickBot="1">
      <c r="A116" s="59">
        <v>9</v>
      </c>
      <c r="B116" s="64" t="s">
        <v>122</v>
      </c>
      <c r="C116" s="52"/>
      <c r="D116" s="17" t="s">
        <v>102</v>
      </c>
      <c r="E116" s="95"/>
      <c r="F116" s="100" t="s">
        <v>93</v>
      </c>
      <c r="G116" s="101"/>
      <c r="H116" s="101"/>
      <c r="I116" s="101"/>
      <c r="J116" s="102"/>
      <c r="K116" s="95"/>
    </row>
    <row r="117" spans="1:11" ht="15.75" thickBot="1">
      <c r="A117" s="59">
        <v>9</v>
      </c>
      <c r="B117" s="64" t="s">
        <v>122</v>
      </c>
      <c r="C117" s="53"/>
      <c r="D117" s="18"/>
      <c r="E117" s="96"/>
      <c r="F117" s="14" t="s">
        <v>94</v>
      </c>
      <c r="G117" s="14" t="s">
        <v>95</v>
      </c>
      <c r="H117" s="14" t="s">
        <v>96</v>
      </c>
      <c r="I117" s="14" t="s">
        <v>97</v>
      </c>
      <c r="J117" s="14" t="s">
        <v>98</v>
      </c>
      <c r="K117" s="96"/>
    </row>
    <row r="118" spans="1:11" ht="15.75" thickBot="1">
      <c r="A118" s="59">
        <v>9</v>
      </c>
      <c r="B118" s="64" t="s">
        <v>122</v>
      </c>
      <c r="C118" s="54" t="s">
        <v>103</v>
      </c>
      <c r="D118" s="19" t="s">
        <v>104</v>
      </c>
      <c r="E118" s="15" t="s">
        <v>19</v>
      </c>
      <c r="F118" s="15">
        <v>3.2800000000000003E-2</v>
      </c>
      <c r="G118" s="15">
        <v>3.2899999999999999E-2</v>
      </c>
      <c r="H118" s="15">
        <v>3.3099999999999997E-2</v>
      </c>
      <c r="I118" s="15">
        <v>3.32E-2</v>
      </c>
      <c r="J118" s="15">
        <v>3.3300000000000003E-2</v>
      </c>
      <c r="K118" s="15" t="s">
        <v>99</v>
      </c>
    </row>
    <row r="119" spans="1:11" ht="15.75" thickBot="1">
      <c r="A119" s="59">
        <v>9</v>
      </c>
      <c r="B119" s="64" t="s">
        <v>122</v>
      </c>
      <c r="C119" s="55"/>
      <c r="D119" s="20"/>
      <c r="E119" s="15" t="s">
        <v>20</v>
      </c>
      <c r="F119" s="15">
        <v>3.2800000000000003E-2</v>
      </c>
      <c r="G119" s="15">
        <v>3.2899999999999999E-2</v>
      </c>
      <c r="H119" s="15">
        <v>3.3099999999999997E-2</v>
      </c>
      <c r="I119" s="15">
        <v>3.32E-2</v>
      </c>
      <c r="J119" s="15">
        <v>3.3300000000000003E-2</v>
      </c>
      <c r="K119" s="15" t="s">
        <v>99</v>
      </c>
    </row>
    <row r="120" spans="1:11" ht="15.75" thickBot="1">
      <c r="A120" s="59">
        <v>9</v>
      </c>
      <c r="B120" s="64" t="s">
        <v>122</v>
      </c>
      <c r="C120" s="55"/>
      <c r="D120" s="20"/>
      <c r="E120" s="15" t="s">
        <v>21</v>
      </c>
      <c r="F120" s="15">
        <v>3.2800000000000003E-2</v>
      </c>
      <c r="G120" s="15">
        <v>3.2899999999999999E-2</v>
      </c>
      <c r="H120" s="15">
        <v>3.3099999999999997E-2</v>
      </c>
      <c r="I120" s="15">
        <v>3.32E-2</v>
      </c>
      <c r="J120" s="15">
        <v>3.3300000000000003E-2</v>
      </c>
      <c r="K120" s="15" t="s">
        <v>99</v>
      </c>
    </row>
    <row r="121" spans="1:11" ht="15.75" thickBot="1">
      <c r="A121" s="59">
        <v>9</v>
      </c>
      <c r="B121" s="64" t="s">
        <v>122</v>
      </c>
      <c r="C121" s="55"/>
      <c r="D121" s="20"/>
      <c r="E121" s="15" t="s">
        <v>22</v>
      </c>
      <c r="F121" s="15">
        <v>3.1199999999999999E-2</v>
      </c>
      <c r="G121" s="15">
        <v>3.1300000000000001E-2</v>
      </c>
      <c r="H121" s="15">
        <v>3.1399999999999997E-2</v>
      </c>
      <c r="I121" s="15">
        <v>3.15E-2</v>
      </c>
      <c r="J121" s="15">
        <v>3.1600000000000003E-2</v>
      </c>
      <c r="K121" s="15" t="s">
        <v>99</v>
      </c>
    </row>
    <row r="122" spans="1:11" ht="15.75" thickBot="1">
      <c r="A122" s="59">
        <v>9</v>
      </c>
      <c r="B122" s="64" t="s">
        <v>122</v>
      </c>
      <c r="C122" s="55"/>
      <c r="D122" s="20"/>
      <c r="E122" s="15" t="s">
        <v>23</v>
      </c>
      <c r="F122" s="15">
        <v>2.9499999999999998E-2</v>
      </c>
      <c r="G122" s="15">
        <v>2.9600000000000001E-2</v>
      </c>
      <c r="H122" s="15">
        <v>2.98E-2</v>
      </c>
      <c r="I122" s="15">
        <v>2.9899999999999999E-2</v>
      </c>
      <c r="J122" s="15">
        <v>0.03</v>
      </c>
      <c r="K122" s="15" t="s">
        <v>99</v>
      </c>
    </row>
    <row r="123" spans="1:11" ht="15.75" thickBot="1">
      <c r="A123" s="59">
        <v>9</v>
      </c>
      <c r="B123" s="64" t="s">
        <v>122</v>
      </c>
      <c r="C123" s="55"/>
      <c r="D123" s="20"/>
      <c r="E123" s="15" t="s">
        <v>24</v>
      </c>
      <c r="F123" s="15">
        <v>2.7900000000000001E-2</v>
      </c>
      <c r="G123" s="15">
        <v>2.8000000000000001E-2</v>
      </c>
      <c r="H123" s="15">
        <v>2.81E-2</v>
      </c>
      <c r="I123" s="15">
        <v>2.8199999999999999E-2</v>
      </c>
      <c r="J123" s="15">
        <v>2.8299999999999999E-2</v>
      </c>
      <c r="K123" s="15" t="s">
        <v>99</v>
      </c>
    </row>
    <row r="124" spans="1:11">
      <c r="A124" s="59">
        <v>9</v>
      </c>
      <c r="B124" s="64" t="s">
        <v>123</v>
      </c>
      <c r="C124" s="51" t="s">
        <v>100</v>
      </c>
      <c r="D124" s="16" t="s">
        <v>101</v>
      </c>
      <c r="E124" s="94" t="s">
        <v>9</v>
      </c>
      <c r="F124" s="97" t="s">
        <v>91</v>
      </c>
      <c r="G124" s="98"/>
      <c r="H124" s="98"/>
      <c r="I124" s="98"/>
      <c r="J124" s="99"/>
      <c r="K124" s="94" t="s">
        <v>92</v>
      </c>
    </row>
    <row r="125" spans="1:11" ht="15.75" thickBot="1">
      <c r="A125" s="59">
        <v>9</v>
      </c>
      <c r="B125" s="64" t="s">
        <v>123</v>
      </c>
      <c r="C125" s="52"/>
      <c r="D125" s="17" t="s">
        <v>102</v>
      </c>
      <c r="E125" s="95"/>
      <c r="F125" s="100" t="s">
        <v>93</v>
      </c>
      <c r="G125" s="101"/>
      <c r="H125" s="101"/>
      <c r="I125" s="101"/>
      <c r="J125" s="102"/>
      <c r="K125" s="95"/>
    </row>
    <row r="126" spans="1:11" ht="15.75" thickBot="1">
      <c r="A126" s="59">
        <v>9</v>
      </c>
      <c r="B126" s="64" t="s">
        <v>123</v>
      </c>
      <c r="C126" s="53"/>
      <c r="D126" s="18"/>
      <c r="E126" s="96"/>
      <c r="F126" s="14" t="s">
        <v>94</v>
      </c>
      <c r="G126" s="14" t="s">
        <v>95</v>
      </c>
      <c r="H126" s="14" t="s">
        <v>96</v>
      </c>
      <c r="I126" s="14" t="s">
        <v>97</v>
      </c>
      <c r="J126" s="14" t="s">
        <v>98</v>
      </c>
      <c r="K126" s="96"/>
    </row>
    <row r="127" spans="1:11" ht="15.75" thickBot="1">
      <c r="A127" s="59">
        <v>9</v>
      </c>
      <c r="B127" s="64" t="s">
        <v>123</v>
      </c>
      <c r="C127" s="54" t="s">
        <v>103</v>
      </c>
      <c r="D127" s="19" t="s">
        <v>104</v>
      </c>
      <c r="E127" s="15" t="s">
        <v>19</v>
      </c>
      <c r="F127" s="15">
        <v>4.3700000000000003E-2</v>
      </c>
      <c r="G127" s="15">
        <v>4.6399999999999997E-2</v>
      </c>
      <c r="H127" s="15">
        <v>4.8800000000000003E-2</v>
      </c>
      <c r="I127" s="15">
        <v>5.1799999999999999E-2</v>
      </c>
      <c r="J127" s="15">
        <v>5.5E-2</v>
      </c>
      <c r="K127" s="15" t="s">
        <v>99</v>
      </c>
    </row>
    <row r="128" spans="1:11" ht="15.75" thickBot="1">
      <c r="A128" s="59">
        <v>9</v>
      </c>
      <c r="B128" s="64" t="s">
        <v>123</v>
      </c>
      <c r="C128" s="55"/>
      <c r="D128" s="20"/>
      <c r="E128" s="15" t="s">
        <v>20</v>
      </c>
      <c r="F128" s="15">
        <v>3.6400000000000002E-2</v>
      </c>
      <c r="G128" s="15">
        <v>3.8699999999999998E-2</v>
      </c>
      <c r="H128" s="15">
        <v>4.07E-2</v>
      </c>
      <c r="I128" s="15">
        <v>4.3200000000000002E-2</v>
      </c>
      <c r="J128" s="15">
        <v>4.58E-2</v>
      </c>
      <c r="K128" s="15" t="s">
        <v>99</v>
      </c>
    </row>
    <row r="129" spans="1:11" ht="15.75" thickBot="1">
      <c r="A129" s="59">
        <v>9</v>
      </c>
      <c r="B129" s="64" t="s">
        <v>123</v>
      </c>
      <c r="C129" s="55"/>
      <c r="D129" s="20"/>
      <c r="E129" s="15" t="s">
        <v>21</v>
      </c>
      <c r="F129" s="15">
        <v>3.2800000000000003E-2</v>
      </c>
      <c r="G129" s="15">
        <v>3.4799999999999998E-2</v>
      </c>
      <c r="H129" s="15">
        <v>3.6600000000000001E-2</v>
      </c>
      <c r="I129" s="15">
        <v>3.8899999999999997E-2</v>
      </c>
      <c r="J129" s="15">
        <v>4.1200000000000001E-2</v>
      </c>
      <c r="K129" s="15" t="s">
        <v>99</v>
      </c>
    </row>
    <row r="130" spans="1:11" ht="15.75" thickBot="1">
      <c r="A130" s="59">
        <v>9</v>
      </c>
      <c r="B130" s="64" t="s">
        <v>123</v>
      </c>
      <c r="C130" s="55"/>
      <c r="D130" s="20"/>
      <c r="E130" s="15" t="s">
        <v>22</v>
      </c>
      <c r="F130" s="15">
        <v>3.09E-2</v>
      </c>
      <c r="G130" s="15">
        <v>3.2899999999999999E-2</v>
      </c>
      <c r="H130" s="15">
        <v>3.4599999999999999E-2</v>
      </c>
      <c r="I130" s="15">
        <v>3.6700000000000003E-2</v>
      </c>
      <c r="J130" s="15">
        <v>3.8899999999999997E-2</v>
      </c>
      <c r="K130" s="15" t="s">
        <v>99</v>
      </c>
    </row>
    <row r="131" spans="1:11" ht="15.75" thickBot="1">
      <c r="A131" s="59">
        <v>9</v>
      </c>
      <c r="B131" s="64" t="s">
        <v>123</v>
      </c>
      <c r="C131" s="55"/>
      <c r="D131" s="20"/>
      <c r="E131" s="15" t="s">
        <v>23</v>
      </c>
      <c r="F131" s="15">
        <v>3.09E-2</v>
      </c>
      <c r="G131" s="15">
        <v>3.2899999999999999E-2</v>
      </c>
      <c r="H131" s="15">
        <v>3.4599999999999999E-2</v>
      </c>
      <c r="I131" s="15">
        <v>3.6700000000000003E-2</v>
      </c>
      <c r="J131" s="15">
        <v>3.8899999999999997E-2</v>
      </c>
      <c r="K131" s="15" t="s">
        <v>99</v>
      </c>
    </row>
    <row r="132" spans="1:11">
      <c r="A132" s="59">
        <v>10</v>
      </c>
      <c r="B132" s="64" t="s">
        <v>124</v>
      </c>
      <c r="C132" s="51" t="s">
        <v>100</v>
      </c>
      <c r="D132" s="16" t="s">
        <v>101</v>
      </c>
      <c r="E132" s="94" t="s">
        <v>9</v>
      </c>
      <c r="F132" s="97" t="s">
        <v>91</v>
      </c>
      <c r="G132" s="98"/>
      <c r="H132" s="98"/>
      <c r="I132" s="98"/>
      <c r="J132" s="99"/>
      <c r="K132" s="94" t="s">
        <v>92</v>
      </c>
    </row>
    <row r="133" spans="1:11" ht="15.75" thickBot="1">
      <c r="A133" s="59">
        <v>10</v>
      </c>
      <c r="B133" s="64" t="s">
        <v>124</v>
      </c>
      <c r="C133" s="52"/>
      <c r="D133" s="17" t="s">
        <v>102</v>
      </c>
      <c r="E133" s="95"/>
      <c r="F133" s="100" t="s">
        <v>93</v>
      </c>
      <c r="G133" s="101"/>
      <c r="H133" s="101"/>
      <c r="I133" s="101"/>
      <c r="J133" s="102"/>
      <c r="K133" s="95"/>
    </row>
    <row r="134" spans="1:11" ht="15.75" thickBot="1">
      <c r="A134" s="59">
        <v>10</v>
      </c>
      <c r="B134" s="64" t="s">
        <v>124</v>
      </c>
      <c r="C134" s="53"/>
      <c r="D134" s="18"/>
      <c r="E134" s="96"/>
      <c r="F134" s="14" t="s">
        <v>94</v>
      </c>
      <c r="G134" s="14" t="s">
        <v>95</v>
      </c>
      <c r="H134" s="14" t="s">
        <v>96</v>
      </c>
      <c r="I134" s="14" t="s">
        <v>97</v>
      </c>
      <c r="J134" s="14" t="s">
        <v>98</v>
      </c>
      <c r="K134" s="96"/>
    </row>
    <row r="135" spans="1:11" ht="15.75" thickBot="1">
      <c r="A135" s="59">
        <v>10</v>
      </c>
      <c r="B135" s="64" t="s">
        <v>124</v>
      </c>
      <c r="C135" s="54" t="s">
        <v>103</v>
      </c>
      <c r="D135" s="19" t="s">
        <v>104</v>
      </c>
      <c r="E135" s="15" t="s">
        <v>19</v>
      </c>
      <c r="F135" s="15">
        <v>5.8400000000000001E-2</v>
      </c>
      <c r="G135" s="15">
        <v>5.9799999999999999E-2</v>
      </c>
      <c r="H135" s="15">
        <v>6.1199999999999997E-2</v>
      </c>
      <c r="I135" s="15">
        <v>6.2199999999999998E-2</v>
      </c>
      <c r="J135" s="15">
        <v>6.3899999999999998E-2</v>
      </c>
      <c r="K135" s="15" t="s">
        <v>99</v>
      </c>
    </row>
    <row r="136" spans="1:11" ht="15.75" thickBot="1">
      <c r="A136" s="59">
        <v>10</v>
      </c>
      <c r="B136" s="64" t="s">
        <v>124</v>
      </c>
      <c r="C136" s="55"/>
      <c r="D136" s="20"/>
      <c r="E136" s="15" t="s">
        <v>20</v>
      </c>
      <c r="F136" s="15">
        <v>5.0799999999999998E-2</v>
      </c>
      <c r="G136" s="15">
        <v>5.1999999999999998E-2</v>
      </c>
      <c r="H136" s="15">
        <v>5.3199999999999997E-2</v>
      </c>
      <c r="I136" s="15">
        <v>5.4100000000000002E-2</v>
      </c>
      <c r="J136" s="15">
        <v>5.5599999999999997E-2</v>
      </c>
      <c r="K136" s="15" t="s">
        <v>99</v>
      </c>
    </row>
    <row r="137" spans="1:11" ht="15.75" thickBot="1">
      <c r="A137" s="59">
        <v>10</v>
      </c>
      <c r="B137" s="64" t="s">
        <v>124</v>
      </c>
      <c r="C137" s="55"/>
      <c r="D137" s="20"/>
      <c r="E137" s="15" t="s">
        <v>21</v>
      </c>
      <c r="F137" s="15">
        <v>4.3200000000000002E-2</v>
      </c>
      <c r="G137" s="15">
        <v>4.4200000000000003E-2</v>
      </c>
      <c r="H137" s="15">
        <v>4.5199999999999997E-2</v>
      </c>
      <c r="I137" s="15">
        <v>4.5999999999999999E-2</v>
      </c>
      <c r="J137" s="15">
        <v>4.7300000000000002E-2</v>
      </c>
      <c r="K137" s="15" t="s">
        <v>99</v>
      </c>
    </row>
    <row r="138" spans="1:11" ht="15.75" thickBot="1">
      <c r="A138" s="59">
        <v>10</v>
      </c>
      <c r="B138" s="64" t="s">
        <v>124</v>
      </c>
      <c r="C138" s="55"/>
      <c r="D138" s="20"/>
      <c r="E138" s="15" t="s">
        <v>22</v>
      </c>
      <c r="F138" s="15">
        <v>4.2200000000000001E-2</v>
      </c>
      <c r="G138" s="15">
        <v>4.3200000000000002E-2</v>
      </c>
      <c r="H138" s="15">
        <v>4.4200000000000003E-2</v>
      </c>
      <c r="I138" s="15">
        <v>4.4900000000000002E-2</v>
      </c>
      <c r="J138" s="15">
        <v>4.6100000000000002E-2</v>
      </c>
      <c r="K138" s="15" t="s">
        <v>99</v>
      </c>
    </row>
    <row r="139" spans="1:11" ht="15.75" thickBot="1">
      <c r="A139" s="59">
        <v>10</v>
      </c>
      <c r="B139" s="64" t="s">
        <v>124</v>
      </c>
      <c r="C139" s="55"/>
      <c r="D139" s="20"/>
      <c r="E139" s="15" t="s">
        <v>23</v>
      </c>
      <c r="F139" s="15">
        <v>4.0599999999999997E-2</v>
      </c>
      <c r="G139" s="15">
        <v>4.1599999999999998E-2</v>
      </c>
      <c r="H139" s="15">
        <v>4.2599999999999999E-2</v>
      </c>
      <c r="I139" s="15">
        <v>4.3299999999999998E-2</v>
      </c>
      <c r="J139" s="15">
        <v>4.4499999999999998E-2</v>
      </c>
      <c r="K139" s="15" t="s">
        <v>99</v>
      </c>
    </row>
    <row r="140" spans="1:11">
      <c r="A140" s="59">
        <v>11</v>
      </c>
      <c r="B140" s="64" t="s">
        <v>125</v>
      </c>
      <c r="C140" s="51" t="s">
        <v>100</v>
      </c>
      <c r="D140" s="16" t="s">
        <v>101</v>
      </c>
      <c r="E140" s="94" t="s">
        <v>9</v>
      </c>
      <c r="F140" s="97" t="s">
        <v>91</v>
      </c>
      <c r="G140" s="98"/>
      <c r="H140" s="98"/>
      <c r="I140" s="98"/>
      <c r="J140" s="99"/>
      <c r="K140" s="94" t="s">
        <v>92</v>
      </c>
    </row>
    <row r="141" spans="1:11" ht="15.75" thickBot="1">
      <c r="A141" s="59">
        <v>11</v>
      </c>
      <c r="B141" s="64" t="s">
        <v>125</v>
      </c>
      <c r="C141" s="52"/>
      <c r="D141" s="17" t="s">
        <v>102</v>
      </c>
      <c r="E141" s="95"/>
      <c r="F141" s="100" t="s">
        <v>93</v>
      </c>
      <c r="G141" s="101"/>
      <c r="H141" s="101"/>
      <c r="I141" s="101"/>
      <c r="J141" s="102"/>
      <c r="K141" s="95"/>
    </row>
    <row r="142" spans="1:11" ht="15.75" thickBot="1">
      <c r="A142" s="59">
        <v>11</v>
      </c>
      <c r="B142" s="64" t="s">
        <v>125</v>
      </c>
      <c r="C142" s="53"/>
      <c r="D142" s="18"/>
      <c r="E142" s="96"/>
      <c r="F142" s="14" t="s">
        <v>94</v>
      </c>
      <c r="G142" s="14" t="s">
        <v>95</v>
      </c>
      <c r="H142" s="14" t="s">
        <v>96</v>
      </c>
      <c r="I142" s="14" t="s">
        <v>97</v>
      </c>
      <c r="J142" s="14" t="s">
        <v>98</v>
      </c>
      <c r="K142" s="96"/>
    </row>
    <row r="143" spans="1:11" ht="15.75" thickBot="1">
      <c r="A143" s="59">
        <v>11</v>
      </c>
      <c r="B143" s="64" t="s">
        <v>125</v>
      </c>
      <c r="C143" s="54" t="s">
        <v>103</v>
      </c>
      <c r="D143" s="19" t="s">
        <v>104</v>
      </c>
      <c r="E143" s="15" t="s">
        <v>19</v>
      </c>
      <c r="F143" s="15">
        <v>6.0699999999999997E-2</v>
      </c>
      <c r="G143" s="15">
        <v>6.0600000000000001E-2</v>
      </c>
      <c r="H143" s="15">
        <v>6.0600000000000001E-2</v>
      </c>
      <c r="I143" s="15">
        <v>6.0499999999999998E-2</v>
      </c>
      <c r="J143" s="15">
        <v>6.0400000000000002E-2</v>
      </c>
      <c r="K143" s="15" t="s">
        <v>99</v>
      </c>
    </row>
    <row r="144" spans="1:11" ht="15.75" thickBot="1">
      <c r="A144" s="59">
        <v>11</v>
      </c>
      <c r="B144" s="64" t="s">
        <v>125</v>
      </c>
      <c r="C144" s="55"/>
      <c r="D144" s="20"/>
      <c r="E144" s="15" t="s">
        <v>20</v>
      </c>
      <c r="F144" s="15">
        <v>6.0699999999999997E-2</v>
      </c>
      <c r="G144" s="15">
        <v>6.0600000000000001E-2</v>
      </c>
      <c r="H144" s="15">
        <v>6.0600000000000001E-2</v>
      </c>
      <c r="I144" s="15">
        <v>6.0499999999999998E-2</v>
      </c>
      <c r="J144" s="15">
        <v>6.0400000000000002E-2</v>
      </c>
      <c r="K144" s="15" t="s">
        <v>99</v>
      </c>
    </row>
    <row r="145" spans="1:11" ht="15.75" thickBot="1">
      <c r="A145" s="59">
        <v>11</v>
      </c>
      <c r="B145" s="64" t="s">
        <v>125</v>
      </c>
      <c r="C145" s="55"/>
      <c r="D145" s="20"/>
      <c r="E145" s="15" t="s">
        <v>21</v>
      </c>
      <c r="F145" s="15">
        <v>4.8599999999999997E-2</v>
      </c>
      <c r="G145" s="15">
        <v>4.8500000000000001E-2</v>
      </c>
      <c r="H145" s="15">
        <v>4.8500000000000001E-2</v>
      </c>
      <c r="I145" s="15">
        <v>4.8399999999999999E-2</v>
      </c>
      <c r="J145" s="15">
        <v>4.8300000000000003E-2</v>
      </c>
      <c r="K145" s="15" t="s">
        <v>99</v>
      </c>
    </row>
    <row r="146" spans="1:11" ht="15.75" thickBot="1">
      <c r="A146" s="59">
        <v>11</v>
      </c>
      <c r="B146" s="64" t="s">
        <v>125</v>
      </c>
      <c r="C146" s="55"/>
      <c r="D146" s="20"/>
      <c r="E146" s="15" t="s">
        <v>22</v>
      </c>
      <c r="F146" s="15">
        <v>4.5499999999999999E-2</v>
      </c>
      <c r="G146" s="15">
        <v>4.5499999999999999E-2</v>
      </c>
      <c r="H146" s="15">
        <v>4.5499999999999999E-2</v>
      </c>
      <c r="I146" s="15">
        <v>4.5400000000000003E-2</v>
      </c>
      <c r="J146" s="15">
        <v>4.53E-2</v>
      </c>
      <c r="K146" s="15" t="s">
        <v>99</v>
      </c>
    </row>
    <row r="147" spans="1:11" ht="15.75" thickBot="1">
      <c r="A147" s="59">
        <v>11</v>
      </c>
      <c r="B147" s="64" t="s">
        <v>125</v>
      </c>
      <c r="C147" s="55"/>
      <c r="D147" s="20"/>
      <c r="E147" s="15" t="s">
        <v>23</v>
      </c>
      <c r="F147" s="15">
        <v>4.2500000000000003E-2</v>
      </c>
      <c r="G147" s="15">
        <v>4.24E-2</v>
      </c>
      <c r="H147" s="15">
        <v>4.24E-2</v>
      </c>
      <c r="I147" s="15">
        <v>4.24E-2</v>
      </c>
      <c r="J147" s="15">
        <v>4.2299999999999997E-2</v>
      </c>
      <c r="K147" s="15" t="s">
        <v>99</v>
      </c>
    </row>
    <row r="148" spans="1:11" ht="15.75" thickBot="1">
      <c r="A148" s="59">
        <v>11</v>
      </c>
      <c r="B148" s="64" t="s">
        <v>125</v>
      </c>
      <c r="C148" s="55"/>
      <c r="D148" s="20"/>
      <c r="E148" s="15" t="s">
        <v>24</v>
      </c>
      <c r="F148" s="15">
        <v>3.95E-2</v>
      </c>
      <c r="G148" s="15">
        <v>3.9399999999999998E-2</v>
      </c>
      <c r="H148" s="15">
        <v>3.9399999999999998E-2</v>
      </c>
      <c r="I148" s="15">
        <v>3.9300000000000002E-2</v>
      </c>
      <c r="J148" s="15">
        <v>3.9300000000000002E-2</v>
      </c>
      <c r="K148" s="15" t="s">
        <v>99</v>
      </c>
    </row>
    <row r="149" spans="1:11">
      <c r="A149" s="59">
        <v>12</v>
      </c>
      <c r="B149" s="64" t="s">
        <v>126</v>
      </c>
      <c r="C149" s="51" t="s">
        <v>100</v>
      </c>
      <c r="D149" s="16" t="s">
        <v>101</v>
      </c>
      <c r="E149" s="94" t="s">
        <v>9</v>
      </c>
      <c r="F149" s="97" t="s">
        <v>91</v>
      </c>
      <c r="G149" s="98"/>
      <c r="H149" s="98"/>
      <c r="I149" s="98"/>
      <c r="J149" s="99"/>
      <c r="K149" s="94" t="s">
        <v>92</v>
      </c>
    </row>
    <row r="150" spans="1:11" ht="15.75" thickBot="1">
      <c r="A150" s="59">
        <v>12</v>
      </c>
      <c r="B150" s="64" t="s">
        <v>126</v>
      </c>
      <c r="C150" s="52"/>
      <c r="D150" s="17" t="s">
        <v>102</v>
      </c>
      <c r="E150" s="95"/>
      <c r="F150" s="100" t="s">
        <v>93</v>
      </c>
      <c r="G150" s="101"/>
      <c r="H150" s="101"/>
      <c r="I150" s="101"/>
      <c r="J150" s="102"/>
      <c r="K150" s="95"/>
    </row>
    <row r="151" spans="1:11" ht="15.75" thickBot="1">
      <c r="A151" s="59">
        <v>12</v>
      </c>
      <c r="B151" s="64" t="s">
        <v>126</v>
      </c>
      <c r="C151" s="53"/>
      <c r="D151" s="18"/>
      <c r="E151" s="96"/>
      <c r="F151" s="14" t="s">
        <v>94</v>
      </c>
      <c r="G151" s="14" t="s">
        <v>95</v>
      </c>
      <c r="H151" s="14" t="s">
        <v>96</v>
      </c>
      <c r="I151" s="14" t="s">
        <v>97</v>
      </c>
      <c r="J151" s="14" t="s">
        <v>98</v>
      </c>
      <c r="K151" s="96"/>
    </row>
    <row r="152" spans="1:11" ht="15.75" thickBot="1">
      <c r="A152" s="59">
        <v>12</v>
      </c>
      <c r="B152" s="64" t="s">
        <v>126</v>
      </c>
      <c r="C152" s="54" t="s">
        <v>103</v>
      </c>
      <c r="D152" s="19" t="s">
        <v>104</v>
      </c>
      <c r="E152" s="15" t="s">
        <v>19</v>
      </c>
      <c r="F152" s="15">
        <v>3.8699999999999998E-2</v>
      </c>
      <c r="G152" s="15">
        <v>3.9399999999999998E-2</v>
      </c>
      <c r="H152" s="15">
        <v>0.04</v>
      </c>
      <c r="I152" s="15">
        <v>4.07E-2</v>
      </c>
      <c r="J152" s="15">
        <v>4.1399999999999999E-2</v>
      </c>
      <c r="K152" s="15" t="s">
        <v>99</v>
      </c>
    </row>
    <row r="153" spans="1:11" ht="15.75" thickBot="1">
      <c r="A153" s="59">
        <v>12</v>
      </c>
      <c r="B153" s="64" t="s">
        <v>126</v>
      </c>
      <c r="C153" s="55"/>
      <c r="D153" s="20"/>
      <c r="E153" s="15" t="s">
        <v>20</v>
      </c>
      <c r="F153" s="15">
        <v>3.8699999999999998E-2</v>
      </c>
      <c r="G153" s="15">
        <v>3.9399999999999998E-2</v>
      </c>
      <c r="H153" s="15">
        <v>0.04</v>
      </c>
      <c r="I153" s="15">
        <v>4.07E-2</v>
      </c>
      <c r="J153" s="15">
        <v>4.1399999999999999E-2</v>
      </c>
      <c r="K153" s="15" t="s">
        <v>99</v>
      </c>
    </row>
    <row r="154" spans="1:11" ht="15.75" thickBot="1">
      <c r="A154" s="59">
        <v>12</v>
      </c>
      <c r="B154" s="64" t="s">
        <v>126</v>
      </c>
      <c r="C154" s="55"/>
      <c r="D154" s="20"/>
      <c r="E154" s="15" t="s">
        <v>21</v>
      </c>
      <c r="F154" s="15">
        <v>3.1E-2</v>
      </c>
      <c r="G154" s="15">
        <v>3.15E-2</v>
      </c>
      <c r="H154" s="15">
        <v>3.2000000000000001E-2</v>
      </c>
      <c r="I154" s="15">
        <v>3.2599999999999997E-2</v>
      </c>
      <c r="J154" s="15">
        <v>3.3099999999999997E-2</v>
      </c>
      <c r="K154" s="15" t="s">
        <v>99</v>
      </c>
    </row>
    <row r="155" spans="1:11" ht="15.75" thickBot="1">
      <c r="A155" s="59">
        <v>12</v>
      </c>
      <c r="B155" s="64" t="s">
        <v>126</v>
      </c>
      <c r="C155" s="55"/>
      <c r="D155" s="20"/>
      <c r="E155" s="15" t="s">
        <v>22</v>
      </c>
      <c r="F155" s="15">
        <v>2.9000000000000001E-2</v>
      </c>
      <c r="G155" s="15">
        <v>2.9600000000000001E-2</v>
      </c>
      <c r="H155" s="15">
        <v>0.03</v>
      </c>
      <c r="I155" s="15">
        <v>3.0499999999999999E-2</v>
      </c>
      <c r="J155" s="15">
        <v>3.1099999999999999E-2</v>
      </c>
      <c r="K155" s="15" t="s">
        <v>99</v>
      </c>
    </row>
    <row r="156" spans="1:11" ht="15.75" thickBot="1">
      <c r="A156" s="59">
        <v>12</v>
      </c>
      <c r="B156" s="64" t="s">
        <v>126</v>
      </c>
      <c r="C156" s="55"/>
      <c r="D156" s="20"/>
      <c r="E156" s="15" t="s">
        <v>23</v>
      </c>
      <c r="F156" s="15">
        <v>2.7099999999999999E-2</v>
      </c>
      <c r="G156" s="15">
        <v>2.76E-2</v>
      </c>
      <c r="H156" s="15">
        <v>2.8000000000000001E-2</v>
      </c>
      <c r="I156" s="15">
        <v>2.8500000000000001E-2</v>
      </c>
      <c r="J156" s="15">
        <v>2.9000000000000001E-2</v>
      </c>
      <c r="K156" s="15" t="s">
        <v>99</v>
      </c>
    </row>
    <row r="157" spans="1:11" ht="15.75" thickBot="1">
      <c r="A157" s="59">
        <v>12</v>
      </c>
      <c r="B157" s="64" t="s">
        <v>126</v>
      </c>
      <c r="C157" s="55"/>
      <c r="D157" s="20"/>
      <c r="E157" s="15" t="s">
        <v>24</v>
      </c>
      <c r="F157" s="15">
        <v>2.52E-2</v>
      </c>
      <c r="G157" s="15">
        <v>2.5600000000000001E-2</v>
      </c>
      <c r="H157" s="15">
        <v>2.5999999999999999E-2</v>
      </c>
      <c r="I157" s="15">
        <v>2.6499999999999999E-2</v>
      </c>
      <c r="J157" s="15">
        <v>2.69E-2</v>
      </c>
      <c r="K157" s="15" t="s">
        <v>99</v>
      </c>
    </row>
    <row r="158" spans="1:11">
      <c r="A158" s="59">
        <v>13</v>
      </c>
      <c r="B158" s="64" t="s">
        <v>129</v>
      </c>
      <c r="C158" s="51" t="s">
        <v>100</v>
      </c>
      <c r="D158" s="16" t="s">
        <v>101</v>
      </c>
      <c r="E158" s="94" t="s">
        <v>9</v>
      </c>
      <c r="F158" s="97" t="s">
        <v>91</v>
      </c>
      <c r="G158" s="98"/>
      <c r="H158" s="98"/>
      <c r="I158" s="98"/>
      <c r="J158" s="99"/>
      <c r="K158" s="94" t="s">
        <v>92</v>
      </c>
    </row>
    <row r="159" spans="1:11" ht="15.75" thickBot="1">
      <c r="A159" s="59">
        <v>13</v>
      </c>
      <c r="B159" s="64" t="s">
        <v>129</v>
      </c>
      <c r="C159" s="52"/>
      <c r="D159" s="17" t="s">
        <v>102</v>
      </c>
      <c r="E159" s="95"/>
      <c r="F159" s="100" t="s">
        <v>93</v>
      </c>
      <c r="G159" s="101"/>
      <c r="H159" s="101"/>
      <c r="I159" s="101"/>
      <c r="J159" s="102"/>
      <c r="K159" s="95"/>
    </row>
    <row r="160" spans="1:11" ht="15.75" thickBot="1">
      <c r="A160" s="59">
        <v>13</v>
      </c>
      <c r="B160" s="64" t="s">
        <v>129</v>
      </c>
      <c r="C160" s="53"/>
      <c r="D160" s="18"/>
      <c r="E160" s="96"/>
      <c r="F160" s="14" t="s">
        <v>94</v>
      </c>
      <c r="G160" s="14" t="s">
        <v>95</v>
      </c>
      <c r="H160" s="14" t="s">
        <v>96</v>
      </c>
      <c r="I160" s="14" t="s">
        <v>97</v>
      </c>
      <c r="J160" s="14" t="s">
        <v>98</v>
      </c>
      <c r="K160" s="96"/>
    </row>
    <row r="161" spans="1:11" ht="15.75" thickBot="1">
      <c r="A161" s="59">
        <v>13</v>
      </c>
      <c r="B161" s="64" t="s">
        <v>129</v>
      </c>
      <c r="C161" s="55"/>
      <c r="D161" s="20"/>
      <c r="E161" s="15" t="s">
        <v>20</v>
      </c>
      <c r="F161" s="15">
        <v>3.0300000000000001E-2</v>
      </c>
      <c r="G161" s="15">
        <v>3.1300000000000001E-2</v>
      </c>
      <c r="H161" s="15">
        <v>3.2399999999999998E-2</v>
      </c>
      <c r="I161" s="15">
        <v>3.3500000000000002E-2</v>
      </c>
      <c r="J161" s="15">
        <v>3.4700000000000002E-2</v>
      </c>
      <c r="K161" s="15" t="s">
        <v>99</v>
      </c>
    </row>
    <row r="162" spans="1:11" ht="15.75" thickBot="1">
      <c r="A162" s="59">
        <v>13</v>
      </c>
      <c r="B162" s="64" t="s">
        <v>129</v>
      </c>
      <c r="C162" s="55"/>
      <c r="D162" s="20"/>
      <c r="E162" s="15" t="s">
        <v>21</v>
      </c>
      <c r="F162" s="15">
        <v>2.9700000000000001E-2</v>
      </c>
      <c r="G162" s="15">
        <v>3.0700000000000002E-2</v>
      </c>
      <c r="H162" s="15">
        <v>3.1800000000000002E-2</v>
      </c>
      <c r="I162" s="15">
        <v>3.2800000000000003E-2</v>
      </c>
      <c r="J162" s="15">
        <v>3.4000000000000002E-2</v>
      </c>
      <c r="K162" s="15" t="s">
        <v>99</v>
      </c>
    </row>
    <row r="163" spans="1:11" ht="15.75" thickBot="1">
      <c r="A163" s="59">
        <v>13</v>
      </c>
      <c r="B163" s="64" t="s">
        <v>129</v>
      </c>
      <c r="C163" s="55"/>
      <c r="D163" s="20"/>
      <c r="E163" s="15" t="s">
        <v>23</v>
      </c>
      <c r="F163" s="15">
        <v>2.7300000000000001E-2</v>
      </c>
      <c r="G163" s="15">
        <v>2.8199999999999999E-2</v>
      </c>
      <c r="H163" s="15">
        <v>2.92E-2</v>
      </c>
      <c r="I163" s="15">
        <v>3.0200000000000001E-2</v>
      </c>
      <c r="J163" s="15">
        <v>3.1199999999999999E-2</v>
      </c>
      <c r="K163" s="15" t="s">
        <v>99</v>
      </c>
    </row>
    <row r="164" spans="1:11">
      <c r="A164" s="59">
        <v>14</v>
      </c>
      <c r="B164" s="64" t="s">
        <v>130</v>
      </c>
      <c r="C164" s="51" t="s">
        <v>100</v>
      </c>
      <c r="D164" s="25" t="s">
        <v>101</v>
      </c>
      <c r="E164" s="103" t="s">
        <v>9</v>
      </c>
      <c r="F164" s="106" t="s">
        <v>91</v>
      </c>
      <c r="G164" s="107"/>
      <c r="H164" s="107"/>
      <c r="I164" s="107"/>
      <c r="J164" s="108"/>
      <c r="K164" s="103" t="s">
        <v>92</v>
      </c>
    </row>
    <row r="165" spans="1:11" ht="15.75" thickBot="1">
      <c r="A165" s="59">
        <v>14</v>
      </c>
      <c r="B165" s="64" t="s">
        <v>130</v>
      </c>
      <c r="C165" s="52"/>
      <c r="D165" s="26" t="s">
        <v>102</v>
      </c>
      <c r="E165" s="104"/>
      <c r="F165" s="109" t="s">
        <v>93</v>
      </c>
      <c r="G165" s="110"/>
      <c r="H165" s="110"/>
      <c r="I165" s="110"/>
      <c r="J165" s="111"/>
      <c r="K165" s="104"/>
    </row>
    <row r="166" spans="1:11" ht="15.75" thickBot="1">
      <c r="A166" s="59">
        <v>14</v>
      </c>
      <c r="B166" s="64" t="s">
        <v>130</v>
      </c>
      <c r="C166" s="53"/>
      <c r="D166" s="27"/>
      <c r="E166" s="105"/>
      <c r="F166" s="28" t="s">
        <v>94</v>
      </c>
      <c r="G166" s="28" t="s">
        <v>95</v>
      </c>
      <c r="H166" s="28" t="s">
        <v>96</v>
      </c>
      <c r="I166" s="28" t="s">
        <v>97</v>
      </c>
      <c r="J166" s="28" t="s">
        <v>98</v>
      </c>
      <c r="K166" s="105"/>
    </row>
    <row r="167" spans="1:11" ht="15.75" thickBot="1">
      <c r="A167" s="59">
        <v>14</v>
      </c>
      <c r="B167" s="64" t="s">
        <v>130</v>
      </c>
      <c r="C167" s="55"/>
      <c r="D167" s="20"/>
      <c r="E167" s="29" t="s">
        <v>20</v>
      </c>
      <c r="F167" s="29">
        <v>6.9199999999999998E-2</v>
      </c>
      <c r="G167" s="29">
        <v>6.9199999999999998E-2</v>
      </c>
      <c r="H167" s="29">
        <v>6.9199999999999998E-2</v>
      </c>
      <c r="I167" s="29">
        <v>6.9199999999999998E-2</v>
      </c>
      <c r="J167" s="29">
        <v>6.9199999999999998E-2</v>
      </c>
      <c r="K167" s="29" t="s">
        <v>99</v>
      </c>
    </row>
    <row r="168" spans="1:11" ht="15.75" thickBot="1">
      <c r="A168" s="59">
        <v>14</v>
      </c>
      <c r="B168" s="64" t="s">
        <v>130</v>
      </c>
      <c r="C168" s="55"/>
      <c r="D168" s="20"/>
      <c r="E168" s="29" t="s">
        <v>21</v>
      </c>
      <c r="F168" s="29">
        <v>6.5699999999999995E-2</v>
      </c>
      <c r="G168" s="29">
        <v>6.5699999999999995E-2</v>
      </c>
      <c r="H168" s="29">
        <v>6.5699999999999995E-2</v>
      </c>
      <c r="I168" s="29">
        <v>6.5699999999999995E-2</v>
      </c>
      <c r="J168" s="29">
        <v>6.5699999999999995E-2</v>
      </c>
      <c r="K168" s="29" t="s">
        <v>99</v>
      </c>
    </row>
    <row r="169" spans="1:11" ht="15.75" thickBot="1">
      <c r="A169" s="59">
        <v>14</v>
      </c>
      <c r="B169" s="64" t="s">
        <v>130</v>
      </c>
      <c r="C169" s="55"/>
      <c r="D169" s="20"/>
      <c r="E169" s="29" t="s">
        <v>23</v>
      </c>
      <c r="F169" s="29">
        <v>5.8799999999999998E-2</v>
      </c>
      <c r="G169" s="29">
        <v>5.8799999999999998E-2</v>
      </c>
      <c r="H169" s="29">
        <v>5.8799999999999998E-2</v>
      </c>
      <c r="I169" s="29">
        <v>5.8799999999999998E-2</v>
      </c>
      <c r="J169" s="29">
        <v>5.8799999999999998E-2</v>
      </c>
      <c r="K169" s="29" t="s">
        <v>99</v>
      </c>
    </row>
    <row r="170" spans="1:11" ht="15.75" thickBot="1">
      <c r="A170" s="59">
        <v>14</v>
      </c>
      <c r="B170" s="64" t="s">
        <v>130</v>
      </c>
      <c r="C170" s="55"/>
      <c r="D170" s="20"/>
      <c r="E170" s="29" t="s">
        <v>25</v>
      </c>
      <c r="F170" s="29">
        <v>4.1500000000000002E-2</v>
      </c>
      <c r="G170" s="29">
        <v>4.1500000000000002E-2</v>
      </c>
      <c r="H170" s="29">
        <v>4.1500000000000002E-2</v>
      </c>
      <c r="I170" s="29">
        <v>4.1500000000000002E-2</v>
      </c>
      <c r="J170" s="29">
        <v>4.1500000000000002E-2</v>
      </c>
      <c r="K170" s="29" t="s">
        <v>99</v>
      </c>
    </row>
    <row r="171" spans="1:11">
      <c r="A171" s="59">
        <v>15</v>
      </c>
      <c r="B171" s="64" t="s">
        <v>131</v>
      </c>
      <c r="C171" s="51" t="s">
        <v>100</v>
      </c>
      <c r="D171" s="25" t="s">
        <v>101</v>
      </c>
      <c r="E171" s="103" t="s">
        <v>9</v>
      </c>
      <c r="F171" s="106" t="s">
        <v>91</v>
      </c>
      <c r="G171" s="107"/>
      <c r="H171" s="107"/>
      <c r="I171" s="107"/>
      <c r="J171" s="108"/>
      <c r="K171" s="103" t="s">
        <v>92</v>
      </c>
    </row>
    <row r="172" spans="1:11" ht="15.75" thickBot="1">
      <c r="A172" s="59">
        <v>15</v>
      </c>
      <c r="B172" s="64" t="s">
        <v>131</v>
      </c>
      <c r="C172" s="52"/>
      <c r="D172" s="26" t="s">
        <v>102</v>
      </c>
      <c r="E172" s="104"/>
      <c r="F172" s="109" t="s">
        <v>93</v>
      </c>
      <c r="G172" s="110"/>
      <c r="H172" s="110"/>
      <c r="I172" s="110"/>
      <c r="J172" s="111"/>
      <c r="K172" s="104"/>
    </row>
    <row r="173" spans="1:11" ht="15.75" thickBot="1">
      <c r="A173" s="59">
        <v>15</v>
      </c>
      <c r="B173" s="64" t="s">
        <v>131</v>
      </c>
      <c r="C173" s="53"/>
      <c r="D173" s="27"/>
      <c r="E173" s="105"/>
      <c r="F173" s="28" t="s">
        <v>94</v>
      </c>
      <c r="G173" s="28" t="s">
        <v>95</v>
      </c>
      <c r="H173" s="28" t="s">
        <v>96</v>
      </c>
      <c r="I173" s="28" t="s">
        <v>97</v>
      </c>
      <c r="J173" s="28" t="s">
        <v>98</v>
      </c>
      <c r="K173" s="105"/>
    </row>
    <row r="174" spans="1:11" ht="15.75" thickBot="1">
      <c r="A174" s="59">
        <v>15</v>
      </c>
      <c r="B174" s="64" t="s">
        <v>131</v>
      </c>
      <c r="C174" s="54" t="s">
        <v>103</v>
      </c>
      <c r="D174" s="19" t="s">
        <v>104</v>
      </c>
      <c r="E174" s="29" t="s">
        <v>19</v>
      </c>
      <c r="F174" s="29">
        <v>2.93E-2</v>
      </c>
      <c r="G174" s="29">
        <v>3.2800000000000003E-2</v>
      </c>
      <c r="H174" s="29">
        <v>3.6400000000000002E-2</v>
      </c>
      <c r="I174" s="29">
        <v>4.0300000000000002E-2</v>
      </c>
      <c r="J174" s="29">
        <v>4.4499999999999998E-2</v>
      </c>
      <c r="K174" s="29" t="s">
        <v>99</v>
      </c>
    </row>
    <row r="175" spans="1:11" ht="15.75" thickBot="1">
      <c r="A175" s="59">
        <v>15</v>
      </c>
      <c r="B175" s="64" t="s">
        <v>131</v>
      </c>
      <c r="C175" s="55"/>
      <c r="D175" s="20"/>
      <c r="E175" s="29" t="s">
        <v>20</v>
      </c>
      <c r="F175" s="29">
        <v>2.93E-2</v>
      </c>
      <c r="G175" s="29">
        <v>3.2800000000000003E-2</v>
      </c>
      <c r="H175" s="29">
        <v>3.6400000000000002E-2</v>
      </c>
      <c r="I175" s="29">
        <v>4.0300000000000002E-2</v>
      </c>
      <c r="J175" s="29">
        <v>4.4499999999999998E-2</v>
      </c>
      <c r="K175" s="29" t="s">
        <v>99</v>
      </c>
    </row>
    <row r="176" spans="1:11" ht="15.75" thickBot="1">
      <c r="A176" s="59">
        <v>15</v>
      </c>
      <c r="B176" s="64" t="s">
        <v>131</v>
      </c>
      <c r="C176" s="55"/>
      <c r="D176" s="20"/>
      <c r="E176" s="29" t="s">
        <v>21</v>
      </c>
      <c r="F176" s="29">
        <v>2.64E-2</v>
      </c>
      <c r="G176" s="29">
        <v>2.9499999999999998E-2</v>
      </c>
      <c r="H176" s="29">
        <v>3.2800000000000003E-2</v>
      </c>
      <c r="I176" s="29">
        <v>3.6299999999999999E-2</v>
      </c>
      <c r="J176" s="29">
        <v>4.0099999999999997E-2</v>
      </c>
      <c r="K176" s="29" t="s">
        <v>99</v>
      </c>
    </row>
    <row r="177" spans="1:11" ht="15.75" thickBot="1">
      <c r="A177" s="59">
        <v>15</v>
      </c>
      <c r="B177" s="64" t="s">
        <v>131</v>
      </c>
      <c r="C177" s="55"/>
      <c r="D177" s="20"/>
      <c r="E177" s="29" t="s">
        <v>22</v>
      </c>
      <c r="F177" s="29">
        <v>2.64E-2</v>
      </c>
      <c r="G177" s="29">
        <v>2.9499999999999998E-2</v>
      </c>
      <c r="H177" s="29">
        <v>3.2800000000000003E-2</v>
      </c>
      <c r="I177" s="29">
        <v>3.6299999999999999E-2</v>
      </c>
      <c r="J177" s="29">
        <v>4.0099999999999997E-2</v>
      </c>
      <c r="K177" s="29" t="s">
        <v>99</v>
      </c>
    </row>
    <row r="178" spans="1:11" ht="15.75" thickBot="1">
      <c r="A178" s="59">
        <v>15</v>
      </c>
      <c r="B178" s="64" t="s">
        <v>131</v>
      </c>
      <c r="C178" s="55"/>
      <c r="D178" s="20"/>
      <c r="E178" s="29" t="s">
        <v>23</v>
      </c>
      <c r="F178" s="29">
        <v>2.3400000000000001E-2</v>
      </c>
      <c r="G178" s="29">
        <v>2.6200000000000001E-2</v>
      </c>
      <c r="H178" s="29">
        <v>2.9100000000000001E-2</v>
      </c>
      <c r="I178" s="29">
        <v>3.2199999999999999E-2</v>
      </c>
      <c r="J178" s="29">
        <v>3.56E-2</v>
      </c>
      <c r="K178" s="29" t="s">
        <v>99</v>
      </c>
    </row>
    <row r="179" spans="1:11">
      <c r="A179" s="59">
        <v>16</v>
      </c>
      <c r="B179" s="64" t="s">
        <v>132</v>
      </c>
      <c r="C179" s="51" t="s">
        <v>100</v>
      </c>
      <c r="D179" s="16" t="s">
        <v>101</v>
      </c>
      <c r="E179" s="94" t="s">
        <v>9</v>
      </c>
      <c r="F179" s="97" t="s">
        <v>91</v>
      </c>
      <c r="G179" s="98"/>
      <c r="H179" s="98"/>
      <c r="I179" s="98"/>
      <c r="J179" s="99"/>
      <c r="K179" s="94" t="s">
        <v>92</v>
      </c>
    </row>
    <row r="180" spans="1:11" ht="15.75" thickBot="1">
      <c r="A180" s="59">
        <v>16</v>
      </c>
      <c r="B180" s="64" t="s">
        <v>132</v>
      </c>
      <c r="C180" s="52"/>
      <c r="D180" s="17" t="s">
        <v>102</v>
      </c>
      <c r="E180" s="95"/>
      <c r="F180" s="100" t="s">
        <v>93</v>
      </c>
      <c r="G180" s="101"/>
      <c r="H180" s="101"/>
      <c r="I180" s="101"/>
      <c r="J180" s="102"/>
      <c r="K180" s="96"/>
    </row>
    <row r="181" spans="1:11" ht="15.75" thickBot="1">
      <c r="A181" s="59">
        <v>16</v>
      </c>
      <c r="B181" s="64" t="s">
        <v>132</v>
      </c>
      <c r="C181" s="53"/>
      <c r="D181" s="18"/>
      <c r="E181" s="96"/>
      <c r="F181" s="14" t="s">
        <v>94</v>
      </c>
      <c r="G181" s="14" t="s">
        <v>95</v>
      </c>
      <c r="H181" s="14" t="s">
        <v>96</v>
      </c>
      <c r="I181" s="14" t="s">
        <v>97</v>
      </c>
      <c r="J181" s="14" t="s">
        <v>98</v>
      </c>
      <c r="K181" s="39"/>
    </row>
    <row r="182" spans="1:11" ht="15.75" thickBot="1">
      <c r="A182" s="59">
        <v>16</v>
      </c>
      <c r="B182" s="64" t="s">
        <v>132</v>
      </c>
      <c r="C182" s="54" t="s">
        <v>103</v>
      </c>
      <c r="D182" s="19" t="s">
        <v>104</v>
      </c>
      <c r="E182" s="15" t="s">
        <v>19</v>
      </c>
      <c r="F182" s="15">
        <v>4.9700000000000001E-2</v>
      </c>
      <c r="G182" s="15">
        <v>5.0900000000000001E-2</v>
      </c>
      <c r="H182" s="15">
        <v>5.21E-2</v>
      </c>
      <c r="I182" s="15">
        <v>5.33E-2</v>
      </c>
      <c r="J182" s="15">
        <v>5.4600000000000003E-2</v>
      </c>
      <c r="K182" s="15" t="s">
        <v>99</v>
      </c>
    </row>
    <row r="183" spans="1:11" ht="15.75" thickBot="1">
      <c r="A183" s="59">
        <v>16</v>
      </c>
      <c r="B183" s="64" t="s">
        <v>132</v>
      </c>
      <c r="C183" s="55"/>
      <c r="D183" s="20"/>
      <c r="E183" s="15" t="s">
        <v>20</v>
      </c>
      <c r="F183" s="15">
        <v>4.9700000000000001E-2</v>
      </c>
      <c r="G183" s="15">
        <v>5.0900000000000001E-2</v>
      </c>
      <c r="H183" s="15">
        <v>5.21E-2</v>
      </c>
      <c r="I183" s="15">
        <v>5.33E-2</v>
      </c>
      <c r="J183" s="15">
        <v>5.4600000000000003E-2</v>
      </c>
      <c r="K183" s="15" t="s">
        <v>99</v>
      </c>
    </row>
    <row r="184" spans="1:11" ht="15.75" thickBot="1">
      <c r="A184" s="59">
        <v>16</v>
      </c>
      <c r="B184" s="64" t="s">
        <v>132</v>
      </c>
      <c r="C184" s="55"/>
      <c r="D184" s="20"/>
      <c r="E184" s="15" t="s">
        <v>21</v>
      </c>
      <c r="F184" s="15">
        <v>4.9700000000000001E-2</v>
      </c>
      <c r="G184" s="15">
        <v>5.0900000000000001E-2</v>
      </c>
      <c r="H184" s="15">
        <v>5.21E-2</v>
      </c>
      <c r="I184" s="15">
        <v>5.33E-2</v>
      </c>
      <c r="J184" s="15">
        <v>5.4600000000000003E-2</v>
      </c>
      <c r="K184" s="15" t="s">
        <v>99</v>
      </c>
    </row>
    <row r="185" spans="1:11" ht="15.75" thickBot="1">
      <c r="A185" s="59">
        <v>16</v>
      </c>
      <c r="B185" s="64" t="s">
        <v>132</v>
      </c>
      <c r="C185" s="55"/>
      <c r="D185" s="20"/>
      <c r="E185" s="15" t="s">
        <v>22</v>
      </c>
      <c r="F185" s="15">
        <v>4.7199999999999999E-2</v>
      </c>
      <c r="G185" s="15">
        <v>4.8399999999999999E-2</v>
      </c>
      <c r="H185" s="15">
        <v>4.9500000000000002E-2</v>
      </c>
      <c r="I185" s="15">
        <v>5.0599999999999999E-2</v>
      </c>
      <c r="J185" s="15">
        <v>5.1900000000000002E-2</v>
      </c>
      <c r="K185" s="15" t="s">
        <v>99</v>
      </c>
    </row>
    <row r="186" spans="1:11" ht="15.75" thickBot="1">
      <c r="A186" s="59">
        <v>16</v>
      </c>
      <c r="B186" s="64" t="s">
        <v>132</v>
      </c>
      <c r="C186" s="55"/>
      <c r="D186" s="20"/>
      <c r="E186" s="15" t="s">
        <v>23</v>
      </c>
      <c r="F186" s="15">
        <v>4.4699999999999997E-2</v>
      </c>
      <c r="G186" s="15">
        <v>4.58E-2</v>
      </c>
      <c r="H186" s="15">
        <v>4.6899999999999997E-2</v>
      </c>
      <c r="I186" s="15">
        <v>4.8000000000000001E-2</v>
      </c>
      <c r="J186" s="15">
        <v>4.9099999999999998E-2</v>
      </c>
      <c r="K186" s="15" t="s">
        <v>99</v>
      </c>
    </row>
    <row r="187" spans="1:11">
      <c r="A187" s="59">
        <v>16</v>
      </c>
      <c r="B187" s="64" t="s">
        <v>133</v>
      </c>
      <c r="C187" s="51" t="s">
        <v>100</v>
      </c>
      <c r="D187" s="25" t="s">
        <v>101</v>
      </c>
      <c r="E187" s="103" t="s">
        <v>9</v>
      </c>
      <c r="F187" s="106" t="s">
        <v>91</v>
      </c>
      <c r="G187" s="107"/>
      <c r="H187" s="107"/>
      <c r="I187" s="107"/>
      <c r="J187" s="108"/>
      <c r="K187" s="103" t="s">
        <v>92</v>
      </c>
    </row>
    <row r="188" spans="1:11" ht="15.75" thickBot="1">
      <c r="A188" s="59">
        <v>16</v>
      </c>
      <c r="B188" s="64" t="s">
        <v>133</v>
      </c>
      <c r="C188" s="52"/>
      <c r="D188" s="26" t="s">
        <v>102</v>
      </c>
      <c r="E188" s="104"/>
      <c r="F188" s="109" t="s">
        <v>93</v>
      </c>
      <c r="G188" s="110"/>
      <c r="H188" s="110"/>
      <c r="I188" s="110"/>
      <c r="J188" s="111"/>
      <c r="K188" s="104"/>
    </row>
    <row r="189" spans="1:11" ht="15.75" thickBot="1">
      <c r="A189" s="59">
        <v>16</v>
      </c>
      <c r="B189" s="64" t="s">
        <v>133</v>
      </c>
      <c r="C189" s="53"/>
      <c r="D189" s="27"/>
      <c r="E189" s="105"/>
      <c r="F189" s="28" t="s">
        <v>94</v>
      </c>
      <c r="G189" s="28" t="s">
        <v>95</v>
      </c>
      <c r="H189" s="28" t="s">
        <v>96</v>
      </c>
      <c r="I189" s="28" t="s">
        <v>97</v>
      </c>
      <c r="J189" s="28" t="s">
        <v>98</v>
      </c>
      <c r="K189" s="105"/>
    </row>
    <row r="190" spans="1:11" ht="15.75" thickBot="1">
      <c r="A190" s="59">
        <v>16</v>
      </c>
      <c r="B190" s="64" t="s">
        <v>133</v>
      </c>
      <c r="C190" s="55"/>
      <c r="D190" s="20"/>
      <c r="E190" s="29" t="s">
        <v>20</v>
      </c>
      <c r="F190" s="29">
        <v>4.0599999999999997E-2</v>
      </c>
      <c r="G190" s="29">
        <v>4.2799999999999998E-2</v>
      </c>
      <c r="H190" s="29">
        <v>4.5199999999999997E-2</v>
      </c>
      <c r="I190" s="29">
        <v>4.7699999999999999E-2</v>
      </c>
      <c r="J190" s="29">
        <v>5.0200000000000002E-2</v>
      </c>
      <c r="K190" s="29" t="s">
        <v>99</v>
      </c>
    </row>
    <row r="191" spans="1:11" ht="15.75" thickBot="1">
      <c r="A191" s="59">
        <v>16</v>
      </c>
      <c r="B191" s="64" t="s">
        <v>133</v>
      </c>
      <c r="C191" s="55"/>
      <c r="D191" s="20"/>
      <c r="E191" s="29" t="s">
        <v>21</v>
      </c>
      <c r="F191" s="29">
        <v>4.0599999999999997E-2</v>
      </c>
      <c r="G191" s="29">
        <v>4.2799999999999998E-2</v>
      </c>
      <c r="H191" s="29">
        <v>4.5199999999999997E-2</v>
      </c>
      <c r="I191" s="29">
        <v>4.7699999999999999E-2</v>
      </c>
      <c r="J191" s="29">
        <v>5.0200000000000002E-2</v>
      </c>
      <c r="K191" s="29" t="s">
        <v>99</v>
      </c>
    </row>
    <row r="192" spans="1:11" ht="15.75" thickBot="1">
      <c r="A192" s="59">
        <v>16</v>
      </c>
      <c r="B192" s="64" t="s">
        <v>133</v>
      </c>
      <c r="C192" s="55"/>
      <c r="D192" s="20"/>
      <c r="E192" s="29" t="s">
        <v>22</v>
      </c>
      <c r="F192" s="29">
        <v>3.8600000000000002E-2</v>
      </c>
      <c r="G192" s="29">
        <v>4.07E-2</v>
      </c>
      <c r="H192" s="29">
        <v>4.2900000000000001E-2</v>
      </c>
      <c r="I192" s="29">
        <v>4.53E-2</v>
      </c>
      <c r="J192" s="29">
        <v>4.7699999999999999E-2</v>
      </c>
      <c r="K192" s="29" t="s">
        <v>99</v>
      </c>
    </row>
    <row r="193" spans="1:11" ht="15.75" thickBot="1">
      <c r="A193" s="59">
        <v>16</v>
      </c>
      <c r="B193" s="64" t="s">
        <v>133</v>
      </c>
      <c r="C193" s="55"/>
      <c r="D193" s="20"/>
      <c r="E193" s="29" t="s">
        <v>23</v>
      </c>
      <c r="F193" s="29">
        <v>3.6499999999999998E-2</v>
      </c>
      <c r="G193" s="29">
        <v>3.85E-2</v>
      </c>
      <c r="H193" s="29">
        <v>4.07E-2</v>
      </c>
      <c r="I193" s="29">
        <v>4.2900000000000001E-2</v>
      </c>
      <c r="J193" s="29">
        <v>4.5199999999999997E-2</v>
      </c>
      <c r="K193" s="29" t="s">
        <v>99</v>
      </c>
    </row>
    <row r="194" spans="1:11">
      <c r="A194" s="59">
        <v>16</v>
      </c>
      <c r="B194" s="64" t="s">
        <v>134</v>
      </c>
      <c r="C194" s="51" t="s">
        <v>100</v>
      </c>
      <c r="D194" s="16" t="s">
        <v>101</v>
      </c>
      <c r="E194" s="94" t="s">
        <v>9</v>
      </c>
      <c r="F194" s="97" t="s">
        <v>91</v>
      </c>
      <c r="G194" s="98"/>
      <c r="H194" s="98"/>
      <c r="I194" s="98"/>
      <c r="J194" s="99"/>
      <c r="K194" s="94" t="s">
        <v>92</v>
      </c>
    </row>
    <row r="195" spans="1:11" ht="15.75" thickBot="1">
      <c r="A195" s="59">
        <v>16</v>
      </c>
      <c r="B195" s="64" t="s">
        <v>134</v>
      </c>
      <c r="C195" s="52"/>
      <c r="D195" s="17" t="s">
        <v>102</v>
      </c>
      <c r="E195" s="95"/>
      <c r="F195" s="100" t="s">
        <v>93</v>
      </c>
      <c r="G195" s="101"/>
      <c r="H195" s="101"/>
      <c r="I195" s="101"/>
      <c r="J195" s="102"/>
      <c r="K195" s="95"/>
    </row>
    <row r="196" spans="1:11" ht="15.75" thickBot="1">
      <c r="A196" s="59">
        <v>16</v>
      </c>
      <c r="B196" s="64" t="s">
        <v>134</v>
      </c>
      <c r="C196" s="53"/>
      <c r="D196" s="18"/>
      <c r="E196" s="96"/>
      <c r="F196" s="14" t="s">
        <v>94</v>
      </c>
      <c r="G196" s="14" t="s">
        <v>95</v>
      </c>
      <c r="H196" s="14" t="s">
        <v>96</v>
      </c>
      <c r="I196" s="14" t="s">
        <v>97</v>
      </c>
      <c r="J196" s="14" t="s">
        <v>98</v>
      </c>
      <c r="K196" s="96"/>
    </row>
    <row r="197" spans="1:11" ht="15.75" thickBot="1">
      <c r="A197" s="59">
        <v>16</v>
      </c>
      <c r="B197" s="64" t="s">
        <v>134</v>
      </c>
      <c r="C197" s="55"/>
      <c r="D197" s="20"/>
      <c r="E197" s="15" t="s">
        <v>20</v>
      </c>
      <c r="F197" s="15">
        <v>4.5900000000000003E-2</v>
      </c>
      <c r="G197" s="15">
        <v>4.7899999999999998E-2</v>
      </c>
      <c r="H197" s="15">
        <v>0.05</v>
      </c>
      <c r="I197" s="15">
        <v>5.2200000000000003E-2</v>
      </c>
      <c r="J197" s="15">
        <v>5.45E-2</v>
      </c>
      <c r="K197" s="15" t="s">
        <v>99</v>
      </c>
    </row>
    <row r="198" spans="1:11" ht="15.75" thickBot="1">
      <c r="A198" s="59">
        <v>16</v>
      </c>
      <c r="B198" s="64" t="s">
        <v>134</v>
      </c>
      <c r="C198" s="55"/>
      <c r="D198" s="20"/>
      <c r="E198" s="15" t="s">
        <v>21</v>
      </c>
      <c r="F198" s="15">
        <v>3.6700000000000003E-2</v>
      </c>
      <c r="G198" s="15">
        <v>3.8300000000000001E-2</v>
      </c>
      <c r="H198" s="15">
        <v>0.04</v>
      </c>
      <c r="I198" s="15">
        <v>4.1799999999999997E-2</v>
      </c>
      <c r="J198" s="15">
        <v>4.36E-2</v>
      </c>
      <c r="K198" s="15" t="s">
        <v>99</v>
      </c>
    </row>
    <row r="199" spans="1:11" ht="15.75" thickBot="1">
      <c r="A199" s="59">
        <v>16</v>
      </c>
      <c r="B199" s="64" t="s">
        <v>134</v>
      </c>
      <c r="C199" s="55"/>
      <c r="D199" s="20"/>
      <c r="E199" s="15" t="s">
        <v>22</v>
      </c>
      <c r="F199" s="15">
        <v>3.44E-2</v>
      </c>
      <c r="G199" s="15">
        <v>3.5900000000000001E-2</v>
      </c>
      <c r="H199" s="15">
        <v>3.7499999999999999E-2</v>
      </c>
      <c r="I199" s="15">
        <v>3.9199999999999999E-2</v>
      </c>
      <c r="J199" s="15">
        <v>4.0899999999999999E-2</v>
      </c>
      <c r="K199" s="15" t="s">
        <v>99</v>
      </c>
    </row>
    <row r="200" spans="1:11" ht="15.75" thickBot="1">
      <c r="A200" s="59">
        <v>16</v>
      </c>
      <c r="B200" s="64" t="s">
        <v>134</v>
      </c>
      <c r="C200" s="55"/>
      <c r="D200" s="20"/>
      <c r="E200" s="15" t="s">
        <v>23</v>
      </c>
      <c r="F200" s="15">
        <v>3.2099999999999997E-2</v>
      </c>
      <c r="G200" s="15">
        <v>3.3500000000000002E-2</v>
      </c>
      <c r="H200" s="15">
        <v>3.5000000000000003E-2</v>
      </c>
      <c r="I200" s="15">
        <v>3.6499999999999998E-2</v>
      </c>
      <c r="J200" s="15">
        <v>3.8199999999999998E-2</v>
      </c>
      <c r="K200" s="15" t="s">
        <v>99</v>
      </c>
    </row>
    <row r="201" spans="1:11">
      <c r="A201" s="59">
        <v>17</v>
      </c>
      <c r="B201" s="64" t="s">
        <v>135</v>
      </c>
      <c r="C201" s="51" t="s">
        <v>100</v>
      </c>
      <c r="D201" s="16" t="s">
        <v>101</v>
      </c>
      <c r="E201" s="94" t="s">
        <v>9</v>
      </c>
      <c r="F201" s="97" t="s">
        <v>91</v>
      </c>
      <c r="G201" s="98"/>
      <c r="H201" s="98"/>
      <c r="I201" s="98"/>
      <c r="J201" s="99"/>
      <c r="K201" s="94" t="s">
        <v>92</v>
      </c>
    </row>
    <row r="202" spans="1:11" ht="15.75" thickBot="1">
      <c r="A202" s="59">
        <v>17</v>
      </c>
      <c r="B202" s="64" t="s">
        <v>135</v>
      </c>
      <c r="C202" s="52"/>
      <c r="D202" s="17" t="s">
        <v>102</v>
      </c>
      <c r="E202" s="95"/>
      <c r="F202" s="100" t="s">
        <v>93</v>
      </c>
      <c r="G202" s="101"/>
      <c r="H202" s="101"/>
      <c r="I202" s="101"/>
      <c r="J202" s="102"/>
      <c r="K202" s="95"/>
    </row>
    <row r="203" spans="1:11" ht="15.75" thickBot="1">
      <c r="A203" s="59">
        <v>17</v>
      </c>
      <c r="B203" s="64" t="s">
        <v>135</v>
      </c>
      <c r="C203" s="53"/>
      <c r="D203" s="18"/>
      <c r="E203" s="96"/>
      <c r="F203" s="14" t="s">
        <v>94</v>
      </c>
      <c r="G203" s="14" t="s">
        <v>95</v>
      </c>
      <c r="H203" s="14" t="s">
        <v>96</v>
      </c>
      <c r="I203" s="14" t="s">
        <v>97</v>
      </c>
      <c r="J203" s="14" t="s">
        <v>98</v>
      </c>
      <c r="K203" s="96"/>
    </row>
    <row r="204" spans="1:11" ht="15.75" thickBot="1">
      <c r="A204" s="59">
        <v>17</v>
      </c>
      <c r="B204" s="64" t="s">
        <v>135</v>
      </c>
      <c r="C204" s="54" t="s">
        <v>103</v>
      </c>
      <c r="D204" s="19" t="s">
        <v>104</v>
      </c>
      <c r="E204" s="15" t="s">
        <v>19</v>
      </c>
      <c r="F204" s="15">
        <v>5.1400000000000001E-2</v>
      </c>
      <c r="G204" s="15">
        <v>5.4100000000000002E-2</v>
      </c>
      <c r="H204" s="15">
        <v>5.6800000000000003E-2</v>
      </c>
      <c r="I204" s="15">
        <v>5.9700000000000003E-2</v>
      </c>
      <c r="J204" s="15">
        <v>6.2700000000000006E-2</v>
      </c>
      <c r="K204" s="15" t="s">
        <v>99</v>
      </c>
    </row>
    <row r="205" spans="1:11" ht="15.75" thickBot="1">
      <c r="A205" s="59">
        <v>17</v>
      </c>
      <c r="B205" s="64" t="s">
        <v>135</v>
      </c>
      <c r="C205" s="55"/>
      <c r="D205" s="20"/>
      <c r="E205" s="15" t="s">
        <v>20</v>
      </c>
      <c r="F205" s="15">
        <v>3.95E-2</v>
      </c>
      <c r="G205" s="15">
        <v>4.1599999999999998E-2</v>
      </c>
      <c r="H205" s="15">
        <v>4.3700000000000003E-2</v>
      </c>
      <c r="I205" s="15">
        <v>4.5900000000000003E-2</v>
      </c>
      <c r="J205" s="15">
        <v>4.82E-2</v>
      </c>
      <c r="K205" s="15" t="s">
        <v>99</v>
      </c>
    </row>
    <row r="206" spans="1:11" ht="15.75" thickBot="1">
      <c r="A206" s="59">
        <v>17</v>
      </c>
      <c r="B206" s="64" t="s">
        <v>135</v>
      </c>
      <c r="C206" s="55"/>
      <c r="D206" s="20"/>
      <c r="E206" s="15" t="s">
        <v>21</v>
      </c>
      <c r="F206" s="15">
        <v>3.3599999999999998E-2</v>
      </c>
      <c r="G206" s="15">
        <v>3.5400000000000001E-2</v>
      </c>
      <c r="H206" s="15">
        <v>3.7100000000000001E-2</v>
      </c>
      <c r="I206" s="15">
        <v>3.9E-2</v>
      </c>
      <c r="J206" s="15">
        <v>4.1000000000000002E-2</v>
      </c>
      <c r="K206" s="15" t="s">
        <v>99</v>
      </c>
    </row>
    <row r="207" spans="1:11" ht="15.75" thickBot="1">
      <c r="A207" s="59">
        <v>17</v>
      </c>
      <c r="B207" s="64" t="s">
        <v>135</v>
      </c>
      <c r="C207" s="55"/>
      <c r="D207" s="20"/>
      <c r="E207" s="15" t="s">
        <v>23</v>
      </c>
      <c r="F207" s="15">
        <v>2.9600000000000001E-2</v>
      </c>
      <c r="G207" s="15">
        <v>3.1199999999999999E-2</v>
      </c>
      <c r="H207" s="15">
        <v>3.2800000000000003E-2</v>
      </c>
      <c r="I207" s="15">
        <v>3.44E-2</v>
      </c>
      <c r="J207" s="15">
        <v>3.6200000000000003E-2</v>
      </c>
      <c r="K207" s="15" t="s">
        <v>99</v>
      </c>
    </row>
    <row r="208" spans="1:11">
      <c r="A208" s="59">
        <v>18</v>
      </c>
      <c r="B208" s="64" t="s">
        <v>135</v>
      </c>
      <c r="C208" s="51" t="s">
        <v>100</v>
      </c>
      <c r="D208" s="16" t="s">
        <v>101</v>
      </c>
      <c r="E208" s="94" t="s">
        <v>9</v>
      </c>
      <c r="F208" s="97" t="s">
        <v>91</v>
      </c>
      <c r="G208" s="98"/>
      <c r="H208" s="98"/>
      <c r="I208" s="98"/>
      <c r="J208" s="99"/>
      <c r="K208" s="94" t="s">
        <v>92</v>
      </c>
    </row>
    <row r="209" spans="1:11" ht="15.75" thickBot="1">
      <c r="A209" s="59">
        <v>18</v>
      </c>
      <c r="B209" s="64" t="s">
        <v>135</v>
      </c>
      <c r="C209" s="52"/>
      <c r="D209" s="17" t="s">
        <v>102</v>
      </c>
      <c r="E209" s="95"/>
      <c r="F209" s="100" t="s">
        <v>93</v>
      </c>
      <c r="G209" s="101"/>
      <c r="H209" s="101"/>
      <c r="I209" s="101"/>
      <c r="J209" s="102"/>
      <c r="K209" s="95"/>
    </row>
    <row r="210" spans="1:11" ht="15.75" thickBot="1">
      <c r="A210" s="59">
        <v>18</v>
      </c>
      <c r="B210" s="64" t="s">
        <v>135</v>
      </c>
      <c r="C210" s="53"/>
      <c r="D210" s="18"/>
      <c r="E210" s="96"/>
      <c r="F210" s="14" t="s">
        <v>94</v>
      </c>
      <c r="G210" s="14" t="s">
        <v>95</v>
      </c>
      <c r="H210" s="14" t="s">
        <v>96</v>
      </c>
      <c r="I210" s="14" t="s">
        <v>97</v>
      </c>
      <c r="J210" s="14" t="s">
        <v>98</v>
      </c>
      <c r="K210" s="96"/>
    </row>
    <row r="211" spans="1:11" ht="15.75" thickBot="1">
      <c r="A211" s="59">
        <v>18</v>
      </c>
      <c r="B211" s="64" t="s">
        <v>135</v>
      </c>
      <c r="C211" s="54" t="s">
        <v>103</v>
      </c>
      <c r="D211" s="19" t="s">
        <v>104</v>
      </c>
      <c r="E211" s="15" t="s">
        <v>19</v>
      </c>
      <c r="F211" s="15">
        <v>5.1400000000000001E-2</v>
      </c>
      <c r="G211" s="15">
        <v>5.4100000000000002E-2</v>
      </c>
      <c r="H211" s="15">
        <v>5.6800000000000003E-2</v>
      </c>
      <c r="I211" s="15">
        <v>5.9700000000000003E-2</v>
      </c>
      <c r="J211" s="15">
        <v>6.2700000000000006E-2</v>
      </c>
      <c r="K211" s="15" t="s">
        <v>99</v>
      </c>
    </row>
    <row r="212" spans="1:11" ht="15.75" thickBot="1">
      <c r="A212" s="59">
        <v>18</v>
      </c>
      <c r="B212" s="64" t="s">
        <v>135</v>
      </c>
      <c r="C212" s="55"/>
      <c r="D212" s="20"/>
      <c r="E212" s="15" t="s">
        <v>20</v>
      </c>
      <c r="F212" s="15">
        <v>3.95E-2</v>
      </c>
      <c r="G212" s="15">
        <v>4.1599999999999998E-2</v>
      </c>
      <c r="H212" s="15">
        <v>4.3700000000000003E-2</v>
      </c>
      <c r="I212" s="15">
        <v>4.5900000000000003E-2</v>
      </c>
      <c r="J212" s="15">
        <v>4.82E-2</v>
      </c>
      <c r="K212" s="15" t="s">
        <v>99</v>
      </c>
    </row>
    <row r="213" spans="1:11" ht="15.75" thickBot="1">
      <c r="A213" s="59">
        <v>18</v>
      </c>
      <c r="B213" s="64" t="s">
        <v>135</v>
      </c>
      <c r="C213" s="55"/>
      <c r="D213" s="20"/>
      <c r="E213" s="15" t="s">
        <v>21</v>
      </c>
      <c r="F213" s="15">
        <v>3.3599999999999998E-2</v>
      </c>
      <c r="G213" s="15">
        <v>3.5400000000000001E-2</v>
      </c>
      <c r="H213" s="15">
        <v>3.7100000000000001E-2</v>
      </c>
      <c r="I213" s="15">
        <v>3.9E-2</v>
      </c>
      <c r="J213" s="15">
        <v>4.1000000000000002E-2</v>
      </c>
      <c r="K213" s="15" t="s">
        <v>99</v>
      </c>
    </row>
    <row r="214" spans="1:11" ht="15.75" thickBot="1">
      <c r="A214" s="59">
        <v>18</v>
      </c>
      <c r="B214" s="64" t="s">
        <v>135</v>
      </c>
      <c r="C214" s="55"/>
      <c r="D214" s="20"/>
      <c r="E214" s="15" t="s">
        <v>22</v>
      </c>
      <c r="F214" s="15">
        <v>3.1600000000000003E-2</v>
      </c>
      <c r="G214" s="15">
        <v>3.3300000000000003E-2</v>
      </c>
      <c r="H214" s="15">
        <v>3.5000000000000003E-2</v>
      </c>
      <c r="I214" s="15">
        <v>3.6700000000000003E-2</v>
      </c>
      <c r="J214" s="15">
        <v>3.8600000000000002E-2</v>
      </c>
      <c r="K214" s="15" t="s">
        <v>99</v>
      </c>
    </row>
    <row r="215" spans="1:11" ht="15.75" thickBot="1">
      <c r="A215" s="59">
        <v>18</v>
      </c>
      <c r="B215" s="64" t="s">
        <v>135</v>
      </c>
      <c r="C215" s="55"/>
      <c r="D215" s="20"/>
      <c r="E215" s="15" t="s">
        <v>23</v>
      </c>
      <c r="F215" s="15">
        <v>2.9600000000000001E-2</v>
      </c>
      <c r="G215" s="15">
        <v>3.1199999999999999E-2</v>
      </c>
      <c r="H215" s="15">
        <v>3.2800000000000003E-2</v>
      </c>
      <c r="I215" s="15">
        <v>3.44E-2</v>
      </c>
      <c r="J215" s="15">
        <v>3.6200000000000003E-2</v>
      </c>
      <c r="K215" s="15" t="s">
        <v>99</v>
      </c>
    </row>
    <row r="216" spans="1:11" ht="15.75" thickBot="1">
      <c r="A216" s="59">
        <v>18</v>
      </c>
      <c r="B216" s="64" t="s">
        <v>135</v>
      </c>
      <c r="C216" s="55"/>
      <c r="D216" s="20"/>
      <c r="E216" s="15" t="s">
        <v>24</v>
      </c>
      <c r="F216" s="15">
        <v>2.7699999999999999E-2</v>
      </c>
      <c r="G216" s="15">
        <v>2.9100000000000001E-2</v>
      </c>
      <c r="H216" s="15">
        <v>3.0599999999999999E-2</v>
      </c>
      <c r="I216" s="15">
        <v>3.2099999999999997E-2</v>
      </c>
      <c r="J216" s="15">
        <v>3.3700000000000001E-2</v>
      </c>
      <c r="K216" s="15" t="s">
        <v>99</v>
      </c>
    </row>
    <row r="217" spans="1:11" ht="15.75" thickBot="1">
      <c r="A217" s="59">
        <v>18</v>
      </c>
      <c r="B217" s="64" t="s">
        <v>135</v>
      </c>
      <c r="C217" s="55"/>
      <c r="D217" s="20"/>
      <c r="E217" s="15" t="s">
        <v>25</v>
      </c>
      <c r="F217" s="15">
        <v>2.5700000000000001E-2</v>
      </c>
      <c r="G217" s="15">
        <v>2.7E-2</v>
      </c>
      <c r="H217" s="15">
        <v>2.8400000000000002E-2</v>
      </c>
      <c r="I217" s="15">
        <v>2.98E-2</v>
      </c>
      <c r="J217" s="15">
        <v>3.1300000000000001E-2</v>
      </c>
      <c r="K217" s="15" t="s">
        <v>99</v>
      </c>
    </row>
    <row r="218" spans="1:11" ht="15.75" thickBot="1">
      <c r="A218" s="59">
        <v>18</v>
      </c>
      <c r="B218" s="64" t="s">
        <v>135</v>
      </c>
      <c r="C218" s="55"/>
      <c r="D218" s="20"/>
      <c r="E218" s="15" t="s">
        <v>28</v>
      </c>
      <c r="F218" s="15">
        <v>2.3699999999999999E-2</v>
      </c>
      <c r="G218" s="15">
        <v>2.5000000000000001E-2</v>
      </c>
      <c r="H218" s="15">
        <v>2.6200000000000001E-2</v>
      </c>
      <c r="I218" s="15">
        <v>2.75E-2</v>
      </c>
      <c r="J218" s="15">
        <v>2.8899999999999999E-2</v>
      </c>
      <c r="K218" s="15" t="s">
        <v>99</v>
      </c>
    </row>
    <row r="219" spans="1:11">
      <c r="A219" s="59">
        <v>19</v>
      </c>
      <c r="B219" s="64" t="s">
        <v>135</v>
      </c>
      <c r="C219" s="51" t="s">
        <v>100</v>
      </c>
      <c r="D219" s="16" t="s">
        <v>101</v>
      </c>
      <c r="E219" s="94" t="s">
        <v>9</v>
      </c>
      <c r="F219" s="97" t="s">
        <v>91</v>
      </c>
      <c r="G219" s="98"/>
      <c r="H219" s="98"/>
      <c r="I219" s="98"/>
      <c r="J219" s="99"/>
      <c r="K219" s="94" t="s">
        <v>92</v>
      </c>
    </row>
    <row r="220" spans="1:11" ht="15.75" thickBot="1">
      <c r="A220" s="59">
        <v>19</v>
      </c>
      <c r="B220" s="64" t="s">
        <v>135</v>
      </c>
      <c r="C220" s="52"/>
      <c r="D220" s="17" t="s">
        <v>102</v>
      </c>
      <c r="E220" s="95"/>
      <c r="F220" s="100" t="s">
        <v>93</v>
      </c>
      <c r="G220" s="101"/>
      <c r="H220" s="101"/>
      <c r="I220" s="101"/>
      <c r="J220" s="102"/>
      <c r="K220" s="95"/>
    </row>
    <row r="221" spans="1:11" ht="15.75" thickBot="1">
      <c r="A221" s="59">
        <v>19</v>
      </c>
      <c r="B221" s="64" t="s">
        <v>135</v>
      </c>
      <c r="C221" s="53"/>
      <c r="D221" s="18"/>
      <c r="E221" s="96"/>
      <c r="F221" s="14" t="s">
        <v>94</v>
      </c>
      <c r="G221" s="14" t="s">
        <v>95</v>
      </c>
      <c r="H221" s="14" t="s">
        <v>96</v>
      </c>
      <c r="I221" s="14" t="s">
        <v>97</v>
      </c>
      <c r="J221" s="14" t="s">
        <v>98</v>
      </c>
      <c r="K221" s="96"/>
    </row>
    <row r="222" spans="1:11" ht="15.75" thickBot="1">
      <c r="A222" s="59">
        <v>19</v>
      </c>
      <c r="B222" s="64" t="s">
        <v>135</v>
      </c>
      <c r="C222" s="54" t="s">
        <v>103</v>
      </c>
      <c r="D222" s="19" t="s">
        <v>104</v>
      </c>
      <c r="E222" s="15" t="s">
        <v>19</v>
      </c>
      <c r="F222" s="15">
        <v>5.1400000000000001E-2</v>
      </c>
      <c r="G222" s="15">
        <v>5.4100000000000002E-2</v>
      </c>
      <c r="H222" s="15">
        <v>5.6800000000000003E-2</v>
      </c>
      <c r="I222" s="15">
        <v>5.9700000000000003E-2</v>
      </c>
      <c r="J222" s="15">
        <v>6.2700000000000006E-2</v>
      </c>
      <c r="K222" s="15" t="s">
        <v>99</v>
      </c>
    </row>
    <row r="223" spans="1:11" ht="15.75" thickBot="1">
      <c r="A223" s="59">
        <v>19</v>
      </c>
      <c r="B223" s="64" t="s">
        <v>135</v>
      </c>
      <c r="C223" s="55"/>
      <c r="D223" s="20"/>
      <c r="E223" s="15" t="s">
        <v>20</v>
      </c>
      <c r="F223" s="15">
        <v>3.95E-2</v>
      </c>
      <c r="G223" s="15">
        <v>4.1599999999999998E-2</v>
      </c>
      <c r="H223" s="15">
        <v>4.3700000000000003E-2</v>
      </c>
      <c r="I223" s="15">
        <v>4.5900000000000003E-2</v>
      </c>
      <c r="J223" s="15">
        <v>4.82E-2</v>
      </c>
      <c r="K223" s="15" t="s">
        <v>99</v>
      </c>
    </row>
    <row r="224" spans="1:11" ht="15.75" thickBot="1">
      <c r="A224" s="59">
        <v>19</v>
      </c>
      <c r="B224" s="64" t="s">
        <v>135</v>
      </c>
      <c r="C224" s="55"/>
      <c r="D224" s="20"/>
      <c r="E224" s="15" t="s">
        <v>21</v>
      </c>
      <c r="F224" s="15">
        <v>3.3599999999999998E-2</v>
      </c>
      <c r="G224" s="15">
        <v>3.5400000000000001E-2</v>
      </c>
      <c r="H224" s="15">
        <v>3.7100000000000001E-2</v>
      </c>
      <c r="I224" s="15">
        <v>3.9E-2</v>
      </c>
      <c r="J224" s="15">
        <v>4.1000000000000002E-2</v>
      </c>
      <c r="K224" s="15" t="s">
        <v>99</v>
      </c>
    </row>
    <row r="225" spans="1:11" ht="15.75" thickBot="1">
      <c r="A225" s="59">
        <v>19</v>
      </c>
      <c r="B225" s="64" t="s">
        <v>135</v>
      </c>
      <c r="C225" s="55"/>
      <c r="D225" s="20"/>
      <c r="E225" s="15" t="s">
        <v>22</v>
      </c>
      <c r="F225" s="15">
        <v>3.1600000000000003E-2</v>
      </c>
      <c r="G225" s="15">
        <v>3.3300000000000003E-2</v>
      </c>
      <c r="H225" s="15">
        <v>3.5000000000000003E-2</v>
      </c>
      <c r="I225" s="15">
        <v>3.6700000000000003E-2</v>
      </c>
      <c r="J225" s="15">
        <v>3.8600000000000002E-2</v>
      </c>
      <c r="K225" s="15" t="s">
        <v>99</v>
      </c>
    </row>
    <row r="226" spans="1:11" ht="15.75" thickBot="1">
      <c r="A226" s="59">
        <v>19</v>
      </c>
      <c r="B226" s="64" t="s">
        <v>135</v>
      </c>
      <c r="C226" s="55"/>
      <c r="D226" s="20"/>
      <c r="E226" s="15" t="s">
        <v>23</v>
      </c>
      <c r="F226" s="15">
        <v>2.9600000000000001E-2</v>
      </c>
      <c r="G226" s="15">
        <v>3.1199999999999999E-2</v>
      </c>
      <c r="H226" s="15">
        <v>3.2800000000000003E-2</v>
      </c>
      <c r="I226" s="15">
        <v>3.44E-2</v>
      </c>
      <c r="J226" s="15">
        <v>3.6200000000000003E-2</v>
      </c>
      <c r="K226" s="15" t="s">
        <v>99</v>
      </c>
    </row>
    <row r="227" spans="1:11" ht="15.75" thickBot="1">
      <c r="A227" s="59">
        <v>19</v>
      </c>
      <c r="B227" s="64" t="s">
        <v>135</v>
      </c>
      <c r="C227" s="55"/>
      <c r="D227" s="20"/>
      <c r="E227" s="15" t="s">
        <v>24</v>
      </c>
      <c r="F227" s="15">
        <v>2.7699999999999999E-2</v>
      </c>
      <c r="G227" s="15">
        <v>2.9100000000000001E-2</v>
      </c>
      <c r="H227" s="15">
        <v>3.0599999999999999E-2</v>
      </c>
      <c r="I227" s="15">
        <v>3.2099999999999997E-2</v>
      </c>
      <c r="J227" s="15">
        <v>3.3700000000000001E-2</v>
      </c>
      <c r="K227" s="15" t="s">
        <v>99</v>
      </c>
    </row>
    <row r="228" spans="1:11" ht="15.75" thickBot="1">
      <c r="A228" s="59">
        <v>19</v>
      </c>
      <c r="B228" s="64" t="s">
        <v>135</v>
      </c>
      <c r="C228" s="55"/>
      <c r="D228" s="20"/>
      <c r="E228" s="15" t="s">
        <v>25</v>
      </c>
      <c r="F228" s="15">
        <v>2.5700000000000001E-2</v>
      </c>
      <c r="G228" s="15">
        <v>2.7E-2</v>
      </c>
      <c r="H228" s="15">
        <v>2.8400000000000002E-2</v>
      </c>
      <c r="I228" s="15">
        <v>2.98E-2</v>
      </c>
      <c r="J228" s="15">
        <v>3.1300000000000001E-2</v>
      </c>
      <c r="K228" s="15" t="s">
        <v>99</v>
      </c>
    </row>
    <row r="229" spans="1:11">
      <c r="A229" s="59">
        <v>20</v>
      </c>
      <c r="B229" s="64" t="s">
        <v>135</v>
      </c>
      <c r="C229" s="51" t="s">
        <v>100</v>
      </c>
      <c r="D229" s="16" t="s">
        <v>101</v>
      </c>
      <c r="E229" s="94" t="s">
        <v>9</v>
      </c>
      <c r="F229" s="97" t="s">
        <v>91</v>
      </c>
      <c r="G229" s="98"/>
      <c r="H229" s="98"/>
      <c r="I229" s="98"/>
      <c r="J229" s="99"/>
      <c r="K229" s="94" t="s">
        <v>92</v>
      </c>
    </row>
    <row r="230" spans="1:11" ht="15.75" thickBot="1">
      <c r="A230" s="59">
        <v>20</v>
      </c>
      <c r="B230" s="64" t="s">
        <v>135</v>
      </c>
      <c r="C230" s="52"/>
      <c r="D230" s="17" t="s">
        <v>102</v>
      </c>
      <c r="E230" s="95"/>
      <c r="F230" s="100" t="s">
        <v>93</v>
      </c>
      <c r="G230" s="101"/>
      <c r="H230" s="101"/>
      <c r="I230" s="101"/>
      <c r="J230" s="102"/>
      <c r="K230" s="95"/>
    </row>
    <row r="231" spans="1:11" ht="15.75" thickBot="1">
      <c r="A231" s="59">
        <v>20</v>
      </c>
      <c r="B231" s="64" t="s">
        <v>135</v>
      </c>
      <c r="C231" s="53"/>
      <c r="D231" s="18"/>
      <c r="E231" s="96"/>
      <c r="F231" s="14" t="s">
        <v>94</v>
      </c>
      <c r="G231" s="14" t="s">
        <v>95</v>
      </c>
      <c r="H231" s="14" t="s">
        <v>96</v>
      </c>
      <c r="I231" s="14" t="s">
        <v>97</v>
      </c>
      <c r="J231" s="14" t="s">
        <v>98</v>
      </c>
      <c r="K231" s="96"/>
    </row>
    <row r="232" spans="1:11" ht="15.75" thickBot="1">
      <c r="A232" s="59">
        <v>20</v>
      </c>
      <c r="B232" s="64" t="s">
        <v>135</v>
      </c>
      <c r="C232" s="54" t="s">
        <v>103</v>
      </c>
      <c r="D232" s="19" t="s">
        <v>104</v>
      </c>
      <c r="E232" s="15" t="s">
        <v>19</v>
      </c>
      <c r="F232" s="15">
        <v>5.1400000000000001E-2</v>
      </c>
      <c r="G232" s="15">
        <v>5.4100000000000002E-2</v>
      </c>
      <c r="H232" s="15">
        <v>5.6800000000000003E-2</v>
      </c>
      <c r="I232" s="15">
        <v>5.9700000000000003E-2</v>
      </c>
      <c r="J232" s="15">
        <v>6.2700000000000006E-2</v>
      </c>
      <c r="K232" s="15" t="s">
        <v>99</v>
      </c>
    </row>
    <row r="233" spans="1:11" ht="15.75" thickBot="1">
      <c r="A233" s="59">
        <v>20</v>
      </c>
      <c r="B233" s="64" t="s">
        <v>135</v>
      </c>
      <c r="C233" s="55"/>
      <c r="D233" s="20"/>
      <c r="E233" s="15" t="s">
        <v>20</v>
      </c>
      <c r="F233" s="15">
        <v>3.95E-2</v>
      </c>
      <c r="G233" s="15">
        <v>4.1599999999999998E-2</v>
      </c>
      <c r="H233" s="15">
        <v>4.3700000000000003E-2</v>
      </c>
      <c r="I233" s="15">
        <v>4.5900000000000003E-2</v>
      </c>
      <c r="J233" s="15">
        <v>4.82E-2</v>
      </c>
      <c r="K233" s="15" t="s">
        <v>99</v>
      </c>
    </row>
    <row r="234" spans="1:11" ht="15.75" thickBot="1">
      <c r="A234" s="59">
        <v>20</v>
      </c>
      <c r="B234" s="64" t="s">
        <v>135</v>
      </c>
      <c r="C234" s="55"/>
      <c r="D234" s="20"/>
      <c r="E234" s="15" t="s">
        <v>21</v>
      </c>
      <c r="F234" s="15">
        <v>3.3599999999999998E-2</v>
      </c>
      <c r="G234" s="15">
        <v>3.5400000000000001E-2</v>
      </c>
      <c r="H234" s="15">
        <v>3.7100000000000001E-2</v>
      </c>
      <c r="I234" s="15">
        <v>3.9E-2</v>
      </c>
      <c r="J234" s="15">
        <v>4.1000000000000002E-2</v>
      </c>
      <c r="K234" s="15" t="s">
        <v>99</v>
      </c>
    </row>
    <row r="235" spans="1:11" ht="15.75" thickBot="1">
      <c r="A235" s="59">
        <v>20</v>
      </c>
      <c r="B235" s="64" t="s">
        <v>135</v>
      </c>
      <c r="C235" s="55"/>
      <c r="D235" s="20"/>
      <c r="E235" s="15" t="s">
        <v>22</v>
      </c>
      <c r="F235" s="15">
        <v>3.1600000000000003E-2</v>
      </c>
      <c r="G235" s="15">
        <v>3.3300000000000003E-2</v>
      </c>
      <c r="H235" s="15">
        <v>3.5000000000000003E-2</v>
      </c>
      <c r="I235" s="15">
        <v>3.6700000000000003E-2</v>
      </c>
      <c r="J235" s="15">
        <v>3.8600000000000002E-2</v>
      </c>
      <c r="K235" s="15" t="s">
        <v>99</v>
      </c>
    </row>
    <row r="236" spans="1:11" ht="15.75" thickBot="1">
      <c r="A236" s="59">
        <v>20</v>
      </c>
      <c r="B236" s="64" t="s">
        <v>135</v>
      </c>
      <c r="C236" s="55"/>
      <c r="D236" s="20"/>
      <c r="E236" s="15" t="s">
        <v>23</v>
      </c>
      <c r="F236" s="15">
        <v>2.9600000000000001E-2</v>
      </c>
      <c r="G236" s="15">
        <v>3.1199999999999999E-2</v>
      </c>
      <c r="H236" s="15">
        <v>3.2800000000000003E-2</v>
      </c>
      <c r="I236" s="15">
        <v>3.44E-2</v>
      </c>
      <c r="J236" s="15">
        <v>3.6200000000000003E-2</v>
      </c>
      <c r="K236" s="15" t="s">
        <v>99</v>
      </c>
    </row>
    <row r="237" spans="1:11" ht="15.75" thickBot="1">
      <c r="A237" s="59">
        <v>20</v>
      </c>
      <c r="B237" s="64" t="s">
        <v>135</v>
      </c>
      <c r="C237" s="55"/>
      <c r="D237" s="20"/>
      <c r="E237" s="15" t="s">
        <v>24</v>
      </c>
      <c r="F237" s="15">
        <v>2.7699999999999999E-2</v>
      </c>
      <c r="G237" s="15">
        <v>2.9100000000000001E-2</v>
      </c>
      <c r="H237" s="15">
        <v>3.0599999999999999E-2</v>
      </c>
      <c r="I237" s="15">
        <v>3.2099999999999997E-2</v>
      </c>
      <c r="J237" s="15">
        <v>3.3700000000000001E-2</v>
      </c>
      <c r="K237" s="15" t="s">
        <v>99</v>
      </c>
    </row>
    <row r="238" spans="1:11" ht="15.75" thickBot="1">
      <c r="A238" s="59">
        <v>20</v>
      </c>
      <c r="B238" s="64" t="s">
        <v>135</v>
      </c>
      <c r="C238" s="55"/>
      <c r="D238" s="20"/>
      <c r="E238" s="15" t="s">
        <v>25</v>
      </c>
      <c r="F238" s="15">
        <v>2.5700000000000001E-2</v>
      </c>
      <c r="G238" s="15">
        <v>2.7E-2</v>
      </c>
      <c r="H238" s="15">
        <v>2.8400000000000002E-2</v>
      </c>
      <c r="I238" s="15">
        <v>2.98E-2</v>
      </c>
      <c r="J238" s="15">
        <v>3.1300000000000001E-2</v>
      </c>
      <c r="K238" s="15" t="s">
        <v>99</v>
      </c>
    </row>
    <row r="239" spans="1:11">
      <c r="A239" s="59">
        <v>21</v>
      </c>
      <c r="B239" s="64" t="s">
        <v>135</v>
      </c>
      <c r="C239" s="51" t="s">
        <v>100</v>
      </c>
      <c r="D239" s="16" t="s">
        <v>101</v>
      </c>
      <c r="E239" s="94" t="s">
        <v>9</v>
      </c>
      <c r="F239" s="97" t="s">
        <v>91</v>
      </c>
      <c r="G239" s="98"/>
      <c r="H239" s="98"/>
      <c r="I239" s="98"/>
      <c r="J239" s="99"/>
      <c r="K239" s="94" t="s">
        <v>92</v>
      </c>
    </row>
    <row r="240" spans="1:11" ht="15.75" thickBot="1">
      <c r="A240" s="59">
        <v>21</v>
      </c>
      <c r="B240" s="64" t="s">
        <v>135</v>
      </c>
      <c r="C240" s="52"/>
      <c r="D240" s="17" t="s">
        <v>102</v>
      </c>
      <c r="E240" s="95"/>
      <c r="F240" s="100" t="s">
        <v>93</v>
      </c>
      <c r="G240" s="101"/>
      <c r="H240" s="101"/>
      <c r="I240" s="101"/>
      <c r="J240" s="102"/>
      <c r="K240" s="95"/>
    </row>
    <row r="241" spans="1:11" ht="15.75" thickBot="1">
      <c r="A241" s="59">
        <v>21</v>
      </c>
      <c r="B241" s="64" t="s">
        <v>135</v>
      </c>
      <c r="C241" s="53"/>
      <c r="D241" s="18"/>
      <c r="E241" s="96"/>
      <c r="F241" s="14" t="s">
        <v>94</v>
      </c>
      <c r="G241" s="14" t="s">
        <v>95</v>
      </c>
      <c r="H241" s="14" t="s">
        <v>96</v>
      </c>
      <c r="I241" s="14" t="s">
        <v>97</v>
      </c>
      <c r="J241" s="14" t="s">
        <v>98</v>
      </c>
      <c r="K241" s="96"/>
    </row>
    <row r="242" spans="1:11" ht="15.75" thickBot="1">
      <c r="A242" s="59">
        <v>21</v>
      </c>
      <c r="B242" s="64" t="s">
        <v>135</v>
      </c>
      <c r="C242" s="54" t="s">
        <v>103</v>
      </c>
      <c r="D242" s="19" t="s">
        <v>104</v>
      </c>
      <c r="E242" s="15" t="s">
        <v>19</v>
      </c>
      <c r="F242" s="15">
        <v>5.1400000000000001E-2</v>
      </c>
      <c r="G242" s="15">
        <v>5.4100000000000002E-2</v>
      </c>
      <c r="H242" s="15">
        <v>5.6800000000000003E-2</v>
      </c>
      <c r="I242" s="15">
        <v>5.9700000000000003E-2</v>
      </c>
      <c r="J242" s="15">
        <v>6.2700000000000006E-2</v>
      </c>
      <c r="K242" s="15" t="s">
        <v>99</v>
      </c>
    </row>
    <row r="243" spans="1:11" ht="15.75" thickBot="1">
      <c r="A243" s="59">
        <v>21</v>
      </c>
      <c r="B243" s="64" t="s">
        <v>135</v>
      </c>
      <c r="C243" s="55"/>
      <c r="D243" s="20"/>
      <c r="E243" s="15" t="s">
        <v>20</v>
      </c>
      <c r="F243" s="15">
        <v>3.95E-2</v>
      </c>
      <c r="G243" s="15">
        <v>4.1599999999999998E-2</v>
      </c>
      <c r="H243" s="15">
        <v>4.3700000000000003E-2</v>
      </c>
      <c r="I243" s="15">
        <v>4.5900000000000003E-2</v>
      </c>
      <c r="J243" s="15">
        <v>4.82E-2</v>
      </c>
      <c r="K243" s="15" t="s">
        <v>99</v>
      </c>
    </row>
    <row r="244" spans="1:11" ht="15.75" thickBot="1">
      <c r="A244" s="59">
        <v>21</v>
      </c>
      <c r="B244" s="64" t="s">
        <v>135</v>
      </c>
      <c r="C244" s="55"/>
      <c r="D244" s="20"/>
      <c r="E244" s="15" t="s">
        <v>21</v>
      </c>
      <c r="F244" s="15">
        <v>3.3599999999999998E-2</v>
      </c>
      <c r="G244" s="15">
        <v>3.5400000000000001E-2</v>
      </c>
      <c r="H244" s="15">
        <v>3.7100000000000001E-2</v>
      </c>
      <c r="I244" s="15">
        <v>3.9E-2</v>
      </c>
      <c r="J244" s="15">
        <v>4.1000000000000002E-2</v>
      </c>
      <c r="K244" s="15" t="s">
        <v>99</v>
      </c>
    </row>
    <row r="245" spans="1:11" ht="15.75" thickBot="1">
      <c r="A245" s="59">
        <v>21</v>
      </c>
      <c r="B245" s="64" t="s">
        <v>135</v>
      </c>
      <c r="C245" s="55"/>
      <c r="D245" s="20"/>
      <c r="E245" s="15" t="s">
        <v>23</v>
      </c>
      <c r="F245" s="15">
        <v>2.9600000000000001E-2</v>
      </c>
      <c r="G245" s="15">
        <v>3.1199999999999999E-2</v>
      </c>
      <c r="H245" s="15">
        <v>3.2800000000000003E-2</v>
      </c>
      <c r="I245" s="15">
        <v>3.44E-2</v>
      </c>
      <c r="J245" s="15">
        <v>3.6200000000000003E-2</v>
      </c>
      <c r="K245" s="15" t="s">
        <v>99</v>
      </c>
    </row>
    <row r="246" spans="1:11" ht="15.75" thickBot="1">
      <c r="A246" s="59">
        <v>21</v>
      </c>
      <c r="B246" s="64" t="s">
        <v>135</v>
      </c>
      <c r="C246" s="55"/>
      <c r="D246" s="20"/>
      <c r="E246" s="15" t="s">
        <v>28</v>
      </c>
      <c r="F246" s="15">
        <v>2.3699999999999999E-2</v>
      </c>
      <c r="G246" s="15">
        <v>2.5000000000000001E-2</v>
      </c>
      <c r="H246" s="15">
        <v>2.6200000000000001E-2</v>
      </c>
      <c r="I246" s="15">
        <v>2.75E-2</v>
      </c>
      <c r="J246" s="15">
        <v>2.8899999999999999E-2</v>
      </c>
      <c r="K246" s="15" t="s">
        <v>99</v>
      </c>
    </row>
    <row r="247" spans="1:11" ht="15.75" thickBot="1">
      <c r="A247" s="59">
        <v>21</v>
      </c>
      <c r="B247" s="64" t="s">
        <v>135</v>
      </c>
      <c r="C247" s="55"/>
      <c r="D247" s="20"/>
      <c r="E247" s="15" t="s">
        <v>73</v>
      </c>
      <c r="F247" s="15">
        <v>1.38E-2</v>
      </c>
      <c r="G247" s="15">
        <v>1.46E-2</v>
      </c>
      <c r="H247" s="15">
        <v>1.5299999999999999E-2</v>
      </c>
      <c r="I247" s="15">
        <v>1.61E-2</v>
      </c>
      <c r="J247" s="15">
        <v>1.6899999999999998E-2</v>
      </c>
      <c r="K247" s="15" t="s">
        <v>99</v>
      </c>
    </row>
    <row r="248" spans="1:11">
      <c r="A248" s="59">
        <v>22</v>
      </c>
      <c r="B248" s="64" t="s">
        <v>135</v>
      </c>
      <c r="C248" s="51" t="s">
        <v>100</v>
      </c>
      <c r="D248" s="16" t="s">
        <v>101</v>
      </c>
      <c r="E248" s="94" t="s">
        <v>9</v>
      </c>
      <c r="F248" s="97" t="s">
        <v>91</v>
      </c>
      <c r="G248" s="98"/>
      <c r="H248" s="98"/>
      <c r="I248" s="98"/>
      <c r="J248" s="99"/>
      <c r="K248" s="94" t="s">
        <v>92</v>
      </c>
    </row>
    <row r="249" spans="1:11" ht="15.75" thickBot="1">
      <c r="A249" s="59">
        <v>22</v>
      </c>
      <c r="B249" s="64" t="s">
        <v>135</v>
      </c>
      <c r="C249" s="52"/>
      <c r="D249" s="17" t="s">
        <v>102</v>
      </c>
      <c r="E249" s="95"/>
      <c r="F249" s="100" t="s">
        <v>93</v>
      </c>
      <c r="G249" s="101"/>
      <c r="H249" s="101"/>
      <c r="I249" s="101"/>
      <c r="J249" s="102"/>
      <c r="K249" s="95"/>
    </row>
    <row r="250" spans="1:11" ht="15.75" thickBot="1">
      <c r="A250" s="59">
        <v>22</v>
      </c>
      <c r="B250" s="64" t="s">
        <v>135</v>
      </c>
      <c r="C250" s="53"/>
      <c r="D250" s="18"/>
      <c r="E250" s="96"/>
      <c r="F250" s="14" t="s">
        <v>94</v>
      </c>
      <c r="G250" s="14" t="s">
        <v>95</v>
      </c>
      <c r="H250" s="14" t="s">
        <v>96</v>
      </c>
      <c r="I250" s="14" t="s">
        <v>97</v>
      </c>
      <c r="J250" s="14" t="s">
        <v>98</v>
      </c>
      <c r="K250" s="96"/>
    </row>
    <row r="251" spans="1:11" ht="15.75" thickBot="1">
      <c r="A251" s="59">
        <v>22</v>
      </c>
      <c r="B251" s="64" t="s">
        <v>135</v>
      </c>
      <c r="C251" s="54" t="s">
        <v>103</v>
      </c>
      <c r="D251" s="19" t="s">
        <v>104</v>
      </c>
      <c r="E251" s="15" t="s">
        <v>19</v>
      </c>
      <c r="F251" s="15">
        <v>5.1400000000000001E-2</v>
      </c>
      <c r="G251" s="15">
        <v>5.4100000000000002E-2</v>
      </c>
      <c r="H251" s="15">
        <v>5.6800000000000003E-2</v>
      </c>
      <c r="I251" s="15">
        <v>5.9700000000000003E-2</v>
      </c>
      <c r="J251" s="15">
        <v>6.2700000000000006E-2</v>
      </c>
      <c r="K251" s="15" t="s">
        <v>99</v>
      </c>
    </row>
    <row r="252" spans="1:11" ht="15.75" thickBot="1">
      <c r="A252" s="59">
        <v>22</v>
      </c>
      <c r="B252" s="64" t="s">
        <v>135</v>
      </c>
      <c r="C252" s="55"/>
      <c r="D252" s="20"/>
      <c r="E252" s="15" t="s">
        <v>20</v>
      </c>
      <c r="F252" s="15">
        <v>3.95E-2</v>
      </c>
      <c r="G252" s="15">
        <v>4.1599999999999998E-2</v>
      </c>
      <c r="H252" s="15">
        <v>4.3700000000000003E-2</v>
      </c>
      <c r="I252" s="15">
        <v>4.5900000000000003E-2</v>
      </c>
      <c r="J252" s="15">
        <v>4.82E-2</v>
      </c>
      <c r="K252" s="15" t="s">
        <v>99</v>
      </c>
    </row>
    <row r="253" spans="1:11" ht="15.75" thickBot="1">
      <c r="A253" s="59">
        <v>22</v>
      </c>
      <c r="B253" s="64" t="s">
        <v>135</v>
      </c>
      <c r="C253" s="55"/>
      <c r="D253" s="20"/>
      <c r="E253" s="15" t="s">
        <v>21</v>
      </c>
      <c r="F253" s="15">
        <v>3.3599999999999998E-2</v>
      </c>
      <c r="G253" s="15">
        <v>3.5400000000000001E-2</v>
      </c>
      <c r="H253" s="15">
        <v>3.7100000000000001E-2</v>
      </c>
      <c r="I253" s="15">
        <v>3.9E-2</v>
      </c>
      <c r="J253" s="15">
        <v>4.1000000000000002E-2</v>
      </c>
      <c r="K253" s="15" t="s">
        <v>99</v>
      </c>
    </row>
    <row r="254" spans="1:11" ht="15.75" thickBot="1">
      <c r="A254" s="59">
        <v>22</v>
      </c>
      <c r="B254" s="64" t="s">
        <v>135</v>
      </c>
      <c r="C254" s="55"/>
      <c r="D254" s="20"/>
      <c r="E254" s="15" t="s">
        <v>22</v>
      </c>
      <c r="F254" s="15">
        <v>3.1600000000000003E-2</v>
      </c>
      <c r="G254" s="15">
        <v>3.3300000000000003E-2</v>
      </c>
      <c r="H254" s="15">
        <v>3.5000000000000003E-2</v>
      </c>
      <c r="I254" s="15">
        <v>3.6700000000000003E-2</v>
      </c>
      <c r="J254" s="15">
        <v>3.8600000000000002E-2</v>
      </c>
      <c r="K254" s="15" t="s">
        <v>99</v>
      </c>
    </row>
    <row r="255" spans="1:11" ht="15.75" thickBot="1">
      <c r="A255" s="59">
        <v>22</v>
      </c>
      <c r="B255" s="64" t="s">
        <v>135</v>
      </c>
      <c r="C255" s="55"/>
      <c r="D255" s="20"/>
      <c r="E255" s="15" t="s">
        <v>23</v>
      </c>
      <c r="F255" s="15">
        <v>2.9600000000000001E-2</v>
      </c>
      <c r="G255" s="15">
        <v>3.1199999999999999E-2</v>
      </c>
      <c r="H255" s="15">
        <v>3.2800000000000003E-2</v>
      </c>
      <c r="I255" s="15">
        <v>3.44E-2</v>
      </c>
      <c r="J255" s="15">
        <v>3.6200000000000003E-2</v>
      </c>
      <c r="K255" s="15" t="s">
        <v>99</v>
      </c>
    </row>
    <row r="256" spans="1:11" ht="15.75" thickBot="1">
      <c r="A256" s="59">
        <v>22</v>
      </c>
      <c r="B256" s="64" t="s">
        <v>135</v>
      </c>
      <c r="C256" s="55"/>
      <c r="D256" s="20"/>
      <c r="E256" s="15" t="s">
        <v>24</v>
      </c>
      <c r="F256" s="15">
        <v>2.7699999999999999E-2</v>
      </c>
      <c r="G256" s="15">
        <v>2.9100000000000001E-2</v>
      </c>
      <c r="H256" s="15">
        <v>3.0599999999999999E-2</v>
      </c>
      <c r="I256" s="15">
        <v>3.2099999999999997E-2</v>
      </c>
      <c r="J256" s="15">
        <v>3.3700000000000001E-2</v>
      </c>
      <c r="K256" s="15" t="s">
        <v>99</v>
      </c>
    </row>
    <row r="257" spans="1:11" ht="15.75" thickBot="1">
      <c r="A257" s="59">
        <v>22</v>
      </c>
      <c r="B257" s="64" t="s">
        <v>135</v>
      </c>
      <c r="C257" s="55"/>
      <c r="D257" s="20"/>
      <c r="E257" s="15" t="s">
        <v>25</v>
      </c>
      <c r="F257" s="15">
        <v>2.5700000000000001E-2</v>
      </c>
      <c r="G257" s="15">
        <v>2.7E-2</v>
      </c>
      <c r="H257" s="15">
        <v>2.8400000000000002E-2</v>
      </c>
      <c r="I257" s="15">
        <v>2.98E-2</v>
      </c>
      <c r="J257" s="15">
        <v>3.1300000000000001E-2</v>
      </c>
      <c r="K257" s="15" t="s">
        <v>99</v>
      </c>
    </row>
    <row r="258" spans="1:11">
      <c r="A258" s="59">
        <v>23</v>
      </c>
      <c r="B258" s="64" t="s">
        <v>136</v>
      </c>
      <c r="C258" s="51" t="s">
        <v>100</v>
      </c>
      <c r="D258" s="25" t="s">
        <v>101</v>
      </c>
      <c r="E258" s="103" t="s">
        <v>9</v>
      </c>
      <c r="F258" s="106" t="s">
        <v>91</v>
      </c>
      <c r="G258" s="107"/>
      <c r="H258" s="107"/>
      <c r="I258" s="107"/>
      <c r="J258" s="108"/>
      <c r="K258" s="103" t="s">
        <v>92</v>
      </c>
    </row>
    <row r="259" spans="1:11" ht="15.75" thickBot="1">
      <c r="A259" s="59">
        <v>23</v>
      </c>
      <c r="B259" s="64" t="s">
        <v>136</v>
      </c>
      <c r="C259" s="52"/>
      <c r="D259" s="26" t="s">
        <v>102</v>
      </c>
      <c r="E259" s="104"/>
      <c r="F259" s="109" t="s">
        <v>93</v>
      </c>
      <c r="G259" s="110"/>
      <c r="H259" s="110"/>
      <c r="I259" s="110"/>
      <c r="J259" s="111"/>
      <c r="K259" s="104"/>
    </row>
    <row r="260" spans="1:11" ht="15.75" thickBot="1">
      <c r="A260" s="59">
        <v>23</v>
      </c>
      <c r="B260" s="64" t="s">
        <v>136</v>
      </c>
      <c r="C260" s="53"/>
      <c r="D260" s="27"/>
      <c r="E260" s="105"/>
      <c r="F260" s="28" t="s">
        <v>94</v>
      </c>
      <c r="G260" s="28" t="s">
        <v>95</v>
      </c>
      <c r="H260" s="28" t="s">
        <v>96</v>
      </c>
      <c r="I260" s="28" t="s">
        <v>97</v>
      </c>
      <c r="J260" s="28" t="s">
        <v>98</v>
      </c>
      <c r="K260" s="105"/>
    </row>
    <row r="261" spans="1:11" ht="15.75" thickBot="1">
      <c r="A261" s="59">
        <v>23</v>
      </c>
      <c r="B261" s="64" t="s">
        <v>136</v>
      </c>
      <c r="C261" s="54" t="s">
        <v>103</v>
      </c>
      <c r="D261" s="19" t="s">
        <v>104</v>
      </c>
      <c r="E261" s="29" t="s">
        <v>19</v>
      </c>
      <c r="F261" s="29">
        <v>2.7799999999999998E-2</v>
      </c>
      <c r="G261" s="29">
        <v>3.04E-2</v>
      </c>
      <c r="H261" s="29">
        <v>3.3099999999999997E-2</v>
      </c>
      <c r="I261" s="29">
        <v>3.5999999999999997E-2</v>
      </c>
      <c r="J261" s="29">
        <v>3.9100000000000003E-2</v>
      </c>
      <c r="K261" s="29" t="s">
        <v>99</v>
      </c>
    </row>
    <row r="262" spans="1:11" ht="15.75" thickBot="1">
      <c r="A262" s="59">
        <v>23</v>
      </c>
      <c r="B262" s="64" t="s">
        <v>136</v>
      </c>
      <c r="C262" s="55"/>
      <c r="D262" s="20"/>
      <c r="E262" s="29" t="s">
        <v>20</v>
      </c>
      <c r="F262" s="29">
        <v>2.7799999999999998E-2</v>
      </c>
      <c r="G262" s="29">
        <v>3.04E-2</v>
      </c>
      <c r="H262" s="29">
        <v>3.3099999999999997E-2</v>
      </c>
      <c r="I262" s="29">
        <v>3.5999999999999997E-2</v>
      </c>
      <c r="J262" s="29">
        <v>3.9100000000000003E-2</v>
      </c>
      <c r="K262" s="29" t="s">
        <v>99</v>
      </c>
    </row>
    <row r="263" spans="1:11" ht="15.75" thickBot="1">
      <c r="A263" s="59">
        <v>23</v>
      </c>
      <c r="B263" s="64" t="s">
        <v>136</v>
      </c>
      <c r="C263" s="55"/>
      <c r="D263" s="20"/>
      <c r="E263" s="29" t="s">
        <v>21</v>
      </c>
      <c r="F263" s="29">
        <v>2.7799999999999998E-2</v>
      </c>
      <c r="G263" s="29">
        <v>3.04E-2</v>
      </c>
      <c r="H263" s="29">
        <v>3.3099999999999997E-2</v>
      </c>
      <c r="I263" s="29">
        <v>3.5999999999999997E-2</v>
      </c>
      <c r="J263" s="29">
        <v>3.9100000000000003E-2</v>
      </c>
      <c r="K263" s="29" t="s">
        <v>99</v>
      </c>
    </row>
    <row r="264" spans="1:11" ht="15.75" thickBot="1">
      <c r="A264" s="59">
        <v>23</v>
      </c>
      <c r="B264" s="64" t="s">
        <v>136</v>
      </c>
      <c r="C264" s="55"/>
      <c r="D264" s="20"/>
      <c r="E264" s="29" t="s">
        <v>22</v>
      </c>
      <c r="F264" s="29">
        <v>2.64E-2</v>
      </c>
      <c r="G264" s="29">
        <v>2.8899999999999999E-2</v>
      </c>
      <c r="H264" s="29">
        <v>3.1399999999999997E-2</v>
      </c>
      <c r="I264" s="29">
        <v>3.4200000000000001E-2</v>
      </c>
      <c r="J264" s="29">
        <v>3.7100000000000001E-2</v>
      </c>
      <c r="K264" s="29" t="s">
        <v>99</v>
      </c>
    </row>
    <row r="265" spans="1:11" ht="15.75" thickBot="1">
      <c r="A265" s="59">
        <v>23</v>
      </c>
      <c r="B265" s="64" t="s">
        <v>136</v>
      </c>
      <c r="C265" s="55"/>
      <c r="D265" s="20"/>
      <c r="E265" s="29" t="s">
        <v>23</v>
      </c>
      <c r="F265" s="29">
        <v>2.5000000000000001E-2</v>
      </c>
      <c r="G265" s="29">
        <v>2.7400000000000001E-2</v>
      </c>
      <c r="H265" s="29">
        <v>2.98E-2</v>
      </c>
      <c r="I265" s="29">
        <v>3.2399999999999998E-2</v>
      </c>
      <c r="J265" s="29">
        <v>3.5200000000000002E-2</v>
      </c>
      <c r="K265" s="29" t="s">
        <v>99</v>
      </c>
    </row>
    <row r="266" spans="1:11" ht="15.75" thickBot="1">
      <c r="A266" s="59">
        <v>23</v>
      </c>
      <c r="B266" s="64" t="s">
        <v>136</v>
      </c>
      <c r="C266" s="55"/>
      <c r="D266" s="20"/>
      <c r="E266" s="29" t="s">
        <v>24</v>
      </c>
      <c r="F266" s="29">
        <v>2.3599999999999999E-2</v>
      </c>
      <c r="G266" s="29">
        <v>2.58E-2</v>
      </c>
      <c r="H266" s="29">
        <v>2.81E-2</v>
      </c>
      <c r="I266" s="29">
        <v>3.0599999999999999E-2</v>
      </c>
      <c r="J266" s="29">
        <v>3.32E-2</v>
      </c>
      <c r="K266" s="29" t="s">
        <v>99</v>
      </c>
    </row>
    <row r="267" spans="1:11">
      <c r="A267" s="59">
        <v>24</v>
      </c>
      <c r="B267" s="64" t="s">
        <v>137</v>
      </c>
      <c r="C267" s="51" t="s">
        <v>100</v>
      </c>
      <c r="D267" s="25" t="s">
        <v>101</v>
      </c>
      <c r="E267" s="103" t="s">
        <v>9</v>
      </c>
      <c r="F267" s="106" t="s">
        <v>91</v>
      </c>
      <c r="G267" s="107"/>
      <c r="H267" s="107"/>
      <c r="I267" s="107"/>
      <c r="J267" s="108"/>
      <c r="K267" s="103" t="s">
        <v>92</v>
      </c>
    </row>
    <row r="268" spans="1:11" ht="15.75" thickBot="1">
      <c r="A268" s="59">
        <v>24</v>
      </c>
      <c r="B268" s="64" t="s">
        <v>137</v>
      </c>
      <c r="C268" s="52"/>
      <c r="D268" s="26" t="s">
        <v>102</v>
      </c>
      <c r="E268" s="104"/>
      <c r="F268" s="109" t="s">
        <v>93</v>
      </c>
      <c r="G268" s="110"/>
      <c r="H268" s="110"/>
      <c r="I268" s="110"/>
      <c r="J268" s="111"/>
      <c r="K268" s="104"/>
    </row>
    <row r="269" spans="1:11" ht="15.75" thickBot="1">
      <c r="A269" s="59">
        <v>24</v>
      </c>
      <c r="B269" s="64" t="s">
        <v>137</v>
      </c>
      <c r="C269" s="53"/>
      <c r="D269" s="27"/>
      <c r="E269" s="105"/>
      <c r="F269" s="28" t="s">
        <v>94</v>
      </c>
      <c r="G269" s="28" t="s">
        <v>95</v>
      </c>
      <c r="H269" s="28" t="s">
        <v>96</v>
      </c>
      <c r="I269" s="28" t="s">
        <v>97</v>
      </c>
      <c r="J269" s="28" t="s">
        <v>98</v>
      </c>
      <c r="K269" s="105"/>
    </row>
    <row r="270" spans="1:11" ht="15.75" thickBot="1">
      <c r="A270" s="59">
        <v>24</v>
      </c>
      <c r="B270" s="64" t="s">
        <v>137</v>
      </c>
      <c r="C270" s="54" t="s">
        <v>103</v>
      </c>
      <c r="D270" s="19" t="s">
        <v>104</v>
      </c>
      <c r="E270" s="29" t="s">
        <v>19</v>
      </c>
      <c r="F270" s="29">
        <v>5.0900000000000001E-2</v>
      </c>
      <c r="G270" s="29">
        <v>5.2699999999999997E-2</v>
      </c>
      <c r="H270" s="29">
        <v>5.5899999999999998E-2</v>
      </c>
      <c r="I270" s="29">
        <v>5.8000000000000003E-2</v>
      </c>
      <c r="J270" s="29">
        <v>5.8700000000000002E-2</v>
      </c>
      <c r="K270" s="29" t="s">
        <v>99</v>
      </c>
    </row>
    <row r="271" spans="1:11" ht="15.75" thickBot="1">
      <c r="A271" s="59">
        <v>24</v>
      </c>
      <c r="B271" s="64" t="s">
        <v>137</v>
      </c>
      <c r="C271" s="55"/>
      <c r="D271" s="20"/>
      <c r="E271" s="29" t="s">
        <v>20</v>
      </c>
      <c r="F271" s="29">
        <v>4.24E-2</v>
      </c>
      <c r="G271" s="29">
        <v>4.3900000000000002E-2</v>
      </c>
      <c r="H271" s="29">
        <v>4.6600000000000003E-2</v>
      </c>
      <c r="I271" s="29">
        <v>4.8300000000000003E-2</v>
      </c>
      <c r="J271" s="29">
        <v>4.8899999999999999E-2</v>
      </c>
      <c r="K271" s="29" t="s">
        <v>99</v>
      </c>
    </row>
    <row r="272" spans="1:11" ht="15.75" thickBot="1">
      <c r="A272" s="59">
        <v>24</v>
      </c>
      <c r="B272" s="64" t="s">
        <v>137</v>
      </c>
      <c r="C272" s="55"/>
      <c r="D272" s="20"/>
      <c r="E272" s="29" t="s">
        <v>21</v>
      </c>
      <c r="F272" s="29">
        <v>4.0300000000000002E-2</v>
      </c>
      <c r="G272" s="29">
        <v>4.1700000000000001E-2</v>
      </c>
      <c r="H272" s="29">
        <v>4.4299999999999999E-2</v>
      </c>
      <c r="I272" s="29">
        <v>4.5900000000000003E-2</v>
      </c>
      <c r="J272" s="29">
        <v>4.65E-2</v>
      </c>
      <c r="K272" s="29" t="s">
        <v>99</v>
      </c>
    </row>
    <row r="273" spans="1:11" ht="15.75" thickBot="1">
      <c r="A273" s="59">
        <v>24</v>
      </c>
      <c r="B273" s="64" t="s">
        <v>137</v>
      </c>
      <c r="C273" s="55"/>
      <c r="D273" s="20"/>
      <c r="E273" s="29" t="s">
        <v>22</v>
      </c>
      <c r="F273" s="29">
        <v>3.8199999999999998E-2</v>
      </c>
      <c r="G273" s="29">
        <v>3.95E-2</v>
      </c>
      <c r="H273" s="29">
        <v>4.19E-2</v>
      </c>
      <c r="I273" s="29">
        <v>4.3499999999999997E-2</v>
      </c>
      <c r="J273" s="29">
        <v>4.3999999999999997E-2</v>
      </c>
      <c r="K273" s="29" t="s">
        <v>99</v>
      </c>
    </row>
    <row r="274" spans="1:11" ht="15.75" thickBot="1">
      <c r="A274" s="59">
        <v>24</v>
      </c>
      <c r="B274" s="64" t="s">
        <v>137</v>
      </c>
      <c r="C274" s="55"/>
      <c r="D274" s="20"/>
      <c r="E274" s="29" t="s">
        <v>23</v>
      </c>
      <c r="F274" s="29">
        <v>3.5999999999999997E-2</v>
      </c>
      <c r="G274" s="29">
        <v>3.73E-2</v>
      </c>
      <c r="H274" s="29">
        <v>3.9600000000000003E-2</v>
      </c>
      <c r="I274" s="29">
        <v>4.1099999999999998E-2</v>
      </c>
      <c r="J274" s="29">
        <v>4.1599999999999998E-2</v>
      </c>
      <c r="K274" s="29" t="s">
        <v>99</v>
      </c>
    </row>
    <row r="275" spans="1:11">
      <c r="A275" s="59">
        <v>24</v>
      </c>
      <c r="B275" s="64" t="s">
        <v>138</v>
      </c>
      <c r="C275" s="51" t="s">
        <v>100</v>
      </c>
      <c r="D275" s="16" t="s">
        <v>101</v>
      </c>
      <c r="E275" s="94" t="s">
        <v>9</v>
      </c>
      <c r="F275" s="97" t="s">
        <v>91</v>
      </c>
      <c r="G275" s="98"/>
      <c r="H275" s="98"/>
      <c r="I275" s="98"/>
      <c r="J275" s="99"/>
      <c r="K275" s="94" t="s">
        <v>92</v>
      </c>
    </row>
    <row r="276" spans="1:11" ht="15.75" thickBot="1">
      <c r="A276" s="59">
        <v>24</v>
      </c>
      <c r="B276" s="64" t="s">
        <v>138</v>
      </c>
      <c r="C276" s="52"/>
      <c r="D276" s="17" t="s">
        <v>102</v>
      </c>
      <c r="E276" s="95"/>
      <c r="F276" s="100" t="s">
        <v>93</v>
      </c>
      <c r="G276" s="101"/>
      <c r="H276" s="101"/>
      <c r="I276" s="101"/>
      <c r="J276" s="102"/>
      <c r="K276" s="95"/>
    </row>
    <row r="277" spans="1:11" ht="15.75" thickBot="1">
      <c r="A277" s="59">
        <v>24</v>
      </c>
      <c r="B277" s="64" t="s">
        <v>138</v>
      </c>
      <c r="C277" s="53"/>
      <c r="D277" s="18"/>
      <c r="E277" s="96"/>
      <c r="F277" s="14" t="s">
        <v>94</v>
      </c>
      <c r="G277" s="14" t="s">
        <v>95</v>
      </c>
      <c r="H277" s="14" t="s">
        <v>96</v>
      </c>
      <c r="I277" s="14" t="s">
        <v>97</v>
      </c>
      <c r="J277" s="14" t="s">
        <v>98</v>
      </c>
      <c r="K277" s="96"/>
    </row>
    <row r="278" spans="1:11" ht="15.75" thickBot="1">
      <c r="A278" s="59">
        <v>24</v>
      </c>
      <c r="B278" s="64" t="s">
        <v>138</v>
      </c>
      <c r="C278" s="55"/>
      <c r="D278" s="20"/>
      <c r="E278" s="15" t="s">
        <v>20</v>
      </c>
      <c r="F278" s="15">
        <v>0.05</v>
      </c>
      <c r="G278" s="15">
        <v>4.9799999999999997E-2</v>
      </c>
      <c r="H278" s="15">
        <v>4.9700000000000001E-2</v>
      </c>
      <c r="I278" s="15">
        <v>4.9599999999999998E-2</v>
      </c>
      <c r="J278" s="15">
        <v>4.9500000000000002E-2</v>
      </c>
      <c r="K278" s="15" t="s">
        <v>99</v>
      </c>
    </row>
    <row r="279" spans="1:11" ht="15.75" thickBot="1">
      <c r="A279" s="59">
        <v>24</v>
      </c>
      <c r="B279" s="64" t="s">
        <v>138</v>
      </c>
      <c r="C279" s="55"/>
      <c r="D279" s="20"/>
      <c r="E279" s="15" t="s">
        <v>22</v>
      </c>
      <c r="F279" s="15">
        <v>4.7500000000000001E-2</v>
      </c>
      <c r="G279" s="15">
        <v>4.7300000000000002E-2</v>
      </c>
      <c r="H279" s="15">
        <v>4.7199999999999999E-2</v>
      </c>
      <c r="I279" s="15">
        <v>4.7100000000000003E-2</v>
      </c>
      <c r="J279" s="15">
        <v>4.7E-2</v>
      </c>
      <c r="K279" s="15" t="s">
        <v>99</v>
      </c>
    </row>
    <row r="280" spans="1:11" ht="15.75" thickBot="1">
      <c r="A280" s="59">
        <v>24</v>
      </c>
      <c r="B280" s="64" t="s">
        <v>138</v>
      </c>
      <c r="C280" s="55"/>
      <c r="D280" s="20"/>
      <c r="E280" s="15" t="s">
        <v>23</v>
      </c>
      <c r="F280" s="15">
        <v>4.4999999999999998E-2</v>
      </c>
      <c r="G280" s="15">
        <v>4.48E-2</v>
      </c>
      <c r="H280" s="15">
        <v>4.4699999999999997E-2</v>
      </c>
      <c r="I280" s="15">
        <v>4.4600000000000001E-2</v>
      </c>
      <c r="J280" s="15">
        <v>4.4600000000000001E-2</v>
      </c>
      <c r="K280" s="15" t="s">
        <v>99</v>
      </c>
    </row>
    <row r="281" spans="1:11">
      <c r="A281" s="59">
        <v>25</v>
      </c>
      <c r="B281" s="64" t="s">
        <v>139</v>
      </c>
      <c r="C281" s="51" t="s">
        <v>100</v>
      </c>
      <c r="D281" s="16" t="s">
        <v>101</v>
      </c>
      <c r="E281" s="94" t="s">
        <v>9</v>
      </c>
      <c r="F281" s="97" t="s">
        <v>91</v>
      </c>
      <c r="G281" s="98"/>
      <c r="H281" s="98"/>
      <c r="I281" s="98"/>
      <c r="J281" s="99"/>
      <c r="K281" s="94" t="s">
        <v>92</v>
      </c>
    </row>
    <row r="282" spans="1:11" ht="15.75" thickBot="1">
      <c r="A282" s="59">
        <v>25</v>
      </c>
      <c r="B282" s="64" t="s">
        <v>139</v>
      </c>
      <c r="C282" s="52"/>
      <c r="D282" s="17" t="s">
        <v>102</v>
      </c>
      <c r="E282" s="95"/>
      <c r="F282" s="100" t="s">
        <v>93</v>
      </c>
      <c r="G282" s="101"/>
      <c r="H282" s="101"/>
      <c r="I282" s="101"/>
      <c r="J282" s="102"/>
      <c r="K282" s="95"/>
    </row>
    <row r="283" spans="1:11" ht="15.75" thickBot="1">
      <c r="A283" s="59">
        <v>25</v>
      </c>
      <c r="B283" s="64" t="s">
        <v>139</v>
      </c>
      <c r="C283" s="53"/>
      <c r="D283" s="18"/>
      <c r="E283" s="96"/>
      <c r="F283" s="14" t="s">
        <v>94</v>
      </c>
      <c r="G283" s="14" t="s">
        <v>95</v>
      </c>
      <c r="H283" s="14" t="s">
        <v>96</v>
      </c>
      <c r="I283" s="14" t="s">
        <v>97</v>
      </c>
      <c r="J283" s="14" t="s">
        <v>98</v>
      </c>
      <c r="K283" s="96"/>
    </row>
    <row r="284" spans="1:11" ht="15.75" thickBot="1">
      <c r="A284" s="59">
        <v>25</v>
      </c>
      <c r="B284" s="64" t="s">
        <v>139</v>
      </c>
      <c r="C284" s="54" t="s">
        <v>103</v>
      </c>
      <c r="D284" s="19" t="s">
        <v>104</v>
      </c>
      <c r="E284" s="15" t="s">
        <v>19</v>
      </c>
      <c r="F284" s="15">
        <v>0.10879999999999999</v>
      </c>
      <c r="G284" s="15">
        <v>0.11559999999999999</v>
      </c>
      <c r="H284" s="15">
        <v>0.11849999999999999</v>
      </c>
      <c r="I284" s="15">
        <v>0.12139999999999999</v>
      </c>
      <c r="J284" s="15">
        <v>0.1244</v>
      </c>
      <c r="K284" s="15" t="s">
        <v>99</v>
      </c>
    </row>
    <row r="285" spans="1:11" ht="15.75" thickBot="1">
      <c r="A285" s="59">
        <v>25</v>
      </c>
      <c r="B285" s="64" t="s">
        <v>139</v>
      </c>
      <c r="C285" s="55"/>
      <c r="D285" s="20"/>
      <c r="E285" s="15" t="s">
        <v>20</v>
      </c>
      <c r="F285" s="15">
        <v>9.8900000000000002E-2</v>
      </c>
      <c r="G285" s="15">
        <v>0.1051</v>
      </c>
      <c r="H285" s="15">
        <v>0.1077</v>
      </c>
      <c r="I285" s="15">
        <v>0.1104</v>
      </c>
      <c r="J285" s="15">
        <v>0.11310000000000001</v>
      </c>
      <c r="K285" s="15" t="s">
        <v>99</v>
      </c>
    </row>
    <row r="286" spans="1:11" ht="15.75" thickBot="1">
      <c r="A286" s="59">
        <v>25</v>
      </c>
      <c r="B286" s="64" t="s">
        <v>139</v>
      </c>
      <c r="C286" s="55"/>
      <c r="D286" s="20"/>
      <c r="E286" s="15" t="s">
        <v>21</v>
      </c>
      <c r="F286" s="15">
        <v>9.8900000000000002E-2</v>
      </c>
      <c r="G286" s="15">
        <v>0.1051</v>
      </c>
      <c r="H286" s="15">
        <v>0.1077</v>
      </c>
      <c r="I286" s="15">
        <v>0.1104</v>
      </c>
      <c r="J286" s="15">
        <v>0.11310000000000001</v>
      </c>
      <c r="K286" s="15" t="s">
        <v>99</v>
      </c>
    </row>
    <row r="287" spans="1:11" ht="15.75" thickBot="1">
      <c r="A287" s="59">
        <v>25</v>
      </c>
      <c r="B287" s="64" t="s">
        <v>139</v>
      </c>
      <c r="C287" s="55"/>
      <c r="D287" s="20"/>
      <c r="E287" s="15" t="s">
        <v>22</v>
      </c>
      <c r="F287" s="15">
        <v>9.4E-2</v>
      </c>
      <c r="G287" s="15">
        <v>9.98E-2</v>
      </c>
      <c r="H287" s="15">
        <v>0.1023</v>
      </c>
      <c r="I287" s="15">
        <v>0.10489999999999999</v>
      </c>
      <c r="J287" s="15">
        <v>0.1074</v>
      </c>
      <c r="K287" s="15" t="s">
        <v>99</v>
      </c>
    </row>
    <row r="288" spans="1:11" ht="15.75" thickBot="1">
      <c r="A288" s="59">
        <v>25</v>
      </c>
      <c r="B288" s="64" t="s">
        <v>139</v>
      </c>
      <c r="C288" s="55"/>
      <c r="D288" s="20"/>
      <c r="E288" s="15" t="s">
        <v>23</v>
      </c>
      <c r="F288" s="15">
        <v>8.8999999999999996E-2</v>
      </c>
      <c r="G288" s="15">
        <v>9.4600000000000004E-2</v>
      </c>
      <c r="H288" s="15">
        <v>9.69E-2</v>
      </c>
      <c r="I288" s="15">
        <v>9.9400000000000002E-2</v>
      </c>
      <c r="J288" s="15">
        <v>0.1018</v>
      </c>
      <c r="K288" s="15" t="s">
        <v>99</v>
      </c>
    </row>
    <row r="289" spans="1:11">
      <c r="A289" s="59">
        <v>26</v>
      </c>
      <c r="B289" s="64" t="s">
        <v>140</v>
      </c>
      <c r="C289" s="51" t="s">
        <v>100</v>
      </c>
      <c r="D289" s="16" t="s">
        <v>101</v>
      </c>
      <c r="E289" s="94" t="s">
        <v>9</v>
      </c>
      <c r="F289" s="97" t="s">
        <v>91</v>
      </c>
      <c r="G289" s="98"/>
      <c r="H289" s="98"/>
      <c r="I289" s="98"/>
      <c r="J289" s="99"/>
      <c r="K289" s="94" t="s">
        <v>92</v>
      </c>
    </row>
    <row r="290" spans="1:11" ht="15.75" thickBot="1">
      <c r="A290" s="59">
        <v>26</v>
      </c>
      <c r="B290" s="64" t="s">
        <v>140</v>
      </c>
      <c r="C290" s="52"/>
      <c r="D290" s="17" t="s">
        <v>102</v>
      </c>
      <c r="E290" s="95"/>
      <c r="F290" s="100" t="s">
        <v>93</v>
      </c>
      <c r="G290" s="101"/>
      <c r="H290" s="101"/>
      <c r="I290" s="101"/>
      <c r="J290" s="102"/>
      <c r="K290" s="95"/>
    </row>
    <row r="291" spans="1:11" ht="15.75" thickBot="1">
      <c r="A291" s="59">
        <v>26</v>
      </c>
      <c r="B291" s="64" t="s">
        <v>140</v>
      </c>
      <c r="C291" s="53"/>
      <c r="D291" s="18"/>
      <c r="E291" s="96"/>
      <c r="F291" s="14" t="s">
        <v>94</v>
      </c>
      <c r="G291" s="14" t="s">
        <v>95</v>
      </c>
      <c r="H291" s="14" t="s">
        <v>96</v>
      </c>
      <c r="I291" s="14" t="s">
        <v>97</v>
      </c>
      <c r="J291" s="14" t="s">
        <v>98</v>
      </c>
      <c r="K291" s="96"/>
    </row>
    <row r="292" spans="1:11" ht="15.75" thickBot="1">
      <c r="A292" s="59">
        <v>26</v>
      </c>
      <c r="B292" s="64" t="s">
        <v>140</v>
      </c>
      <c r="C292" s="54" t="s">
        <v>103</v>
      </c>
      <c r="D292" s="19" t="s">
        <v>104</v>
      </c>
      <c r="E292" s="15" t="s">
        <v>19</v>
      </c>
      <c r="F292" s="15">
        <v>0.1087</v>
      </c>
      <c r="G292" s="15">
        <v>0.1096</v>
      </c>
      <c r="H292" s="15">
        <v>0.1101</v>
      </c>
      <c r="I292" s="15">
        <v>0.1114</v>
      </c>
      <c r="J292" s="15">
        <v>0.11210000000000001</v>
      </c>
      <c r="K292" s="15" t="s">
        <v>99</v>
      </c>
    </row>
    <row r="293" spans="1:11" ht="15.75" thickBot="1">
      <c r="A293" s="59">
        <v>26</v>
      </c>
      <c r="B293" s="64" t="s">
        <v>140</v>
      </c>
      <c r="C293" s="55"/>
      <c r="D293" s="20"/>
      <c r="E293" s="15" t="s">
        <v>20</v>
      </c>
      <c r="F293" s="15">
        <v>9.8799999999999999E-2</v>
      </c>
      <c r="G293" s="15">
        <v>9.9599999999999994E-2</v>
      </c>
      <c r="H293" s="15">
        <v>0.10009999999999999</v>
      </c>
      <c r="I293" s="15">
        <v>0.1013</v>
      </c>
      <c r="J293" s="15">
        <v>0.1019</v>
      </c>
      <c r="K293" s="15" t="s">
        <v>99</v>
      </c>
    </row>
    <row r="294" spans="1:11" ht="15.75" thickBot="1">
      <c r="A294" s="59">
        <v>26</v>
      </c>
      <c r="B294" s="64" t="s">
        <v>140</v>
      </c>
      <c r="C294" s="55"/>
      <c r="D294" s="20"/>
      <c r="E294" s="15" t="s">
        <v>21</v>
      </c>
      <c r="F294" s="15">
        <v>9.8799999999999999E-2</v>
      </c>
      <c r="G294" s="15">
        <v>9.9599999999999994E-2</v>
      </c>
      <c r="H294" s="15">
        <v>0.10009999999999999</v>
      </c>
      <c r="I294" s="15">
        <v>0.1013</v>
      </c>
      <c r="J294" s="15">
        <v>0.1019</v>
      </c>
      <c r="K294" s="15" t="s">
        <v>99</v>
      </c>
    </row>
    <row r="295" spans="1:11" ht="15.75" thickBot="1">
      <c r="A295" s="59">
        <v>26</v>
      </c>
      <c r="B295" s="64" t="s">
        <v>140</v>
      </c>
      <c r="C295" s="55"/>
      <c r="D295" s="20"/>
      <c r="E295" s="15" t="s">
        <v>22</v>
      </c>
      <c r="F295" s="15">
        <v>9.3899999999999997E-2</v>
      </c>
      <c r="G295" s="15">
        <v>9.4600000000000004E-2</v>
      </c>
      <c r="H295" s="15">
        <v>9.5100000000000004E-2</v>
      </c>
      <c r="I295" s="15">
        <v>9.6199999999999994E-2</v>
      </c>
      <c r="J295" s="15">
        <v>9.6799999999999997E-2</v>
      </c>
      <c r="K295" s="15" t="s">
        <v>99</v>
      </c>
    </row>
    <row r="296" spans="1:11" ht="15.75" thickBot="1">
      <c r="A296" s="59">
        <v>26</v>
      </c>
      <c r="B296" s="64" t="s">
        <v>140</v>
      </c>
      <c r="C296" s="55"/>
      <c r="D296" s="20"/>
      <c r="E296" s="15" t="s">
        <v>23</v>
      </c>
      <c r="F296" s="15">
        <v>8.8900000000000007E-2</v>
      </c>
      <c r="G296" s="15">
        <v>8.9599999999999999E-2</v>
      </c>
      <c r="H296" s="15">
        <v>9.01E-2</v>
      </c>
      <c r="I296" s="15">
        <v>9.1200000000000003E-2</v>
      </c>
      <c r="J296" s="15">
        <v>9.1700000000000004E-2</v>
      </c>
      <c r="K296" s="15" t="s">
        <v>99</v>
      </c>
    </row>
    <row r="297" spans="1:11" ht="15.75" thickBot="1">
      <c r="A297" s="59">
        <v>26</v>
      </c>
      <c r="B297" s="64" t="s">
        <v>140</v>
      </c>
      <c r="C297" s="55"/>
      <c r="D297" s="20"/>
      <c r="E297" s="15" t="s">
        <v>24</v>
      </c>
      <c r="F297" s="15">
        <v>8.4000000000000005E-2</v>
      </c>
      <c r="G297" s="15">
        <v>8.4699999999999998E-2</v>
      </c>
      <c r="H297" s="15">
        <v>8.5099999999999995E-2</v>
      </c>
      <c r="I297" s="15">
        <v>8.6099999999999996E-2</v>
      </c>
      <c r="J297" s="15">
        <v>8.6599999999999996E-2</v>
      </c>
      <c r="K297" s="15" t="s">
        <v>99</v>
      </c>
    </row>
    <row r="298" spans="1:11">
      <c r="A298" s="59">
        <v>27</v>
      </c>
      <c r="B298" s="64" t="s">
        <v>141</v>
      </c>
      <c r="C298" s="51" t="s">
        <v>100</v>
      </c>
      <c r="D298" s="16" t="s">
        <v>101</v>
      </c>
      <c r="E298" s="94" t="s">
        <v>9</v>
      </c>
      <c r="F298" s="97" t="s">
        <v>91</v>
      </c>
      <c r="G298" s="98"/>
      <c r="H298" s="98"/>
      <c r="I298" s="98"/>
      <c r="J298" s="99"/>
      <c r="K298" s="94" t="s">
        <v>92</v>
      </c>
    </row>
    <row r="299" spans="1:11" ht="15.75" thickBot="1">
      <c r="A299" s="59">
        <v>27</v>
      </c>
      <c r="B299" s="64" t="s">
        <v>141</v>
      </c>
      <c r="C299" s="52"/>
      <c r="D299" s="17" t="s">
        <v>102</v>
      </c>
      <c r="E299" s="95"/>
      <c r="F299" s="100" t="s">
        <v>93</v>
      </c>
      <c r="G299" s="101"/>
      <c r="H299" s="101"/>
      <c r="I299" s="101"/>
      <c r="J299" s="102"/>
      <c r="K299" s="95"/>
    </row>
    <row r="300" spans="1:11" ht="15.75" thickBot="1">
      <c r="A300" s="59">
        <v>27</v>
      </c>
      <c r="B300" s="64" t="s">
        <v>141</v>
      </c>
      <c r="C300" s="52"/>
      <c r="D300" s="17"/>
      <c r="E300" s="96"/>
      <c r="F300" s="14" t="s">
        <v>94</v>
      </c>
      <c r="G300" s="14" t="s">
        <v>95</v>
      </c>
      <c r="H300" s="14" t="s">
        <v>96</v>
      </c>
      <c r="I300" s="14" t="s">
        <v>97</v>
      </c>
      <c r="J300" s="14" t="s">
        <v>98</v>
      </c>
      <c r="K300" s="96"/>
    </row>
    <row r="301" spans="1:11" ht="15.75" thickBot="1">
      <c r="A301" s="59">
        <v>27</v>
      </c>
      <c r="B301" s="64" t="s">
        <v>141</v>
      </c>
      <c r="C301" s="56"/>
      <c r="D301" s="40"/>
      <c r="E301" s="21" t="s">
        <v>23</v>
      </c>
      <c r="F301" s="15">
        <v>8.6800000000000002E-2</v>
      </c>
      <c r="G301" s="15">
        <v>8.5400000000000004E-2</v>
      </c>
      <c r="H301" s="15">
        <v>8.4699999999999998E-2</v>
      </c>
      <c r="I301" s="15">
        <v>8.6900000000000005E-2</v>
      </c>
      <c r="J301" s="15">
        <v>8.6599999999999996E-2</v>
      </c>
      <c r="K301" s="15" t="s">
        <v>99</v>
      </c>
    </row>
    <row r="302" spans="1:11" ht="15.75" thickBot="1">
      <c r="A302" s="59">
        <v>27</v>
      </c>
      <c r="B302" s="64" t="s">
        <v>141</v>
      </c>
      <c r="C302" s="55"/>
      <c r="D302" s="41"/>
      <c r="E302" s="21" t="s">
        <v>25</v>
      </c>
      <c r="F302" s="15">
        <v>7.7100000000000002E-2</v>
      </c>
      <c r="G302" s="15">
        <v>7.5899999999999995E-2</v>
      </c>
      <c r="H302" s="15">
        <v>7.5300000000000006E-2</v>
      </c>
      <c r="I302" s="15">
        <v>7.7200000000000005E-2</v>
      </c>
      <c r="J302" s="15">
        <v>7.6999999999999999E-2</v>
      </c>
      <c r="K302" s="15" t="s">
        <v>99</v>
      </c>
    </row>
    <row r="303" spans="1:11" ht="15.75" thickBot="1">
      <c r="A303" s="60">
        <v>27</v>
      </c>
      <c r="B303" s="65" t="s">
        <v>141</v>
      </c>
      <c r="C303" s="57"/>
      <c r="D303" s="42"/>
      <c r="E303" s="21" t="s">
        <v>28</v>
      </c>
      <c r="F303" s="15">
        <v>7.2300000000000003E-2</v>
      </c>
      <c r="G303" s="15">
        <v>7.1199999999999999E-2</v>
      </c>
      <c r="H303" s="15">
        <v>7.0599999999999996E-2</v>
      </c>
      <c r="I303" s="15">
        <v>7.2400000000000006E-2</v>
      </c>
      <c r="J303" s="15">
        <v>7.22E-2</v>
      </c>
      <c r="K303" s="15" t="s">
        <v>99</v>
      </c>
    </row>
  </sheetData>
  <mergeCells count="154">
    <mergeCell ref="E298:E300"/>
    <mergeCell ref="F298:J298"/>
    <mergeCell ref="K298:K300"/>
    <mergeCell ref="F299:J299"/>
    <mergeCell ref="E281:E283"/>
    <mergeCell ref="F281:J281"/>
    <mergeCell ref="K281:K283"/>
    <mergeCell ref="F282:J282"/>
    <mergeCell ref="E289:E291"/>
    <mergeCell ref="F289:J289"/>
    <mergeCell ref="K289:K291"/>
    <mergeCell ref="F290:J290"/>
    <mergeCell ref="E267:E269"/>
    <mergeCell ref="F267:J267"/>
    <mergeCell ref="K267:K269"/>
    <mergeCell ref="F268:J268"/>
    <mergeCell ref="E275:E277"/>
    <mergeCell ref="F275:J275"/>
    <mergeCell ref="K275:K277"/>
    <mergeCell ref="F276:J276"/>
    <mergeCell ref="E248:E250"/>
    <mergeCell ref="F248:J248"/>
    <mergeCell ref="K248:K250"/>
    <mergeCell ref="F249:J249"/>
    <mergeCell ref="E258:E260"/>
    <mergeCell ref="F258:J258"/>
    <mergeCell ref="K258:K260"/>
    <mergeCell ref="F259:J259"/>
    <mergeCell ref="E229:E231"/>
    <mergeCell ref="F229:J229"/>
    <mergeCell ref="K229:K231"/>
    <mergeCell ref="F230:J230"/>
    <mergeCell ref="E239:E241"/>
    <mergeCell ref="F239:J239"/>
    <mergeCell ref="K239:K241"/>
    <mergeCell ref="F240:J240"/>
    <mergeCell ref="E208:E210"/>
    <mergeCell ref="F208:J208"/>
    <mergeCell ref="K208:K210"/>
    <mergeCell ref="F209:J209"/>
    <mergeCell ref="E219:E221"/>
    <mergeCell ref="F219:J219"/>
    <mergeCell ref="K219:K221"/>
    <mergeCell ref="F220:J220"/>
    <mergeCell ref="E194:E196"/>
    <mergeCell ref="F194:J194"/>
    <mergeCell ref="K194:K196"/>
    <mergeCell ref="F195:J195"/>
    <mergeCell ref="E201:E203"/>
    <mergeCell ref="F201:J201"/>
    <mergeCell ref="K201:K203"/>
    <mergeCell ref="F202:J202"/>
    <mergeCell ref="E179:E181"/>
    <mergeCell ref="F179:J179"/>
    <mergeCell ref="K179:K180"/>
    <mergeCell ref="F180:J180"/>
    <mergeCell ref="E187:E189"/>
    <mergeCell ref="F187:J187"/>
    <mergeCell ref="K187:K189"/>
    <mergeCell ref="F188:J188"/>
    <mergeCell ref="E164:E166"/>
    <mergeCell ref="F164:J164"/>
    <mergeCell ref="K164:K166"/>
    <mergeCell ref="F165:J165"/>
    <mergeCell ref="E171:E173"/>
    <mergeCell ref="F171:J171"/>
    <mergeCell ref="K171:K173"/>
    <mergeCell ref="F172:J172"/>
    <mergeCell ref="E149:E151"/>
    <mergeCell ref="F149:J149"/>
    <mergeCell ref="K149:K151"/>
    <mergeCell ref="F150:J150"/>
    <mergeCell ref="E158:E160"/>
    <mergeCell ref="F158:J158"/>
    <mergeCell ref="K158:K160"/>
    <mergeCell ref="F159:J159"/>
    <mergeCell ref="E132:E134"/>
    <mergeCell ref="F132:J132"/>
    <mergeCell ref="K132:K134"/>
    <mergeCell ref="F133:J133"/>
    <mergeCell ref="E140:E142"/>
    <mergeCell ref="F140:J140"/>
    <mergeCell ref="K140:K142"/>
    <mergeCell ref="F141:J141"/>
    <mergeCell ref="E115:E117"/>
    <mergeCell ref="F115:J115"/>
    <mergeCell ref="K115:K117"/>
    <mergeCell ref="F116:J116"/>
    <mergeCell ref="E124:E126"/>
    <mergeCell ref="F124:J124"/>
    <mergeCell ref="K124:K126"/>
    <mergeCell ref="F125:J125"/>
    <mergeCell ref="E102:E104"/>
    <mergeCell ref="F102:J102"/>
    <mergeCell ref="K102:K104"/>
    <mergeCell ref="F103:J103"/>
    <mergeCell ref="E107:E109"/>
    <mergeCell ref="F107:J107"/>
    <mergeCell ref="K107:K109"/>
    <mergeCell ref="F108:J108"/>
    <mergeCell ref="E89:E91"/>
    <mergeCell ref="F89:J89"/>
    <mergeCell ref="K89:K91"/>
    <mergeCell ref="F90:J90"/>
    <mergeCell ref="E95:E97"/>
    <mergeCell ref="F95:J95"/>
    <mergeCell ref="K95:K97"/>
    <mergeCell ref="F96:J96"/>
    <mergeCell ref="E73:E75"/>
    <mergeCell ref="F73:J73"/>
    <mergeCell ref="K73:K75"/>
    <mergeCell ref="F74:J74"/>
    <mergeCell ref="E83:E85"/>
    <mergeCell ref="F83:J83"/>
    <mergeCell ref="K83:K85"/>
    <mergeCell ref="F84:J84"/>
    <mergeCell ref="E58:E60"/>
    <mergeCell ref="F58:J58"/>
    <mergeCell ref="K58:K60"/>
    <mergeCell ref="F59:J59"/>
    <mergeCell ref="E66:E68"/>
    <mergeCell ref="F66:J66"/>
    <mergeCell ref="K66:K68"/>
    <mergeCell ref="F67:J67"/>
    <mergeCell ref="E3:E5"/>
    <mergeCell ref="F3:J3"/>
    <mergeCell ref="K3:K5"/>
    <mergeCell ref="F4:J4"/>
    <mergeCell ref="E45:E47"/>
    <mergeCell ref="F45:J45"/>
    <mergeCell ref="K45:K47"/>
    <mergeCell ref="F46:J46"/>
    <mergeCell ref="E51:E53"/>
    <mergeCell ref="F51:J51"/>
    <mergeCell ref="K51:K53"/>
    <mergeCell ref="F52:J52"/>
    <mergeCell ref="E32:E34"/>
    <mergeCell ref="F32:J32"/>
    <mergeCell ref="K32:K34"/>
    <mergeCell ref="F33:J33"/>
    <mergeCell ref="E39:E41"/>
    <mergeCell ref="F39:J39"/>
    <mergeCell ref="K39:K41"/>
    <mergeCell ref="F40:J40"/>
    <mergeCell ref="C6:C12"/>
    <mergeCell ref="D6:D12"/>
    <mergeCell ref="E13:E15"/>
    <mergeCell ref="F13:J13"/>
    <mergeCell ref="K13:K15"/>
    <mergeCell ref="F14:J14"/>
    <mergeCell ref="E24:E26"/>
    <mergeCell ref="F24:J24"/>
    <mergeCell ref="K24:K26"/>
    <mergeCell ref="F25:J25"/>
  </mergeCells>
  <hyperlinks>
    <hyperlink ref="C2" r:id="rId1" display="https://narodne-novine.nn.hr/clanci/sluzbeni/2022_03_32_394.html" xr:uid="{1D7B2F2E-A269-4C6C-8332-6D63DC085AE5}"/>
    <hyperlink ref="C1" r:id="rId2" display="https://narodne-novine.nn.hr/clanci/sluzbeni/2021_12_141_2408.html" xr:uid="{1C8545D7-6DDC-471A-AA1E-0A0CDB62245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FB961-4ABB-44AD-BA28-794443B1486E}">
  <sheetPr codeName="Sheet7"/>
  <dimension ref="A1:I344"/>
  <sheetViews>
    <sheetView view="pageBreakPreview" zoomScaleNormal="100" zoomScaleSheetLayoutView="100" workbookViewId="0">
      <selection activeCell="C2" sqref="C2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298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4.2599999999999999E-2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 t="shared" ref="F17:F23" si="0">C17+$C$9</f>
        <v>4.6199999999999998E-2</v>
      </c>
      <c r="G17" s="8">
        <f>'[1]TARIFNE STAVKE od 01.10.2022'!F6</f>
        <v>6.8999999999999999E-3</v>
      </c>
      <c r="H17" s="8">
        <f>'[1]TARIFNE STAVKE od 01.10.2022'!G6</f>
        <v>7.1000000000000004E-3</v>
      </c>
      <c r="I17" s="9">
        <f>(F17+H17)</f>
        <v>5.33E-2</v>
      </c>
    </row>
    <row r="18" spans="1:9">
      <c r="A18" s="3">
        <v>2</v>
      </c>
      <c r="B18" s="3" t="s">
        <v>20</v>
      </c>
      <c r="C18" s="9">
        <f t="shared" ref="C18:C23" si="1">ROUND(D18*0.901,4)</f>
        <v>3.5999999999999999E-3</v>
      </c>
      <c r="D18" s="9">
        <f t="shared" ref="D18:D23" si="2">E18/$G$9</f>
        <v>3.941867409914394E-3</v>
      </c>
      <c r="E18" s="9">
        <v>2.9700000000000001E-2</v>
      </c>
      <c r="F18" s="13">
        <f>C18+$C$9</f>
        <v>4.6199999999999998E-2</v>
      </c>
      <c r="G18" s="8">
        <f>'[1]TARIFNE STAVKE od 01.10.2022'!F7</f>
        <v>5.3E-3</v>
      </c>
      <c r="H18" s="8">
        <f>'[1]TARIFNE STAVKE od 01.10.2022'!G7</f>
        <v>5.4999999999999997E-3</v>
      </c>
      <c r="I18" s="9">
        <f>(F18+H18)</f>
        <v>5.1699999999999996E-2</v>
      </c>
    </row>
    <row r="19" spans="1:9">
      <c r="A19" s="3">
        <v>3</v>
      </c>
      <c r="B19" s="3" t="s">
        <v>21</v>
      </c>
      <c r="C19" s="9">
        <f t="shared" si="1"/>
        <v>3.5999999999999999E-3</v>
      </c>
      <c r="D19" s="9">
        <f t="shared" si="2"/>
        <v>3.941867409914394E-3</v>
      </c>
      <c r="E19" s="9">
        <v>2.9700000000000001E-2</v>
      </c>
      <c r="F19" s="13">
        <f t="shared" si="0"/>
        <v>4.6199999999999998E-2</v>
      </c>
      <c r="G19" s="8">
        <f>'[1]TARIFNE STAVKE od 01.10.2022'!F8</f>
        <v>5.1999999999999998E-3</v>
      </c>
      <c r="H19" s="8">
        <f>'[1]TARIFNE STAVKE od 01.10.2022'!G8</f>
        <v>5.4000000000000003E-3</v>
      </c>
      <c r="I19" s="9">
        <f t="shared" ref="I19:I23" si="3">(F19+H19)</f>
        <v>5.16E-2</v>
      </c>
    </row>
    <row r="20" spans="1:9">
      <c r="A20" s="3">
        <v>4</v>
      </c>
      <c r="B20" s="3" t="s">
        <v>22</v>
      </c>
      <c r="C20" s="9">
        <f t="shared" si="1"/>
        <v>3.5999999999999999E-3</v>
      </c>
      <c r="D20" s="9">
        <f t="shared" si="2"/>
        <v>3.941867409914394E-3</v>
      </c>
      <c r="E20" s="9">
        <v>2.9700000000000001E-2</v>
      </c>
      <c r="F20" s="13">
        <f t="shared" si="0"/>
        <v>4.6199999999999998E-2</v>
      </c>
      <c r="G20" s="8">
        <f>'[1]TARIFNE STAVKE od 01.10.2022'!F9</f>
        <v>5.0000000000000001E-3</v>
      </c>
      <c r="H20" s="8">
        <f>'[1]TARIFNE STAVKE od 01.10.2022'!G9</f>
        <v>5.1999999999999998E-3</v>
      </c>
      <c r="I20" s="9">
        <f t="shared" si="3"/>
        <v>5.1400000000000001E-2</v>
      </c>
    </row>
    <row r="21" spans="1:9">
      <c r="A21" s="3">
        <v>5</v>
      </c>
      <c r="B21" s="3" t="s">
        <v>23</v>
      </c>
      <c r="C21" s="9">
        <f t="shared" si="1"/>
        <v>3.5999999999999999E-3</v>
      </c>
      <c r="D21" s="9">
        <f t="shared" si="2"/>
        <v>3.941867409914394E-3</v>
      </c>
      <c r="E21" s="9">
        <v>2.9700000000000001E-2</v>
      </c>
      <c r="F21" s="13">
        <f t="shared" si="0"/>
        <v>4.6199999999999998E-2</v>
      </c>
      <c r="G21" s="8">
        <f>'[1]TARIFNE STAVKE od 01.10.2022'!F10</f>
        <v>4.7999999999999996E-3</v>
      </c>
      <c r="H21" s="8">
        <f>'[1]TARIFNE STAVKE od 01.10.2022'!G10</f>
        <v>4.8999999999999998E-3</v>
      </c>
      <c r="I21" s="9">
        <f t="shared" si="3"/>
        <v>5.11E-2</v>
      </c>
    </row>
    <row r="22" spans="1:9">
      <c r="A22" s="3">
        <v>6</v>
      </c>
      <c r="B22" s="3" t="s">
        <v>24</v>
      </c>
      <c r="C22" s="9">
        <f t="shared" si="1"/>
        <v>3.5999999999999999E-3</v>
      </c>
      <c r="D22" s="9">
        <f t="shared" si="2"/>
        <v>3.941867409914394E-3</v>
      </c>
      <c r="E22" s="9">
        <v>2.9700000000000001E-2</v>
      </c>
      <c r="F22" s="13">
        <f t="shared" si="0"/>
        <v>4.6199999999999998E-2</v>
      </c>
      <c r="G22" s="8">
        <f>'[1]TARIFNE STAVKE od 01.10.2022'!F11</f>
        <v>4.4999999999999997E-3</v>
      </c>
      <c r="H22" s="8">
        <f>'[1]TARIFNE STAVKE od 01.10.2022'!G11</f>
        <v>4.5999999999999999E-3</v>
      </c>
      <c r="I22" s="9">
        <f t="shared" si="3"/>
        <v>5.0799999999999998E-2</v>
      </c>
    </row>
    <row r="23" spans="1:9">
      <c r="A23" s="3">
        <v>7</v>
      </c>
      <c r="B23" s="3" t="s">
        <v>25</v>
      </c>
      <c r="C23" s="9">
        <f t="shared" si="1"/>
        <v>3.5999999999999999E-3</v>
      </c>
      <c r="D23" s="9">
        <f t="shared" si="2"/>
        <v>3.941867409914394E-3</v>
      </c>
      <c r="E23" s="9">
        <v>2.9700000000000001E-2</v>
      </c>
      <c r="F23" s="13">
        <f t="shared" si="0"/>
        <v>4.6199999999999998E-2</v>
      </c>
      <c r="G23" s="8">
        <f>'[1]TARIFNE STAVKE od 01.10.2022'!F12</f>
        <v>4.1999999999999997E-3</v>
      </c>
      <c r="H23" s="8">
        <f>'[1]TARIFNE STAVKE od 01.10.2022'!G12</f>
        <v>4.4000000000000003E-3</v>
      </c>
      <c r="I23" s="9">
        <f t="shared" si="3"/>
        <v>5.0599999999999999E-2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>ROUND(D29*0.901,4)</f>
        <v>2.8E-3</v>
      </c>
      <c r="D29" s="9">
        <f t="shared" ref="D29:D36" si="4">E29/$G$9</f>
        <v>3.079169155219324E-3</v>
      </c>
      <c r="E29" s="9">
        <v>2.3199999999999998E-2</v>
      </c>
      <c r="F29" s="13">
        <f t="shared" ref="F29:F36" si="5">C29+$C$9</f>
        <v>4.5399999999999996E-2</v>
      </c>
      <c r="G29" s="10">
        <f>'[1]TARIFNE STAVKE od 01.10.2022'!F16</f>
        <v>4.0000000000000001E-3</v>
      </c>
      <c r="H29" s="10">
        <f>'[1]TARIFNE STAVKE od 01.10.2022'!G16</f>
        <v>4.1000000000000003E-3</v>
      </c>
      <c r="I29" s="9">
        <f t="shared" ref="I29:I36" si="6">(F29+H29)</f>
        <v>4.9499999999999995E-2</v>
      </c>
    </row>
    <row r="30" spans="1:9">
      <c r="A30" s="3">
        <v>2</v>
      </c>
      <c r="B30" s="3" t="s">
        <v>20</v>
      </c>
      <c r="C30" s="9">
        <f t="shared" ref="C30:C36" si="7">ROUND(D30*0.901,4)</f>
        <v>2.8E-3</v>
      </c>
      <c r="D30" s="9">
        <f t="shared" si="4"/>
        <v>3.079169155219324E-3</v>
      </c>
      <c r="E30" s="9">
        <v>2.3199999999999998E-2</v>
      </c>
      <c r="F30" s="13">
        <f t="shared" si="5"/>
        <v>4.5399999999999996E-2</v>
      </c>
      <c r="G30" s="10">
        <f>'[1]TARIFNE STAVKE od 01.10.2022'!F17</f>
        <v>4.0000000000000001E-3</v>
      </c>
      <c r="H30" s="10">
        <f>'[1]TARIFNE STAVKE od 01.10.2022'!G17</f>
        <v>4.1000000000000003E-3</v>
      </c>
      <c r="I30" s="9">
        <f t="shared" si="6"/>
        <v>4.9499999999999995E-2</v>
      </c>
    </row>
    <row r="31" spans="1:9">
      <c r="A31" s="3">
        <v>3</v>
      </c>
      <c r="B31" s="3" t="s">
        <v>21</v>
      </c>
      <c r="C31" s="9">
        <f t="shared" si="7"/>
        <v>2.8E-3</v>
      </c>
      <c r="D31" s="9">
        <f t="shared" si="4"/>
        <v>3.079169155219324E-3</v>
      </c>
      <c r="E31" s="9">
        <v>2.3199999999999998E-2</v>
      </c>
      <c r="F31" s="13">
        <f t="shared" si="5"/>
        <v>4.5399999999999996E-2</v>
      </c>
      <c r="G31" s="10">
        <f>'[1]TARIFNE STAVKE od 01.10.2022'!F18</f>
        <v>4.0000000000000001E-3</v>
      </c>
      <c r="H31" s="10">
        <f>'[1]TARIFNE STAVKE od 01.10.2022'!G18</f>
        <v>4.1000000000000003E-3</v>
      </c>
      <c r="I31" s="9">
        <f t="shared" si="6"/>
        <v>4.9499999999999995E-2</v>
      </c>
    </row>
    <row r="32" spans="1:9">
      <c r="A32" s="3">
        <v>4</v>
      </c>
      <c r="B32" s="3" t="s">
        <v>22</v>
      </c>
      <c r="C32" s="9">
        <f t="shared" si="7"/>
        <v>2.8E-3</v>
      </c>
      <c r="D32" s="9">
        <f t="shared" si="4"/>
        <v>3.079169155219324E-3</v>
      </c>
      <c r="E32" s="9">
        <v>2.3199999999999998E-2</v>
      </c>
      <c r="F32" s="13">
        <f t="shared" si="5"/>
        <v>4.5399999999999996E-2</v>
      </c>
      <c r="G32" s="10">
        <f>'[1]TARIFNE STAVKE od 01.10.2022'!F19</f>
        <v>3.5999999999999999E-3</v>
      </c>
      <c r="H32" s="10">
        <f>'[1]TARIFNE STAVKE od 01.10.2022'!G19</f>
        <v>3.7000000000000002E-3</v>
      </c>
      <c r="I32" s="9">
        <f t="shared" si="6"/>
        <v>4.9099999999999998E-2</v>
      </c>
    </row>
    <row r="33" spans="1:9">
      <c r="A33" s="3">
        <v>5</v>
      </c>
      <c r="B33" s="3" t="s">
        <v>23</v>
      </c>
      <c r="C33" s="9">
        <f t="shared" si="7"/>
        <v>2.8E-3</v>
      </c>
      <c r="D33" s="9">
        <f t="shared" si="4"/>
        <v>3.079169155219324E-3</v>
      </c>
      <c r="E33" s="9">
        <v>2.3199999999999998E-2</v>
      </c>
      <c r="F33" s="13">
        <f t="shared" si="5"/>
        <v>4.5399999999999996E-2</v>
      </c>
      <c r="G33" s="10">
        <f>'[1]TARIFNE STAVKE od 01.10.2022'!F20</f>
        <v>3.5999999999999999E-3</v>
      </c>
      <c r="H33" s="10">
        <f>'[1]TARIFNE STAVKE od 01.10.2022'!G20</f>
        <v>3.7000000000000002E-3</v>
      </c>
      <c r="I33" s="9">
        <f t="shared" si="6"/>
        <v>4.9099999999999998E-2</v>
      </c>
    </row>
    <row r="34" spans="1:9">
      <c r="A34" s="3">
        <v>6</v>
      </c>
      <c r="B34" s="3" t="s">
        <v>24</v>
      </c>
      <c r="C34" s="9">
        <f t="shared" si="7"/>
        <v>2.8E-3</v>
      </c>
      <c r="D34" s="9">
        <f t="shared" si="4"/>
        <v>3.079169155219324E-3</v>
      </c>
      <c r="E34" s="9">
        <v>2.3199999999999998E-2</v>
      </c>
      <c r="F34" s="13">
        <f t="shared" si="5"/>
        <v>4.5399999999999996E-2</v>
      </c>
      <c r="G34" s="10">
        <f>'[1]TARIFNE STAVKE od 01.10.2022'!F21</f>
        <v>3.3999999999999998E-3</v>
      </c>
      <c r="H34" s="10">
        <f>'[1]TARIFNE STAVKE od 01.10.2022'!G21</f>
        <v>3.5000000000000001E-3</v>
      </c>
      <c r="I34" s="9">
        <f t="shared" si="6"/>
        <v>4.8899999999999999E-2</v>
      </c>
    </row>
    <row r="35" spans="1:9">
      <c r="A35" s="3">
        <v>7</v>
      </c>
      <c r="B35" s="3" t="s">
        <v>25</v>
      </c>
      <c r="C35" s="9">
        <f t="shared" si="7"/>
        <v>2.8E-3</v>
      </c>
      <c r="D35" s="9">
        <f t="shared" si="4"/>
        <v>3.079169155219324E-3</v>
      </c>
      <c r="E35" s="9">
        <v>2.3199999999999998E-2</v>
      </c>
      <c r="F35" s="13">
        <f t="shared" si="5"/>
        <v>4.5399999999999996E-2</v>
      </c>
      <c r="G35" s="10">
        <f>'[1]TARIFNE STAVKE od 01.10.2022'!F22</f>
        <v>3.2000000000000002E-3</v>
      </c>
      <c r="H35" s="10">
        <f>'[1]TARIFNE STAVKE od 01.10.2022'!G22</f>
        <v>3.3E-3</v>
      </c>
      <c r="I35" s="9">
        <f t="shared" si="6"/>
        <v>4.8699999999999993E-2</v>
      </c>
    </row>
    <row r="36" spans="1:9">
      <c r="A36" s="3">
        <v>8</v>
      </c>
      <c r="B36" s="3" t="s">
        <v>28</v>
      </c>
      <c r="C36" s="9">
        <f t="shared" si="7"/>
        <v>2.8E-3</v>
      </c>
      <c r="D36" s="9">
        <f t="shared" si="4"/>
        <v>3.079169155219324E-3</v>
      </c>
      <c r="E36" s="9">
        <v>2.3199999999999998E-2</v>
      </c>
      <c r="F36" s="13">
        <f t="shared" si="5"/>
        <v>4.5399999999999996E-2</v>
      </c>
      <c r="G36" s="10">
        <f>'[1]TARIFNE STAVKE od 01.10.2022'!F23</f>
        <v>3.0000000000000001E-3</v>
      </c>
      <c r="H36" s="10">
        <f>'[1]TARIFNE STAVKE od 01.10.2022'!G23</f>
        <v>3.0999999999999999E-3</v>
      </c>
      <c r="I36" s="9">
        <f t="shared" si="6"/>
        <v>4.8499999999999995E-2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4.5699999999999998E-2</v>
      </c>
      <c r="G42" s="8">
        <f>'[1]TARIFNE STAVKE od 01.10.2022'!F27</f>
        <v>2.8999999999999998E-3</v>
      </c>
      <c r="H42" s="8">
        <f>'[1]TARIFNE STAVKE od 01.10.2022'!G27</f>
        <v>3.0999999999999999E-3</v>
      </c>
      <c r="I42" s="9">
        <f t="shared" ref="I42:I46" si="10">(F42+H42)</f>
        <v>4.8799999999999996E-2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4.5699999999999998E-2</v>
      </c>
      <c r="G43" s="8">
        <f>'[1]TARIFNE STAVKE od 01.10.2022'!F28</f>
        <v>2.8999999999999998E-3</v>
      </c>
      <c r="H43" s="8">
        <f>'[1]TARIFNE STAVKE od 01.10.2022'!G28</f>
        <v>3.0999999999999999E-3</v>
      </c>
      <c r="I43" s="9">
        <f t="shared" si="10"/>
        <v>4.8799999999999996E-2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4.5699999999999998E-2</v>
      </c>
      <c r="G44" s="8">
        <f>'[1]TARIFNE STAVKE od 01.10.2022'!F29</f>
        <v>2.5999999999999999E-3</v>
      </c>
      <c r="H44" s="8">
        <f>'[1]TARIFNE STAVKE od 01.10.2022'!G29</f>
        <v>2.7000000000000001E-3</v>
      </c>
      <c r="I44" s="9">
        <f t="shared" si="10"/>
        <v>4.8399999999999999E-2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4.5699999999999998E-2</v>
      </c>
      <c r="G45" s="8">
        <f>'[1]TARIFNE STAVKE od 01.10.2022'!F30</f>
        <v>2.5000000000000001E-3</v>
      </c>
      <c r="H45" s="8">
        <f>'[1]TARIFNE STAVKE od 01.10.2022'!G30</f>
        <v>2.5999999999999999E-3</v>
      </c>
      <c r="I45" s="9">
        <f t="shared" si="10"/>
        <v>4.8299999999999996E-2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4.5699999999999998E-2</v>
      </c>
      <c r="G46" s="8">
        <f>'[1]TARIFNE STAVKE od 01.10.2022'!F31</f>
        <v>2.2000000000000001E-3</v>
      </c>
      <c r="H46" s="8">
        <f>'[1]TARIFNE STAVKE od 01.10.2022'!G31</f>
        <v>2.3E-3</v>
      </c>
      <c r="I46" s="9">
        <f t="shared" si="10"/>
        <v>4.8000000000000001E-2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1">ROUND(D48*0.901,4)</f>
        <v>3.5999999999999999E-3</v>
      </c>
      <c r="D48" s="9">
        <f t="shared" ref="D48:D51" si="12">E48/$G$9</f>
        <v>4.0347733758046315E-3</v>
      </c>
      <c r="E48" s="9">
        <v>3.04E-2</v>
      </c>
      <c r="F48" s="13">
        <f>C48+$C$9</f>
        <v>4.6199999999999998E-2</v>
      </c>
      <c r="G48" s="8">
        <f>'[1]TARIFNE STAVKE od 01.10.2022'!F35</f>
        <v>8.8999999999999999E-3</v>
      </c>
      <c r="H48" s="8">
        <f>'[1]TARIFNE STAVKE od 01.10.2022'!G35</f>
        <v>9.1000000000000004E-3</v>
      </c>
      <c r="I48" s="9">
        <f t="shared" ref="I48:I51" si="13">(F48+H48)</f>
        <v>5.5300000000000002E-2</v>
      </c>
    </row>
    <row r="49" spans="1:9">
      <c r="A49" s="3">
        <v>2</v>
      </c>
      <c r="B49" s="3" t="s">
        <v>21</v>
      </c>
      <c r="C49" s="9">
        <f t="shared" si="11"/>
        <v>3.5999999999999999E-3</v>
      </c>
      <c r="D49" s="9">
        <f t="shared" si="12"/>
        <v>4.0347733758046315E-3</v>
      </c>
      <c r="E49" s="9">
        <v>3.04E-2</v>
      </c>
      <c r="F49" s="13">
        <f>C49+$C$9</f>
        <v>4.6199999999999998E-2</v>
      </c>
      <c r="G49" s="8">
        <f>'[1]TARIFNE STAVKE od 01.10.2022'!F36</f>
        <v>8.5000000000000006E-3</v>
      </c>
      <c r="H49" s="8">
        <f>'[1]TARIFNE STAVKE od 01.10.2022'!G36</f>
        <v>8.6999999999999994E-3</v>
      </c>
      <c r="I49" s="9">
        <f t="shared" si="13"/>
        <v>5.4899999999999997E-2</v>
      </c>
    </row>
    <row r="50" spans="1:9">
      <c r="A50" s="3">
        <v>3</v>
      </c>
      <c r="B50" s="3" t="s">
        <v>22</v>
      </c>
      <c r="C50" s="9">
        <f t="shared" si="11"/>
        <v>3.5999999999999999E-3</v>
      </c>
      <c r="D50" s="9">
        <f t="shared" si="12"/>
        <v>4.0347733758046315E-3</v>
      </c>
      <c r="E50" s="9">
        <v>3.04E-2</v>
      </c>
      <c r="F50" s="13">
        <f>C50+$C$9</f>
        <v>4.6199999999999998E-2</v>
      </c>
      <c r="G50" s="8">
        <f>'[1]TARIFNE STAVKE od 01.10.2022'!F37</f>
        <v>8.0000000000000002E-3</v>
      </c>
      <c r="H50" s="8">
        <f>'[1]TARIFNE STAVKE od 01.10.2022'!G37</f>
        <v>8.2000000000000007E-3</v>
      </c>
      <c r="I50" s="9">
        <f t="shared" si="13"/>
        <v>5.4399999999999997E-2</v>
      </c>
    </row>
    <row r="51" spans="1:9">
      <c r="A51" s="3">
        <v>4</v>
      </c>
      <c r="B51" s="3" t="s">
        <v>23</v>
      </c>
      <c r="C51" s="9">
        <f t="shared" si="11"/>
        <v>3.5999999999999999E-3</v>
      </c>
      <c r="D51" s="9">
        <f t="shared" si="12"/>
        <v>4.0347733758046315E-3</v>
      </c>
      <c r="E51" s="9">
        <v>3.04E-2</v>
      </c>
      <c r="F51" s="13">
        <f>C51+$C$9</f>
        <v>4.6199999999999998E-2</v>
      </c>
      <c r="G51" s="8">
        <f>'[1]TARIFNE STAVKE od 01.10.2022'!F38</f>
        <v>8.0000000000000002E-3</v>
      </c>
      <c r="H51" s="8">
        <f>'[1]TARIFNE STAVKE od 01.10.2022'!G38</f>
        <v>8.2000000000000007E-3</v>
      </c>
      <c r="I51" s="9">
        <f t="shared" si="13"/>
        <v>5.4399999999999997E-2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4">ROUND(D57*0.901,4)</f>
        <v>4.1000000000000003E-3</v>
      </c>
      <c r="D57" s="9">
        <f t="shared" ref="D57:D59" si="15">E57/$G$9</f>
        <v>4.539120047780211E-3</v>
      </c>
      <c r="E57" s="9">
        <v>3.4200000000000001E-2</v>
      </c>
      <c r="F57" s="13">
        <f>C57+$C$9</f>
        <v>4.6699999999999998E-2</v>
      </c>
      <c r="G57" s="10">
        <f>'[1]TARIFNE STAVKE od 01.10.2022'!F42</f>
        <v>6.1999999999999998E-3</v>
      </c>
      <c r="H57" s="10">
        <f>'[1]TARIFNE STAVKE od 01.10.2022'!G42</f>
        <v>6.4000000000000003E-3</v>
      </c>
      <c r="I57" s="9">
        <f t="shared" ref="I57:I59" si="16">(F57+H57)</f>
        <v>5.3100000000000001E-2</v>
      </c>
    </row>
    <row r="58" spans="1:9">
      <c r="A58" s="3">
        <v>2</v>
      </c>
      <c r="B58" s="3" t="s">
        <v>21</v>
      </c>
      <c r="C58" s="9">
        <f t="shared" si="14"/>
        <v>4.1000000000000003E-3</v>
      </c>
      <c r="D58" s="9">
        <f t="shared" si="15"/>
        <v>4.539120047780211E-3</v>
      </c>
      <c r="E58" s="9">
        <v>3.4200000000000001E-2</v>
      </c>
      <c r="F58" s="13">
        <f>C58+$C$9</f>
        <v>4.6699999999999998E-2</v>
      </c>
      <c r="G58" s="10">
        <f>'[1]TARIFNE STAVKE od 01.10.2022'!F43</f>
        <v>6.1999999999999998E-3</v>
      </c>
      <c r="H58" s="10">
        <f>'[1]TARIFNE STAVKE od 01.10.2022'!G43</f>
        <v>6.4000000000000003E-3</v>
      </c>
      <c r="I58" s="9">
        <f t="shared" si="16"/>
        <v>5.3100000000000001E-2</v>
      </c>
    </row>
    <row r="59" spans="1:9">
      <c r="A59" s="3">
        <v>3</v>
      </c>
      <c r="B59" s="3" t="s">
        <v>22</v>
      </c>
      <c r="C59" s="9">
        <f t="shared" si="14"/>
        <v>4.1000000000000003E-3</v>
      </c>
      <c r="D59" s="9">
        <f t="shared" si="15"/>
        <v>4.539120047780211E-3</v>
      </c>
      <c r="E59" s="9">
        <v>3.4200000000000001E-2</v>
      </c>
      <c r="F59" s="13">
        <f>C59+$C$9</f>
        <v>4.6699999999999998E-2</v>
      </c>
      <c r="G59" s="10">
        <f>'[1]TARIFNE STAVKE od 01.10.2022'!F44</f>
        <v>5.8999999999999999E-3</v>
      </c>
      <c r="H59" s="10">
        <f>'[1]TARIFNE STAVKE od 01.10.2022'!G44</f>
        <v>6.1000000000000004E-3</v>
      </c>
      <c r="I59" s="9">
        <f t="shared" si="16"/>
        <v>5.28E-2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7">ROUND(D61*0.901,4)</f>
        <v>4.1000000000000003E-3</v>
      </c>
      <c r="D61" s="9">
        <f t="shared" ref="D61:D63" si="18">E61/$G$9</f>
        <v>4.539120047780211E-3</v>
      </c>
      <c r="E61" s="9">
        <v>3.4200000000000001E-2</v>
      </c>
      <c r="F61" s="13">
        <f>C61+$C$9</f>
        <v>4.6699999999999998E-2</v>
      </c>
      <c r="G61" s="10">
        <f>'[1]TARIFNE STAVKE od 01.10.2022'!F48</f>
        <v>5.5999999999999999E-3</v>
      </c>
      <c r="H61" s="10">
        <f>'[1]TARIFNE STAVKE od 01.10.2022'!G48</f>
        <v>5.5999999999999999E-3</v>
      </c>
      <c r="I61" s="9">
        <f t="shared" ref="I61:I63" si="19">(F61+H61)</f>
        <v>5.2299999999999999E-2</v>
      </c>
    </row>
    <row r="62" spans="1:9">
      <c r="A62" s="3">
        <v>2</v>
      </c>
      <c r="B62" s="3" t="s">
        <v>21</v>
      </c>
      <c r="C62" s="9">
        <f t="shared" si="17"/>
        <v>4.1000000000000003E-3</v>
      </c>
      <c r="D62" s="9">
        <f t="shared" si="18"/>
        <v>4.539120047780211E-3</v>
      </c>
      <c r="E62" s="9">
        <v>3.4200000000000001E-2</v>
      </c>
      <c r="F62" s="13">
        <f>C62+$C$9</f>
        <v>4.6699999999999998E-2</v>
      </c>
      <c r="G62" s="10">
        <f>'[1]TARIFNE STAVKE od 01.10.2022'!F49</f>
        <v>5.5999999999999999E-3</v>
      </c>
      <c r="H62" s="10">
        <f>'[1]TARIFNE STAVKE od 01.10.2022'!G49</f>
        <v>5.5999999999999999E-3</v>
      </c>
      <c r="I62" s="9">
        <f t="shared" si="19"/>
        <v>5.2299999999999999E-2</v>
      </c>
    </row>
    <row r="63" spans="1:9">
      <c r="A63" s="3">
        <v>3</v>
      </c>
      <c r="B63" s="3" t="s">
        <v>23</v>
      </c>
      <c r="C63" s="9">
        <f t="shared" si="17"/>
        <v>4.1000000000000003E-3</v>
      </c>
      <c r="D63" s="9">
        <f t="shared" si="18"/>
        <v>4.539120047780211E-3</v>
      </c>
      <c r="E63" s="9">
        <v>3.4200000000000001E-2</v>
      </c>
      <c r="F63" s="13">
        <f>C63+$C$9</f>
        <v>4.6699999999999998E-2</v>
      </c>
      <c r="G63" s="10">
        <f>'[1]TARIFNE STAVKE od 01.10.2022'!F50</f>
        <v>5.1000000000000004E-3</v>
      </c>
      <c r="H63" s="10">
        <f>'[1]TARIFNE STAVKE od 01.10.2022'!G50</f>
        <v>5.1000000000000004E-3</v>
      </c>
      <c r="I63" s="9">
        <f t="shared" si="19"/>
        <v>5.1799999999999999E-2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20">ROUND(D69*0.901,4)</f>
        <v>3.5999999999999999E-3</v>
      </c>
      <c r="D69" s="9">
        <f t="shared" ref="D69:D72" si="21">E69/$G$9</f>
        <v>4.0347733758046315E-3</v>
      </c>
      <c r="E69" s="9">
        <v>3.04E-2</v>
      </c>
      <c r="F69" s="13">
        <f>C69+$C$9</f>
        <v>4.6199999999999998E-2</v>
      </c>
      <c r="G69" s="8">
        <f>'[1]TARIFNE STAVKE od 01.10.2022'!F17</f>
        <v>4.0000000000000001E-3</v>
      </c>
      <c r="H69" s="8">
        <f>'[1]TARIFNE STAVKE od 01.10.2022'!G17</f>
        <v>4.1000000000000003E-3</v>
      </c>
      <c r="I69" s="9">
        <f t="shared" ref="I69:I72" si="22">(F69+H69)</f>
        <v>5.0299999999999997E-2</v>
      </c>
    </row>
    <row r="70" spans="1:9">
      <c r="A70" s="3">
        <v>2</v>
      </c>
      <c r="B70" s="3" t="s">
        <v>21</v>
      </c>
      <c r="C70" s="9">
        <f t="shared" si="20"/>
        <v>3.5999999999999999E-3</v>
      </c>
      <c r="D70" s="9">
        <f t="shared" si="21"/>
        <v>4.0347733758046315E-3</v>
      </c>
      <c r="E70" s="9">
        <v>3.04E-2</v>
      </c>
      <c r="F70" s="13">
        <f>C70+$C$9</f>
        <v>4.6199999999999998E-2</v>
      </c>
      <c r="G70" s="8">
        <f>'[1]TARIFNE STAVKE od 01.10.2022'!F18</f>
        <v>4.0000000000000001E-3</v>
      </c>
      <c r="H70" s="8">
        <f>'[1]TARIFNE STAVKE od 01.10.2022'!G18</f>
        <v>4.1000000000000003E-3</v>
      </c>
      <c r="I70" s="9">
        <f t="shared" si="22"/>
        <v>5.0299999999999997E-2</v>
      </c>
    </row>
    <row r="71" spans="1:9">
      <c r="A71" s="3">
        <v>3</v>
      </c>
      <c r="B71" s="3" t="s">
        <v>22</v>
      </c>
      <c r="C71" s="9">
        <f t="shared" si="20"/>
        <v>3.5999999999999999E-3</v>
      </c>
      <c r="D71" s="9">
        <f t="shared" si="21"/>
        <v>4.0347733758046315E-3</v>
      </c>
      <c r="E71" s="9">
        <v>3.04E-2</v>
      </c>
      <c r="F71" s="13">
        <f>C71+$C$9</f>
        <v>4.6199999999999998E-2</v>
      </c>
      <c r="G71" s="8">
        <f>'[1]TARIFNE STAVKE od 01.10.2022'!F19</f>
        <v>3.5999999999999999E-3</v>
      </c>
      <c r="H71" s="8">
        <f>'[1]TARIFNE STAVKE od 01.10.2022'!G19</f>
        <v>3.7000000000000002E-3</v>
      </c>
      <c r="I71" s="9">
        <f t="shared" si="22"/>
        <v>4.99E-2</v>
      </c>
    </row>
    <row r="72" spans="1:9">
      <c r="A72" s="3">
        <v>4</v>
      </c>
      <c r="B72" s="3" t="s">
        <v>23</v>
      </c>
      <c r="C72" s="9">
        <f t="shared" si="20"/>
        <v>3.5999999999999999E-3</v>
      </c>
      <c r="D72" s="9">
        <f t="shared" si="21"/>
        <v>4.0347733758046315E-3</v>
      </c>
      <c r="E72" s="9">
        <v>3.04E-2</v>
      </c>
      <c r="F72" s="13">
        <f>C72+$C$9</f>
        <v>4.6199999999999998E-2</v>
      </c>
      <c r="G72" s="8">
        <f>'[1]TARIFNE STAVKE od 01.10.2022'!F20</f>
        <v>3.5999999999999999E-3</v>
      </c>
      <c r="H72" s="8">
        <f>'[1]TARIFNE STAVKE od 01.10.2022'!G20</f>
        <v>3.7000000000000002E-3</v>
      </c>
      <c r="I72" s="9">
        <f t="shared" si="22"/>
        <v>4.99E-2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23">ROUND(D74*0.901,4)</f>
        <v>3.5999999999999999E-3</v>
      </c>
      <c r="D74" s="9">
        <f t="shared" ref="D74:D78" si="24">E74/$G$9</f>
        <v>4.0347733758046315E-3</v>
      </c>
      <c r="E74" s="9">
        <v>3.04E-2</v>
      </c>
      <c r="F74" s="13">
        <f>C74+$C$9</f>
        <v>4.6199999999999998E-2</v>
      </c>
      <c r="G74" s="8">
        <f>'[1]TARIFNE STAVKE od 01.10.2022'!F61</f>
        <v>4.7999999999999996E-3</v>
      </c>
      <c r="H74" s="8">
        <f>'[1]TARIFNE STAVKE od 01.10.2022'!G61</f>
        <v>5.1000000000000004E-3</v>
      </c>
      <c r="I74" s="9">
        <f t="shared" ref="I74:I78" si="25">(F74+H74)</f>
        <v>5.1299999999999998E-2</v>
      </c>
    </row>
    <row r="75" spans="1:9">
      <c r="A75" s="3">
        <v>2</v>
      </c>
      <c r="B75" s="3" t="s">
        <v>20</v>
      </c>
      <c r="C75" s="9">
        <f t="shared" si="23"/>
        <v>3.5999999999999999E-3</v>
      </c>
      <c r="D75" s="9">
        <f t="shared" si="24"/>
        <v>4.0347733758046315E-3</v>
      </c>
      <c r="E75" s="9">
        <v>3.04E-2</v>
      </c>
      <c r="F75" s="13">
        <f>C75+$C$9</f>
        <v>4.6199999999999998E-2</v>
      </c>
      <c r="G75" s="8">
        <f>'[1]TARIFNE STAVKE od 01.10.2022'!F62</f>
        <v>3.7000000000000002E-3</v>
      </c>
      <c r="H75" s="8">
        <f>'[1]TARIFNE STAVKE od 01.10.2022'!G62</f>
        <v>4.0000000000000001E-3</v>
      </c>
      <c r="I75" s="9">
        <f t="shared" si="25"/>
        <v>5.0199999999999995E-2</v>
      </c>
    </row>
    <row r="76" spans="1:9">
      <c r="A76" s="3">
        <v>3</v>
      </c>
      <c r="B76" s="3" t="s">
        <v>21</v>
      </c>
      <c r="C76" s="9">
        <f t="shared" si="23"/>
        <v>3.5999999999999999E-3</v>
      </c>
      <c r="D76" s="9">
        <f t="shared" si="24"/>
        <v>4.0347733758046315E-3</v>
      </c>
      <c r="E76" s="9">
        <v>3.04E-2</v>
      </c>
      <c r="F76" s="13">
        <f>C76+$C$9</f>
        <v>4.6199999999999998E-2</v>
      </c>
      <c r="G76" s="8">
        <f>'[1]TARIFNE STAVKE od 01.10.2022'!F63</f>
        <v>3.7000000000000002E-3</v>
      </c>
      <c r="H76" s="8">
        <f>'[1]TARIFNE STAVKE od 01.10.2022'!G63</f>
        <v>4.0000000000000001E-3</v>
      </c>
      <c r="I76" s="9">
        <f t="shared" si="25"/>
        <v>5.0199999999999995E-2</v>
      </c>
    </row>
    <row r="77" spans="1:9">
      <c r="A77" s="3">
        <v>4</v>
      </c>
      <c r="B77" s="3" t="s">
        <v>22</v>
      </c>
      <c r="C77" s="9">
        <f t="shared" si="23"/>
        <v>3.5999999999999999E-3</v>
      </c>
      <c r="D77" s="9">
        <f t="shared" si="24"/>
        <v>4.0347733758046315E-3</v>
      </c>
      <c r="E77" s="9">
        <v>3.04E-2</v>
      </c>
      <c r="F77" s="13">
        <f>C77+$C$9</f>
        <v>4.6199999999999998E-2</v>
      </c>
      <c r="G77" s="8">
        <f>'[1]TARIFNE STAVKE od 01.10.2022'!F64</f>
        <v>3.5000000000000001E-3</v>
      </c>
      <c r="H77" s="8">
        <f>'[1]TARIFNE STAVKE od 01.10.2022'!G64</f>
        <v>3.8E-3</v>
      </c>
      <c r="I77" s="9">
        <f t="shared" si="25"/>
        <v>4.9999999999999996E-2</v>
      </c>
    </row>
    <row r="78" spans="1:9">
      <c r="A78" s="3">
        <v>5</v>
      </c>
      <c r="B78" s="3" t="s">
        <v>23</v>
      </c>
      <c r="C78" s="9">
        <f t="shared" si="23"/>
        <v>3.5999999999999999E-3</v>
      </c>
      <c r="D78" s="9">
        <f t="shared" si="24"/>
        <v>4.0347733758046315E-3</v>
      </c>
      <c r="E78" s="9">
        <v>3.04E-2</v>
      </c>
      <c r="F78" s="13">
        <f>C78+$C$9</f>
        <v>4.6199999999999998E-2</v>
      </c>
      <c r="G78" s="8">
        <f>'[1]TARIFNE STAVKE od 01.10.2022'!F65</f>
        <v>3.3E-3</v>
      </c>
      <c r="H78" s="8">
        <f>'[1]TARIFNE STAVKE od 01.10.2022'!G65</f>
        <v>3.5999999999999999E-3</v>
      </c>
      <c r="I78" s="9">
        <f t="shared" si="25"/>
        <v>4.9799999999999997E-2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6">ROUND(D80*0.901,4)</f>
        <v>4.1000000000000003E-3</v>
      </c>
      <c r="D80" s="9">
        <f t="shared" ref="D80:D83" si="27">E80/$G$9</f>
        <v>4.539120047780211E-3</v>
      </c>
      <c r="E80" s="9">
        <v>3.4200000000000001E-2</v>
      </c>
      <c r="F80" s="13">
        <f>C80+$C$9</f>
        <v>4.6699999999999998E-2</v>
      </c>
      <c r="G80" s="8">
        <f>'[1]TARIFNE STAVKE od 01.10.2022'!F69</f>
        <v>4.4000000000000003E-3</v>
      </c>
      <c r="H80" s="8">
        <f>'[1]TARIFNE STAVKE od 01.10.2022'!G69</f>
        <v>4.4000000000000003E-3</v>
      </c>
      <c r="I80" s="9">
        <f t="shared" ref="I80:I83" si="28">(F80+H80)</f>
        <v>5.11E-2</v>
      </c>
    </row>
    <row r="81" spans="1:9">
      <c r="A81" s="3">
        <v>2</v>
      </c>
      <c r="B81" s="3" t="s">
        <v>20</v>
      </c>
      <c r="C81" s="9">
        <f t="shared" si="26"/>
        <v>4.1000000000000003E-3</v>
      </c>
      <c r="D81" s="9">
        <f t="shared" si="27"/>
        <v>4.539120047780211E-3</v>
      </c>
      <c r="E81" s="9">
        <v>3.4200000000000001E-2</v>
      </c>
      <c r="F81" s="13">
        <f>C81+$C$9</f>
        <v>4.6699999999999998E-2</v>
      </c>
      <c r="G81" s="8">
        <f>'[1]TARIFNE STAVKE od 01.10.2022'!F70</f>
        <v>3.8E-3</v>
      </c>
      <c r="H81" s="8">
        <f>'[1]TARIFNE STAVKE od 01.10.2022'!G70</f>
        <v>3.8999999999999998E-3</v>
      </c>
      <c r="I81" s="9">
        <f t="shared" si="28"/>
        <v>5.0599999999999999E-2</v>
      </c>
    </row>
    <row r="82" spans="1:9">
      <c r="A82" s="3">
        <v>3</v>
      </c>
      <c r="B82" s="3" t="s">
        <v>21</v>
      </c>
      <c r="C82" s="9">
        <f t="shared" si="26"/>
        <v>4.1000000000000003E-3</v>
      </c>
      <c r="D82" s="9">
        <f t="shared" si="27"/>
        <v>4.539120047780211E-3</v>
      </c>
      <c r="E82" s="9">
        <v>3.4200000000000001E-2</v>
      </c>
      <c r="F82" s="13">
        <f>C82+$C$9</f>
        <v>4.6699999999999998E-2</v>
      </c>
      <c r="G82" s="8">
        <f>'[1]TARIFNE STAVKE od 01.10.2022'!F71</f>
        <v>3.3999999999999998E-3</v>
      </c>
      <c r="H82" s="8">
        <f>'[1]TARIFNE STAVKE od 01.10.2022'!G71</f>
        <v>3.5000000000000001E-3</v>
      </c>
      <c r="I82" s="9">
        <f t="shared" si="28"/>
        <v>5.0200000000000002E-2</v>
      </c>
    </row>
    <row r="83" spans="1:9">
      <c r="A83" s="3">
        <v>4</v>
      </c>
      <c r="B83" s="3" t="s">
        <v>23</v>
      </c>
      <c r="C83" s="9">
        <f t="shared" si="26"/>
        <v>4.1000000000000003E-3</v>
      </c>
      <c r="D83" s="9">
        <f t="shared" si="27"/>
        <v>4.539120047780211E-3</v>
      </c>
      <c r="E83" s="9">
        <v>3.4200000000000001E-2</v>
      </c>
      <c r="F83" s="13">
        <f>C83+$C$9</f>
        <v>4.6699999999999998E-2</v>
      </c>
      <c r="G83" s="8">
        <f>'[1]TARIFNE STAVKE od 01.10.2022'!F72</f>
        <v>3.0000000000000001E-3</v>
      </c>
      <c r="H83" s="8">
        <f>'[1]TARIFNE STAVKE od 01.10.2022'!G72</f>
        <v>3.0999999999999999E-3</v>
      </c>
      <c r="I83" s="9">
        <f t="shared" si="28"/>
        <v>4.9799999999999997E-2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9">ROUND(D89*0.901,4)</f>
        <v>3.3999999999999998E-3</v>
      </c>
      <c r="D89" s="9">
        <f t="shared" ref="D89:D95" si="30">E89/$G$9</f>
        <v>3.7427831972924545E-3</v>
      </c>
      <c r="E89" s="9">
        <v>2.8199999999999999E-2</v>
      </c>
      <c r="F89" s="13">
        <f t="shared" ref="F89:F95" si="31">C89+$C$9</f>
        <v>4.5999999999999999E-2</v>
      </c>
      <c r="G89" s="8">
        <f>'[1]TARIFNE STAVKE od 01.10.2022'!F76</f>
        <v>5.1000000000000004E-3</v>
      </c>
      <c r="H89" s="8">
        <f>'[1]TARIFNE STAVKE od 01.10.2022'!G76</f>
        <v>5.4000000000000003E-3</v>
      </c>
      <c r="I89" s="9">
        <f t="shared" ref="I89:I95" si="32">(F89+H89)</f>
        <v>5.1400000000000001E-2</v>
      </c>
    </row>
    <row r="90" spans="1:9">
      <c r="A90" s="3">
        <v>2</v>
      </c>
      <c r="B90" s="3" t="s">
        <v>20</v>
      </c>
      <c r="C90" s="9">
        <f t="shared" si="29"/>
        <v>3.3999999999999998E-3</v>
      </c>
      <c r="D90" s="9">
        <f t="shared" si="30"/>
        <v>3.7427831972924545E-3</v>
      </c>
      <c r="E90" s="9">
        <v>2.8199999999999999E-2</v>
      </c>
      <c r="F90" s="13">
        <f t="shared" si="31"/>
        <v>4.5999999999999999E-2</v>
      </c>
      <c r="G90" s="8">
        <f>'[1]TARIFNE STAVKE od 01.10.2022'!F77</f>
        <v>4.3E-3</v>
      </c>
      <c r="H90" s="8">
        <f>'[1]TARIFNE STAVKE od 01.10.2022'!G77</f>
        <v>4.4999999999999997E-3</v>
      </c>
      <c r="I90" s="9">
        <f t="shared" si="32"/>
        <v>5.0499999999999996E-2</v>
      </c>
    </row>
    <row r="91" spans="1:9">
      <c r="A91" s="3">
        <v>3</v>
      </c>
      <c r="B91" s="3" t="s">
        <v>21</v>
      </c>
      <c r="C91" s="9">
        <f t="shared" si="29"/>
        <v>3.3999999999999998E-3</v>
      </c>
      <c r="D91" s="9">
        <f t="shared" si="30"/>
        <v>3.7427831972924545E-3</v>
      </c>
      <c r="E91" s="9">
        <v>2.8199999999999999E-2</v>
      </c>
      <c r="F91" s="13">
        <f t="shared" si="31"/>
        <v>4.5999999999999999E-2</v>
      </c>
      <c r="G91" s="8">
        <f>'[1]TARIFNE STAVKE od 01.10.2022'!F78</f>
        <v>4.1000000000000003E-3</v>
      </c>
      <c r="H91" s="8">
        <f>'[1]TARIFNE STAVKE od 01.10.2022'!G78</f>
        <v>4.3E-3</v>
      </c>
      <c r="I91" s="9">
        <f t="shared" si="32"/>
        <v>5.0299999999999997E-2</v>
      </c>
    </row>
    <row r="92" spans="1:9">
      <c r="A92" s="3">
        <v>4</v>
      </c>
      <c r="B92" s="3" t="s">
        <v>22</v>
      </c>
      <c r="C92" s="9">
        <f t="shared" si="29"/>
        <v>3.3999999999999998E-3</v>
      </c>
      <c r="D92" s="9">
        <f t="shared" si="30"/>
        <v>3.7427831972924545E-3</v>
      </c>
      <c r="E92" s="9">
        <v>2.8199999999999999E-2</v>
      </c>
      <c r="F92" s="13">
        <f t="shared" si="31"/>
        <v>4.5999999999999999E-2</v>
      </c>
      <c r="G92" s="8">
        <f>'[1]TARIFNE STAVKE od 01.10.2022'!F79</f>
        <v>3.8999999999999998E-3</v>
      </c>
      <c r="H92" s="8">
        <f>'[1]TARIFNE STAVKE od 01.10.2022'!G79</f>
        <v>4.0000000000000001E-3</v>
      </c>
      <c r="I92" s="9">
        <f t="shared" si="32"/>
        <v>0.05</v>
      </c>
    </row>
    <row r="93" spans="1:9">
      <c r="A93" s="3">
        <v>5</v>
      </c>
      <c r="B93" s="3" t="s">
        <v>23</v>
      </c>
      <c r="C93" s="9">
        <f t="shared" si="29"/>
        <v>3.3999999999999998E-3</v>
      </c>
      <c r="D93" s="9">
        <f t="shared" si="30"/>
        <v>3.7427831972924545E-3</v>
      </c>
      <c r="E93" s="9">
        <v>2.8199999999999999E-2</v>
      </c>
      <c r="F93" s="13">
        <f t="shared" si="31"/>
        <v>4.5999999999999999E-2</v>
      </c>
      <c r="G93" s="8">
        <f>'[1]TARIFNE STAVKE od 01.10.2022'!F80</f>
        <v>3.5999999999999999E-3</v>
      </c>
      <c r="H93" s="8">
        <f>'[1]TARIFNE STAVKE od 01.10.2022'!G80</f>
        <v>3.8E-3</v>
      </c>
      <c r="I93" s="9">
        <f t="shared" si="32"/>
        <v>4.9799999999999997E-2</v>
      </c>
    </row>
    <row r="94" spans="1:9">
      <c r="A94" s="3">
        <v>6</v>
      </c>
      <c r="B94" s="3" t="s">
        <v>24</v>
      </c>
      <c r="C94" s="9">
        <f t="shared" si="29"/>
        <v>3.3999999999999998E-3</v>
      </c>
      <c r="D94" s="9">
        <f t="shared" si="30"/>
        <v>3.7427831972924545E-3</v>
      </c>
      <c r="E94" s="9">
        <v>2.8199999999999999E-2</v>
      </c>
      <c r="F94" s="13">
        <f t="shared" si="31"/>
        <v>4.5999999999999999E-2</v>
      </c>
      <c r="G94" s="8">
        <f>'[1]TARIFNE STAVKE od 01.10.2022'!F81</f>
        <v>3.3999999999999998E-3</v>
      </c>
      <c r="H94" s="8">
        <f>'[1]TARIFNE STAVKE od 01.10.2022'!G81</f>
        <v>3.5999999999999999E-3</v>
      </c>
      <c r="I94" s="9">
        <f t="shared" si="32"/>
        <v>4.9599999999999998E-2</v>
      </c>
    </row>
    <row r="95" spans="1:9">
      <c r="A95" s="3">
        <v>7</v>
      </c>
      <c r="B95" s="3" t="s">
        <v>25</v>
      </c>
      <c r="C95" s="9">
        <f t="shared" si="29"/>
        <v>3.3999999999999998E-3</v>
      </c>
      <c r="D95" s="9">
        <f t="shared" si="30"/>
        <v>3.7427831972924545E-3</v>
      </c>
      <c r="E95" s="9">
        <v>2.8199999999999999E-2</v>
      </c>
      <c r="F95" s="13">
        <f t="shared" si="31"/>
        <v>4.5999999999999999E-2</v>
      </c>
      <c r="G95" s="8">
        <f>'[1]TARIFNE STAVKE od 01.10.2022'!F82</f>
        <v>3.3999999999999998E-3</v>
      </c>
      <c r="H95" s="8">
        <f>'[1]TARIFNE STAVKE od 01.10.2022'!G82</f>
        <v>3.5999999999999999E-3</v>
      </c>
      <c r="I95" s="9">
        <f t="shared" si="32"/>
        <v>4.9599999999999998E-2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33">ROUND(D97*0.901,4)</f>
        <v>3.3999999999999998E-3</v>
      </c>
      <c r="D97" s="9">
        <f t="shared" ref="D97:D99" si="34">E97/$G$9</f>
        <v>3.7427831972924545E-3</v>
      </c>
      <c r="E97" s="9">
        <v>2.8199999999999999E-2</v>
      </c>
      <c r="F97" s="13">
        <f>C97+$C$9</f>
        <v>4.5999999999999999E-2</v>
      </c>
      <c r="G97" s="8">
        <f>'[1]TARIFNE STAVKE od 01.10.2022'!F86</f>
        <v>2.7000000000000001E-3</v>
      </c>
      <c r="H97" s="8">
        <f>'[1]TARIFNE STAVKE od 01.10.2022'!G86</f>
        <v>2.5999999999999999E-3</v>
      </c>
      <c r="I97" s="9">
        <f t="shared" ref="I97:I99" si="35">(F97+H97)</f>
        <v>4.8599999999999997E-2</v>
      </c>
    </row>
    <row r="98" spans="1:9">
      <c r="A98" s="3">
        <v>2</v>
      </c>
      <c r="B98" s="3" t="s">
        <v>22</v>
      </c>
      <c r="C98" s="9">
        <f t="shared" si="33"/>
        <v>3.3999999999999998E-3</v>
      </c>
      <c r="D98" s="9">
        <f t="shared" si="34"/>
        <v>3.7427831972924545E-3</v>
      </c>
      <c r="E98" s="9">
        <v>2.8199999999999999E-2</v>
      </c>
      <c r="F98" s="13">
        <f>C98+$C$9</f>
        <v>4.5999999999999999E-2</v>
      </c>
      <c r="G98" s="8">
        <f>'[1]TARIFNE STAVKE od 01.10.2022'!F87</f>
        <v>2.0999999999999999E-3</v>
      </c>
      <c r="H98" s="8">
        <f>'[1]TARIFNE STAVKE od 01.10.2022'!G87</f>
        <v>2E-3</v>
      </c>
      <c r="I98" s="9">
        <f t="shared" si="35"/>
        <v>4.8000000000000001E-2</v>
      </c>
    </row>
    <row r="99" spans="1:9">
      <c r="A99" s="3">
        <v>3</v>
      </c>
      <c r="B99" s="3" t="s">
        <v>23</v>
      </c>
      <c r="C99" s="9">
        <f t="shared" si="33"/>
        <v>3.3999999999999998E-3</v>
      </c>
      <c r="D99" s="9">
        <f t="shared" si="34"/>
        <v>3.7427831972924545E-3</v>
      </c>
      <c r="E99" s="9">
        <v>2.8199999999999999E-2</v>
      </c>
      <c r="F99" s="13">
        <f>C99+$C$9</f>
        <v>4.5999999999999999E-2</v>
      </c>
      <c r="G99" s="8">
        <f>'[1]TARIFNE STAVKE od 01.10.2022'!F88</f>
        <v>2.0999999999999999E-3</v>
      </c>
      <c r="H99" s="8">
        <f>'[1]TARIFNE STAVKE od 01.10.2022'!G88</f>
        <v>2E-3</v>
      </c>
      <c r="I99" s="9">
        <f t="shared" si="35"/>
        <v>4.8000000000000001E-2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36">ROUND(D105*0.901,4)</f>
        <v>3.7000000000000002E-3</v>
      </c>
      <c r="D105" s="9">
        <f t="shared" ref="D105:D107" si="37">E105/$G$9</f>
        <v>4.1409516225363327E-3</v>
      </c>
      <c r="E105" s="9">
        <v>3.1199999999999999E-2</v>
      </c>
      <c r="F105" s="13">
        <f>C105+$C$9</f>
        <v>4.6300000000000001E-2</v>
      </c>
      <c r="G105" s="8">
        <f>'[1]TARIFNE STAVKE od 01.10.2022'!F92</f>
        <v>5.3E-3</v>
      </c>
      <c r="H105" s="8">
        <f>'[1]TARIFNE STAVKE od 01.10.2022'!G92</f>
        <v>5.7999999999999996E-3</v>
      </c>
      <c r="I105" s="9">
        <f t="shared" ref="I105:I107" si="38">(F105+H105)</f>
        <v>5.21E-2</v>
      </c>
    </row>
    <row r="106" spans="1:9">
      <c r="A106" s="3">
        <v>2</v>
      </c>
      <c r="B106" s="3" t="s">
        <v>21</v>
      </c>
      <c r="C106" s="9">
        <f t="shared" si="36"/>
        <v>3.7000000000000002E-3</v>
      </c>
      <c r="D106" s="9">
        <f t="shared" si="37"/>
        <v>4.1409516225363327E-3</v>
      </c>
      <c r="E106" s="9">
        <v>3.1199999999999999E-2</v>
      </c>
      <c r="F106" s="13">
        <f>C106+$C$9</f>
        <v>4.6300000000000001E-2</v>
      </c>
      <c r="G106" s="8">
        <f>'[1]TARIFNE STAVKE od 01.10.2022'!F93</f>
        <v>4.1999999999999997E-3</v>
      </c>
      <c r="H106" s="8">
        <f>'[1]TARIFNE STAVKE od 01.10.2022'!G93</f>
        <v>4.5999999999999999E-3</v>
      </c>
      <c r="I106" s="9">
        <f t="shared" si="38"/>
        <v>5.0900000000000001E-2</v>
      </c>
    </row>
    <row r="107" spans="1:9">
      <c r="A107" s="3">
        <v>3</v>
      </c>
      <c r="B107" s="3" t="s">
        <v>22</v>
      </c>
      <c r="C107" s="9">
        <f t="shared" si="36"/>
        <v>3.7000000000000002E-3</v>
      </c>
      <c r="D107" s="9">
        <f t="shared" si="37"/>
        <v>4.1409516225363327E-3</v>
      </c>
      <c r="E107" s="9">
        <v>3.1199999999999999E-2</v>
      </c>
      <c r="F107" s="13">
        <f>C107+$C$9</f>
        <v>4.6300000000000001E-2</v>
      </c>
      <c r="G107" s="8">
        <f>'[1]TARIFNE STAVKE od 01.10.2022'!F94</f>
        <v>3.8999999999999998E-3</v>
      </c>
      <c r="H107" s="8">
        <f>'[1]TARIFNE STAVKE od 01.10.2022'!G94</f>
        <v>4.3E-3</v>
      </c>
      <c r="I107" s="9">
        <f t="shared" si="38"/>
        <v>5.0599999999999999E-2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9">ROUND(D109*0.901,4)</f>
        <v>3.7000000000000002E-3</v>
      </c>
      <c r="D109" s="9">
        <f t="shared" ref="D109:D112" si="40">E109/$G$9</f>
        <v>4.1409516225363327E-3</v>
      </c>
      <c r="E109" s="9">
        <v>3.1199999999999999E-2</v>
      </c>
      <c r="F109" s="13">
        <f>C109+$C$9</f>
        <v>4.6300000000000001E-2</v>
      </c>
      <c r="G109" s="8">
        <f>'[1]TARIFNE STAVKE od 01.10.2022'!F98</f>
        <v>4.7999999999999996E-3</v>
      </c>
      <c r="H109" s="8">
        <f>'[1]TARIFNE STAVKE od 01.10.2022'!G98</f>
        <v>4.5999999999999999E-3</v>
      </c>
      <c r="I109" s="9">
        <f t="shared" ref="I109:I112" si="41">(F109+H109)</f>
        <v>5.0900000000000001E-2</v>
      </c>
    </row>
    <row r="110" spans="1:9">
      <c r="A110" s="3">
        <v>2</v>
      </c>
      <c r="B110" s="3" t="s">
        <v>20</v>
      </c>
      <c r="C110" s="9">
        <f t="shared" si="39"/>
        <v>3.7000000000000002E-3</v>
      </c>
      <c r="D110" s="9">
        <f t="shared" si="40"/>
        <v>4.1409516225363327E-3</v>
      </c>
      <c r="E110" s="9">
        <v>3.1199999999999999E-2</v>
      </c>
      <c r="F110" s="13">
        <f>C110+$C$9</f>
        <v>4.6300000000000001E-2</v>
      </c>
      <c r="G110" s="8">
        <f>'[1]TARIFNE STAVKE od 01.10.2022'!F99</f>
        <v>3.8E-3</v>
      </c>
      <c r="H110" s="8">
        <f>'[1]TARIFNE STAVKE od 01.10.2022'!G99</f>
        <v>3.7000000000000002E-3</v>
      </c>
      <c r="I110" s="9">
        <f t="shared" si="41"/>
        <v>0.05</v>
      </c>
    </row>
    <row r="111" spans="1:9">
      <c r="A111" s="3">
        <v>3</v>
      </c>
      <c r="B111" s="3" t="s">
        <v>21</v>
      </c>
      <c r="C111" s="9">
        <f t="shared" si="39"/>
        <v>3.7000000000000002E-3</v>
      </c>
      <c r="D111" s="9">
        <f t="shared" si="40"/>
        <v>4.1409516225363327E-3</v>
      </c>
      <c r="E111" s="9">
        <v>3.1199999999999999E-2</v>
      </c>
      <c r="F111" s="13">
        <f>C111+$C$9</f>
        <v>4.6300000000000001E-2</v>
      </c>
      <c r="G111" s="8">
        <f>'[1]TARIFNE STAVKE od 01.10.2022'!F100</f>
        <v>3.8E-3</v>
      </c>
      <c r="H111" s="8">
        <f>'[1]TARIFNE STAVKE od 01.10.2022'!G100</f>
        <v>3.7000000000000002E-3</v>
      </c>
      <c r="I111" s="9">
        <f t="shared" si="41"/>
        <v>0.05</v>
      </c>
    </row>
    <row r="112" spans="1:9">
      <c r="A112" s="3">
        <v>4</v>
      </c>
      <c r="B112" s="3" t="s">
        <v>23</v>
      </c>
      <c r="C112" s="9">
        <f t="shared" si="39"/>
        <v>3.7000000000000002E-3</v>
      </c>
      <c r="D112" s="9">
        <f t="shared" si="40"/>
        <v>4.1409516225363327E-3</v>
      </c>
      <c r="E112" s="9">
        <v>3.1199999999999999E-2</v>
      </c>
      <c r="F112" s="13">
        <f>C112+$C$9</f>
        <v>4.6300000000000001E-2</v>
      </c>
      <c r="G112" s="8">
        <f>'[1]TARIFNE STAVKE od 01.10.2022'!F101</f>
        <v>3.3999999999999998E-3</v>
      </c>
      <c r="H112" s="8">
        <f>'[1]TARIFNE STAVKE od 01.10.2022'!G101</f>
        <v>3.3E-3</v>
      </c>
      <c r="I112" s="9">
        <f t="shared" si="41"/>
        <v>4.9599999999999998E-2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42">ROUND(D114*0.901,4)</f>
        <v>3.7000000000000002E-3</v>
      </c>
      <c r="D114" s="9">
        <f t="shared" ref="D114:D115" si="43">E114/$G$9</f>
        <v>4.1409516225363327E-3</v>
      </c>
      <c r="E114" s="9">
        <v>3.1199999999999999E-2</v>
      </c>
      <c r="F114" s="13">
        <f>C114+$C$9</f>
        <v>4.6300000000000001E-2</v>
      </c>
      <c r="G114" s="8">
        <f>'[1]TARIFNE STAVKE od 01.10.2022'!F105</f>
        <v>3.5999999999999999E-3</v>
      </c>
      <c r="H114" s="8">
        <f>'[1]TARIFNE STAVKE od 01.10.2022'!G105</f>
        <v>3.8E-3</v>
      </c>
      <c r="I114" s="9">
        <f t="shared" ref="I114:I115" si="44">(F114+H114)</f>
        <v>5.0099999999999999E-2</v>
      </c>
    </row>
    <row r="115" spans="1:9">
      <c r="A115" s="3">
        <v>2</v>
      </c>
      <c r="B115" s="3" t="s">
        <v>20</v>
      </c>
      <c r="C115" s="9">
        <f t="shared" si="42"/>
        <v>3.7000000000000002E-3</v>
      </c>
      <c r="D115" s="9">
        <f t="shared" si="43"/>
        <v>4.1409516225363327E-3</v>
      </c>
      <c r="E115" s="9">
        <v>3.1199999999999999E-2</v>
      </c>
      <c r="F115" s="13">
        <f>C115+$C$9</f>
        <v>4.6300000000000001E-2</v>
      </c>
      <c r="G115" s="8">
        <f>'[1]TARIFNE STAVKE od 01.10.2022'!F106</f>
        <v>3.5999999999999999E-3</v>
      </c>
      <c r="H115" s="8">
        <f>'[1]TARIFNE STAVKE od 01.10.2022'!G106</f>
        <v>3.8E-3</v>
      </c>
      <c r="I115" s="9">
        <f t="shared" si="44"/>
        <v>5.0099999999999999E-2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45">ROUND(D121*0.901,4)</f>
        <v>3.0000000000000001E-3</v>
      </c>
      <c r="D121" s="9">
        <f t="shared" ref="D121:D125" si="46">E121/$G$9</f>
        <v>3.3180702103656513E-3</v>
      </c>
      <c r="E121" s="9">
        <v>2.5000000000000001E-2</v>
      </c>
      <c r="F121" s="13">
        <f>C121+$C$9</f>
        <v>4.5600000000000002E-2</v>
      </c>
      <c r="G121" s="8">
        <f>'[1]TARIFNE STAVKE od 01.10.2022'!F110</f>
        <v>3.8E-3</v>
      </c>
      <c r="H121" s="8">
        <f>'[1]TARIFNE STAVKE od 01.10.2022'!G110</f>
        <v>4.1000000000000003E-3</v>
      </c>
      <c r="I121" s="9">
        <f t="shared" ref="I121:I125" si="47">(F121+H121)</f>
        <v>4.9700000000000001E-2</v>
      </c>
    </row>
    <row r="122" spans="1:9">
      <c r="A122" s="3">
        <v>2</v>
      </c>
      <c r="B122" s="3" t="s">
        <v>21</v>
      </c>
      <c r="C122" s="9">
        <f t="shared" si="45"/>
        <v>3.0000000000000001E-3</v>
      </c>
      <c r="D122" s="9">
        <f t="shared" si="46"/>
        <v>3.3180702103656513E-3</v>
      </c>
      <c r="E122" s="9">
        <v>2.5000000000000001E-2</v>
      </c>
      <c r="F122" s="13">
        <f>C122+$C$9</f>
        <v>4.5600000000000002E-2</v>
      </c>
      <c r="G122" s="8">
        <f>'[1]TARIFNE STAVKE od 01.10.2022'!F111</f>
        <v>3.0999999999999999E-3</v>
      </c>
      <c r="H122" s="8">
        <f>'[1]TARIFNE STAVKE od 01.10.2022'!G111</f>
        <v>3.3E-3</v>
      </c>
      <c r="I122" s="9">
        <f t="shared" si="47"/>
        <v>4.8899999999999999E-2</v>
      </c>
    </row>
    <row r="123" spans="1:9">
      <c r="A123" s="3">
        <v>3</v>
      </c>
      <c r="B123" s="3" t="s">
        <v>22</v>
      </c>
      <c r="C123" s="9">
        <f t="shared" si="45"/>
        <v>3.0000000000000001E-3</v>
      </c>
      <c r="D123" s="9">
        <f t="shared" si="46"/>
        <v>3.3180702103656513E-3</v>
      </c>
      <c r="E123" s="9">
        <v>2.5000000000000001E-2</v>
      </c>
      <c r="F123" s="13">
        <f>C123+$C$9</f>
        <v>4.5600000000000002E-2</v>
      </c>
      <c r="G123" s="8">
        <f>'[1]TARIFNE STAVKE od 01.10.2022'!F112</f>
        <v>2.8999999999999998E-3</v>
      </c>
      <c r="H123" s="8">
        <f>'[1]TARIFNE STAVKE od 01.10.2022'!G112</f>
        <v>3.0999999999999999E-3</v>
      </c>
      <c r="I123" s="9">
        <f t="shared" si="47"/>
        <v>4.87E-2</v>
      </c>
    </row>
    <row r="124" spans="1:9">
      <c r="A124" s="3">
        <v>4</v>
      </c>
      <c r="B124" s="3" t="s">
        <v>23</v>
      </c>
      <c r="C124" s="9">
        <f t="shared" si="45"/>
        <v>3.0000000000000001E-3</v>
      </c>
      <c r="D124" s="9">
        <f t="shared" si="46"/>
        <v>3.3180702103656513E-3</v>
      </c>
      <c r="E124" s="9">
        <v>2.5000000000000001E-2</v>
      </c>
      <c r="F124" s="13">
        <f>C124+$C$9</f>
        <v>4.5600000000000002E-2</v>
      </c>
      <c r="G124" s="8">
        <f>'[1]TARIFNE STAVKE od 01.10.2022'!F113</f>
        <v>2.7000000000000001E-3</v>
      </c>
      <c r="H124" s="8">
        <f>'[1]TARIFNE STAVKE od 01.10.2022'!G113</f>
        <v>2.8999999999999998E-3</v>
      </c>
      <c r="I124" s="9">
        <f t="shared" si="47"/>
        <v>4.8500000000000001E-2</v>
      </c>
    </row>
    <row r="125" spans="1:9">
      <c r="A125" s="3">
        <v>5</v>
      </c>
      <c r="B125" s="3" t="s">
        <v>24</v>
      </c>
      <c r="C125" s="9">
        <f t="shared" si="45"/>
        <v>3.0000000000000001E-3</v>
      </c>
      <c r="D125" s="9">
        <f t="shared" si="46"/>
        <v>3.3180702103656513E-3</v>
      </c>
      <c r="E125" s="9">
        <v>2.5000000000000001E-2</v>
      </c>
      <c r="F125" s="13">
        <f>C125+$C$9</f>
        <v>4.5600000000000002E-2</v>
      </c>
      <c r="G125" s="8">
        <f>'[1]TARIFNE STAVKE od 01.10.2022'!F114</f>
        <v>2.5000000000000001E-3</v>
      </c>
      <c r="H125" s="8">
        <f>'[1]TARIFNE STAVKE od 01.10.2022'!G114</f>
        <v>2.7000000000000001E-3</v>
      </c>
      <c r="I125" s="9">
        <f t="shared" si="47"/>
        <v>4.8300000000000003E-2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48">ROUND(D131*0.901,4)</f>
        <v>3.2000000000000002E-3</v>
      </c>
      <c r="D131" s="9">
        <f t="shared" ref="D131:D136" si="49">E131/$G$9</f>
        <v>3.5304267038290525E-3</v>
      </c>
      <c r="E131" s="9">
        <v>2.6599999999999999E-2</v>
      </c>
      <c r="F131" s="13">
        <f>C131+$C$9</f>
        <v>4.58E-2</v>
      </c>
      <c r="G131" s="8">
        <f>'[1]TARIFNE STAVKE od 01.10.2022'!F118</f>
        <v>3.8999999999999998E-3</v>
      </c>
      <c r="H131" s="8">
        <f>'[1]TARIFNE STAVKE od 01.10.2022'!G118</f>
        <v>3.8999999999999998E-3</v>
      </c>
      <c r="I131" s="9">
        <f>(F131+H131)</f>
        <v>4.9700000000000001E-2</v>
      </c>
    </row>
    <row r="132" spans="1:9">
      <c r="A132" s="3">
        <v>2</v>
      </c>
      <c r="B132" s="3" t="s">
        <v>20</v>
      </c>
      <c r="C132" s="9">
        <f t="shared" si="48"/>
        <v>3.2000000000000002E-3</v>
      </c>
      <c r="D132" s="9">
        <f t="shared" si="49"/>
        <v>3.5304267038290525E-3</v>
      </c>
      <c r="E132" s="9">
        <v>2.6599999999999999E-2</v>
      </c>
      <c r="F132" s="13">
        <f t="shared" ref="F132:F136" si="50">C132+$C$9</f>
        <v>4.58E-2</v>
      </c>
      <c r="G132" s="8">
        <f>'[1]TARIFNE STAVKE od 01.10.2022'!F119</f>
        <v>3.8999999999999998E-3</v>
      </c>
      <c r="H132" s="8">
        <f>'[1]TARIFNE STAVKE od 01.10.2022'!G119</f>
        <v>3.8999999999999998E-3</v>
      </c>
      <c r="I132" s="9">
        <f t="shared" ref="I132:I136" si="51">(F132+H132)</f>
        <v>4.9700000000000001E-2</v>
      </c>
    </row>
    <row r="133" spans="1:9">
      <c r="A133" s="3">
        <v>3</v>
      </c>
      <c r="B133" s="3" t="s">
        <v>21</v>
      </c>
      <c r="C133" s="9">
        <f t="shared" si="48"/>
        <v>3.2000000000000002E-3</v>
      </c>
      <c r="D133" s="9">
        <f t="shared" si="49"/>
        <v>3.5304267038290525E-3</v>
      </c>
      <c r="E133" s="9">
        <v>2.6599999999999999E-2</v>
      </c>
      <c r="F133" s="13">
        <f t="shared" si="50"/>
        <v>4.58E-2</v>
      </c>
      <c r="G133" s="8">
        <f>'[1]TARIFNE STAVKE od 01.10.2022'!F120</f>
        <v>3.8999999999999998E-3</v>
      </c>
      <c r="H133" s="8">
        <f>'[1]TARIFNE STAVKE od 01.10.2022'!G120</f>
        <v>3.8999999999999998E-3</v>
      </c>
      <c r="I133" s="9">
        <f t="shared" si="51"/>
        <v>4.9700000000000001E-2</v>
      </c>
    </row>
    <row r="134" spans="1:9">
      <c r="A134" s="3">
        <v>4</v>
      </c>
      <c r="B134" s="3" t="s">
        <v>22</v>
      </c>
      <c r="C134" s="9">
        <f t="shared" si="48"/>
        <v>3.2000000000000002E-3</v>
      </c>
      <c r="D134" s="9">
        <f t="shared" si="49"/>
        <v>3.5304267038290525E-3</v>
      </c>
      <c r="E134" s="9">
        <v>2.6599999999999999E-2</v>
      </c>
      <c r="F134" s="13">
        <f t="shared" si="50"/>
        <v>4.58E-2</v>
      </c>
      <c r="G134" s="8">
        <f>'[1]TARIFNE STAVKE od 01.10.2022'!F121</f>
        <v>3.7000000000000002E-3</v>
      </c>
      <c r="H134" s="8">
        <f>'[1]TARIFNE STAVKE od 01.10.2022'!G121</f>
        <v>3.7000000000000002E-3</v>
      </c>
      <c r="I134" s="9">
        <f t="shared" si="51"/>
        <v>4.9500000000000002E-2</v>
      </c>
    </row>
    <row r="135" spans="1:9">
      <c r="A135" s="3">
        <v>5</v>
      </c>
      <c r="B135" s="3" t="s">
        <v>23</v>
      </c>
      <c r="C135" s="9">
        <f t="shared" si="48"/>
        <v>3.2000000000000002E-3</v>
      </c>
      <c r="D135" s="9">
        <f t="shared" si="49"/>
        <v>3.5304267038290525E-3</v>
      </c>
      <c r="E135" s="9">
        <v>2.6599999999999999E-2</v>
      </c>
      <c r="F135" s="13">
        <f t="shared" si="50"/>
        <v>4.58E-2</v>
      </c>
      <c r="G135" s="8">
        <f>'[1]TARIFNE STAVKE od 01.10.2022'!F122</f>
        <v>3.5000000000000001E-3</v>
      </c>
      <c r="H135" s="8">
        <f>'[1]TARIFNE STAVKE od 01.10.2022'!G122</f>
        <v>3.5000000000000001E-3</v>
      </c>
      <c r="I135" s="9">
        <f t="shared" si="51"/>
        <v>4.9300000000000004E-2</v>
      </c>
    </row>
    <row r="136" spans="1:9">
      <c r="A136" s="3">
        <v>6</v>
      </c>
      <c r="B136" s="3" t="s">
        <v>24</v>
      </c>
      <c r="C136" s="9">
        <f t="shared" si="48"/>
        <v>3.2000000000000002E-3</v>
      </c>
      <c r="D136" s="9">
        <f t="shared" si="49"/>
        <v>3.5304267038290525E-3</v>
      </c>
      <c r="E136" s="9">
        <v>2.6599999999999999E-2</v>
      </c>
      <c r="F136" s="13">
        <f t="shared" si="50"/>
        <v>4.58E-2</v>
      </c>
      <c r="G136" s="8">
        <f>'[1]TARIFNE STAVKE od 01.10.2022'!F123</f>
        <v>3.3E-3</v>
      </c>
      <c r="H136" s="8">
        <f>'[1]TARIFNE STAVKE od 01.10.2022'!G123</f>
        <v>3.3E-3</v>
      </c>
      <c r="I136" s="9">
        <f t="shared" si="51"/>
        <v>4.9099999999999998E-2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52">ROUND(D138*0.901,4)</f>
        <v>3.2000000000000002E-3</v>
      </c>
      <c r="D138" s="9">
        <f t="shared" ref="D138:D142" si="53">E138/$G$9</f>
        <v>3.5304267038290525E-3</v>
      </c>
      <c r="E138" s="9">
        <v>2.6599999999999999E-2</v>
      </c>
      <c r="F138" s="13">
        <f>C138+$C$9</f>
        <v>4.58E-2</v>
      </c>
      <c r="G138" s="8">
        <f>'[1]TARIFNE STAVKE od 01.10.2022'!F127</f>
        <v>5.1999999999999998E-3</v>
      </c>
      <c r="H138" s="8">
        <f>'[1]TARIFNE STAVKE od 01.10.2022'!G127</f>
        <v>5.4999999999999997E-3</v>
      </c>
      <c r="I138" s="9">
        <f t="shared" ref="I138:I142" si="54">(F138+H138)</f>
        <v>5.1299999999999998E-2</v>
      </c>
    </row>
    <row r="139" spans="1:9">
      <c r="A139" s="3">
        <v>2</v>
      </c>
      <c r="B139" s="3" t="s">
        <v>20</v>
      </c>
      <c r="C139" s="9">
        <f t="shared" si="52"/>
        <v>3.2000000000000002E-3</v>
      </c>
      <c r="D139" s="9">
        <f t="shared" si="53"/>
        <v>3.5304267038290525E-3</v>
      </c>
      <c r="E139" s="9">
        <v>2.6599999999999999E-2</v>
      </c>
      <c r="F139" s="13">
        <f>C139+$C$9</f>
        <v>4.58E-2</v>
      </c>
      <c r="G139" s="8">
        <f>'[1]TARIFNE STAVKE od 01.10.2022'!F128</f>
        <v>4.4000000000000003E-3</v>
      </c>
      <c r="H139" s="8">
        <f>'[1]TARIFNE STAVKE od 01.10.2022'!G128</f>
        <v>4.5999999999999999E-3</v>
      </c>
      <c r="I139" s="9">
        <f t="shared" si="54"/>
        <v>5.04E-2</v>
      </c>
    </row>
    <row r="140" spans="1:9">
      <c r="A140" s="3">
        <v>3</v>
      </c>
      <c r="B140" s="3" t="s">
        <v>21</v>
      </c>
      <c r="C140" s="9">
        <f t="shared" si="52"/>
        <v>3.2000000000000002E-3</v>
      </c>
      <c r="D140" s="9">
        <f t="shared" si="53"/>
        <v>3.5304267038290525E-3</v>
      </c>
      <c r="E140" s="9">
        <v>2.6599999999999999E-2</v>
      </c>
      <c r="F140" s="13">
        <f>C140+$C$9</f>
        <v>4.58E-2</v>
      </c>
      <c r="G140" s="8">
        <f>'[1]TARIFNE STAVKE od 01.10.2022'!F129</f>
        <v>3.8999999999999998E-3</v>
      </c>
      <c r="H140" s="8">
        <f>'[1]TARIFNE STAVKE od 01.10.2022'!G129</f>
        <v>4.1999999999999997E-3</v>
      </c>
      <c r="I140" s="9">
        <f t="shared" si="54"/>
        <v>0.05</v>
      </c>
    </row>
    <row r="141" spans="1:9">
      <c r="A141" s="3">
        <v>4</v>
      </c>
      <c r="B141" s="3" t="s">
        <v>22</v>
      </c>
      <c r="C141" s="9">
        <f t="shared" si="52"/>
        <v>3.2000000000000002E-3</v>
      </c>
      <c r="D141" s="9">
        <f t="shared" si="53"/>
        <v>3.5304267038290525E-3</v>
      </c>
      <c r="E141" s="9">
        <v>2.6599999999999999E-2</v>
      </c>
      <c r="F141" s="13">
        <f>C141+$C$9</f>
        <v>4.58E-2</v>
      </c>
      <c r="G141" s="8">
        <f>'[1]TARIFNE STAVKE od 01.10.2022'!F130</f>
        <v>3.7000000000000002E-3</v>
      </c>
      <c r="H141" s="8">
        <f>'[1]TARIFNE STAVKE od 01.10.2022'!G130</f>
        <v>3.8999999999999998E-3</v>
      </c>
      <c r="I141" s="9">
        <f t="shared" si="54"/>
        <v>4.9700000000000001E-2</v>
      </c>
    </row>
    <row r="142" spans="1:9">
      <c r="A142" s="3">
        <v>5</v>
      </c>
      <c r="B142" s="3" t="s">
        <v>23</v>
      </c>
      <c r="C142" s="9">
        <f t="shared" si="52"/>
        <v>3.2000000000000002E-3</v>
      </c>
      <c r="D142" s="9">
        <f t="shared" si="53"/>
        <v>3.5304267038290525E-3</v>
      </c>
      <c r="E142" s="9">
        <v>2.6599999999999999E-2</v>
      </c>
      <c r="F142" s="13">
        <f>C142+$C$9</f>
        <v>4.58E-2</v>
      </c>
      <c r="G142" s="8">
        <f>'[1]TARIFNE STAVKE od 01.10.2022'!F131</f>
        <v>3.7000000000000002E-3</v>
      </c>
      <c r="H142" s="8">
        <f>'[1]TARIFNE STAVKE od 01.10.2022'!G131</f>
        <v>3.8999999999999998E-3</v>
      </c>
      <c r="I142" s="9">
        <f t="shared" si="54"/>
        <v>4.9700000000000001E-2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55">ROUND(D148*0.901,4)</f>
        <v>3.0999999999999999E-3</v>
      </c>
      <c r="D148" s="9">
        <f t="shared" ref="D148:D152" si="56">E148/$G$9</f>
        <v>3.4906098613046652E-3</v>
      </c>
      <c r="E148" s="9">
        <v>2.63E-2</v>
      </c>
      <c r="F148" s="13">
        <f>C148+$C$9</f>
        <v>4.5699999999999998E-2</v>
      </c>
      <c r="G148" s="8">
        <f>'[1]TARIFNE STAVKE od 01.10.2022'!F135</f>
        <v>7.0000000000000001E-3</v>
      </c>
      <c r="H148" s="8">
        <f>'[1]TARIFNE STAVKE od 01.10.2022'!G135</f>
        <v>7.1999999999999998E-3</v>
      </c>
      <c r="I148" s="9">
        <f t="shared" ref="I148:I152" si="57">(F148+H148)</f>
        <v>5.2899999999999996E-2</v>
      </c>
    </row>
    <row r="149" spans="1:9">
      <c r="A149" s="3">
        <v>2</v>
      </c>
      <c r="B149" s="3" t="s">
        <v>20</v>
      </c>
      <c r="C149" s="9">
        <f t="shared" si="55"/>
        <v>3.0999999999999999E-3</v>
      </c>
      <c r="D149" s="9">
        <f t="shared" si="56"/>
        <v>3.4906098613046652E-3</v>
      </c>
      <c r="E149" s="9">
        <v>2.63E-2</v>
      </c>
      <c r="F149" s="13">
        <f>C149+$C$9</f>
        <v>4.5699999999999998E-2</v>
      </c>
      <c r="G149" s="8">
        <f>'[1]TARIFNE STAVKE od 01.10.2022'!F136</f>
        <v>6.1000000000000004E-3</v>
      </c>
      <c r="H149" s="8">
        <f>'[1]TARIFNE STAVKE od 01.10.2022'!G136</f>
        <v>6.1999999999999998E-3</v>
      </c>
      <c r="I149" s="9">
        <f t="shared" si="57"/>
        <v>5.1899999999999995E-2</v>
      </c>
    </row>
    <row r="150" spans="1:9">
      <c r="A150" s="3">
        <v>3</v>
      </c>
      <c r="B150" s="3" t="s">
        <v>21</v>
      </c>
      <c r="C150" s="9">
        <f t="shared" si="55"/>
        <v>3.0999999999999999E-3</v>
      </c>
      <c r="D150" s="9">
        <f t="shared" si="56"/>
        <v>3.4906098613046652E-3</v>
      </c>
      <c r="E150" s="9">
        <v>2.63E-2</v>
      </c>
      <c r="F150" s="13">
        <f>C150+$C$9</f>
        <v>4.5699999999999998E-2</v>
      </c>
      <c r="G150" s="8">
        <f>'[1]TARIFNE STAVKE od 01.10.2022'!F137</f>
        <v>5.1999999999999998E-3</v>
      </c>
      <c r="H150" s="8">
        <f>'[1]TARIFNE STAVKE od 01.10.2022'!G137</f>
        <v>5.3E-3</v>
      </c>
      <c r="I150" s="9">
        <f t="shared" si="57"/>
        <v>5.0999999999999997E-2</v>
      </c>
    </row>
    <row r="151" spans="1:9">
      <c r="A151" s="3">
        <v>4</v>
      </c>
      <c r="B151" s="3" t="s">
        <v>22</v>
      </c>
      <c r="C151" s="9">
        <f t="shared" si="55"/>
        <v>3.0999999999999999E-3</v>
      </c>
      <c r="D151" s="9">
        <f t="shared" si="56"/>
        <v>3.4906098613046652E-3</v>
      </c>
      <c r="E151" s="9">
        <v>2.63E-2</v>
      </c>
      <c r="F151" s="13">
        <f>C151+$C$9</f>
        <v>4.5699999999999998E-2</v>
      </c>
      <c r="G151" s="8">
        <f>'[1]TARIFNE STAVKE od 01.10.2022'!F138</f>
        <v>5.0000000000000001E-3</v>
      </c>
      <c r="H151" s="8">
        <f>'[1]TARIFNE STAVKE od 01.10.2022'!G138</f>
        <v>5.1999999999999998E-3</v>
      </c>
      <c r="I151" s="9">
        <f t="shared" si="57"/>
        <v>5.0900000000000001E-2</v>
      </c>
    </row>
    <row r="152" spans="1:9">
      <c r="A152" s="3">
        <v>5</v>
      </c>
      <c r="B152" s="3" t="s">
        <v>23</v>
      </c>
      <c r="C152" s="9">
        <f t="shared" si="55"/>
        <v>3.0999999999999999E-3</v>
      </c>
      <c r="D152" s="9">
        <f t="shared" si="56"/>
        <v>3.4906098613046652E-3</v>
      </c>
      <c r="E152" s="9">
        <v>2.63E-2</v>
      </c>
      <c r="F152" s="13">
        <f>C152+$C$9</f>
        <v>4.5699999999999998E-2</v>
      </c>
      <c r="G152" s="8">
        <f>'[1]TARIFNE STAVKE od 01.10.2022'!F139</f>
        <v>4.8999999999999998E-3</v>
      </c>
      <c r="H152" s="8">
        <f>'[1]TARIFNE STAVKE od 01.10.2022'!G139</f>
        <v>5.0000000000000001E-3</v>
      </c>
      <c r="I152" s="9">
        <f t="shared" si="57"/>
        <v>5.0699999999999995E-2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58">ROUND(D158*0.901,4)</f>
        <v>3.2000000000000002E-3</v>
      </c>
      <c r="D158" s="9">
        <f t="shared" ref="D158:D163" si="59">E158/$G$9</f>
        <v>3.5304267038290525E-3</v>
      </c>
      <c r="E158" s="9">
        <v>2.6599999999999999E-2</v>
      </c>
      <c r="F158" s="13">
        <f t="shared" ref="F158:F163" si="60">C158+$C$9</f>
        <v>4.58E-2</v>
      </c>
      <c r="G158" s="8">
        <f>'[1]TARIFNE STAVKE od 01.10.2022'!F143</f>
        <v>7.3000000000000001E-3</v>
      </c>
      <c r="H158" s="8">
        <f>'[1]TARIFNE STAVKE od 01.10.2022'!G143</f>
        <v>7.1999999999999998E-3</v>
      </c>
      <c r="I158" s="9">
        <f t="shared" ref="I158:I163" si="61">(F158+H158)</f>
        <v>5.2999999999999999E-2</v>
      </c>
    </row>
    <row r="159" spans="1:9">
      <c r="A159" s="3">
        <v>2</v>
      </c>
      <c r="B159" s="3" t="s">
        <v>20</v>
      </c>
      <c r="C159" s="9">
        <f t="shared" si="58"/>
        <v>3.2000000000000002E-3</v>
      </c>
      <c r="D159" s="9">
        <f t="shared" si="59"/>
        <v>3.5304267038290525E-3</v>
      </c>
      <c r="E159" s="9">
        <v>2.6599999999999999E-2</v>
      </c>
      <c r="F159" s="13">
        <f t="shared" si="60"/>
        <v>4.58E-2</v>
      </c>
      <c r="G159" s="8">
        <f>'[1]TARIFNE STAVKE od 01.10.2022'!F144</f>
        <v>7.3000000000000001E-3</v>
      </c>
      <c r="H159" s="8">
        <f>'[1]TARIFNE STAVKE od 01.10.2022'!G144</f>
        <v>7.1999999999999998E-3</v>
      </c>
      <c r="I159" s="9">
        <f t="shared" si="61"/>
        <v>5.2999999999999999E-2</v>
      </c>
    </row>
    <row r="160" spans="1:9">
      <c r="A160" s="3">
        <v>3</v>
      </c>
      <c r="B160" s="3" t="s">
        <v>21</v>
      </c>
      <c r="C160" s="9">
        <f t="shared" si="58"/>
        <v>3.2000000000000002E-3</v>
      </c>
      <c r="D160" s="9">
        <f t="shared" si="59"/>
        <v>3.5304267038290525E-3</v>
      </c>
      <c r="E160" s="9">
        <v>2.6599999999999999E-2</v>
      </c>
      <c r="F160" s="13">
        <f t="shared" si="60"/>
        <v>4.58E-2</v>
      </c>
      <c r="G160" s="8">
        <f>'[1]TARIFNE STAVKE od 01.10.2022'!F145</f>
        <v>5.7999999999999996E-3</v>
      </c>
      <c r="H160" s="8">
        <f>'[1]TARIFNE STAVKE od 01.10.2022'!G145</f>
        <v>5.7999999999999996E-3</v>
      </c>
      <c r="I160" s="9">
        <f t="shared" si="61"/>
        <v>5.16E-2</v>
      </c>
    </row>
    <row r="161" spans="1:9">
      <c r="A161" s="3">
        <v>4</v>
      </c>
      <c r="B161" s="3" t="s">
        <v>22</v>
      </c>
      <c r="C161" s="9">
        <f t="shared" si="58"/>
        <v>3.2000000000000002E-3</v>
      </c>
      <c r="D161" s="9">
        <f t="shared" si="59"/>
        <v>3.5304267038290525E-3</v>
      </c>
      <c r="E161" s="9">
        <v>2.6599999999999999E-2</v>
      </c>
      <c r="F161" s="13">
        <f t="shared" si="60"/>
        <v>4.58E-2</v>
      </c>
      <c r="G161" s="8">
        <f>'[1]TARIFNE STAVKE od 01.10.2022'!F146</f>
        <v>5.4000000000000003E-3</v>
      </c>
      <c r="H161" s="8">
        <f>'[1]TARIFNE STAVKE od 01.10.2022'!G146</f>
        <v>5.4000000000000003E-3</v>
      </c>
      <c r="I161" s="9">
        <f t="shared" si="61"/>
        <v>5.1200000000000002E-2</v>
      </c>
    </row>
    <row r="162" spans="1:9">
      <c r="A162" s="3">
        <v>5</v>
      </c>
      <c r="B162" s="3" t="s">
        <v>23</v>
      </c>
      <c r="C162" s="9">
        <f t="shared" si="58"/>
        <v>3.2000000000000002E-3</v>
      </c>
      <c r="D162" s="9">
        <f t="shared" si="59"/>
        <v>3.5304267038290525E-3</v>
      </c>
      <c r="E162" s="9">
        <v>2.6599999999999999E-2</v>
      </c>
      <c r="F162" s="13">
        <f t="shared" si="60"/>
        <v>4.58E-2</v>
      </c>
      <c r="G162" s="8">
        <f>'[1]TARIFNE STAVKE od 01.10.2022'!F147</f>
        <v>5.1000000000000004E-3</v>
      </c>
      <c r="H162" s="8">
        <f>'[1]TARIFNE STAVKE od 01.10.2022'!G147</f>
        <v>5.1000000000000004E-3</v>
      </c>
      <c r="I162" s="9">
        <f t="shared" si="61"/>
        <v>5.0900000000000001E-2</v>
      </c>
    </row>
    <row r="163" spans="1:9">
      <c r="A163" s="3">
        <v>6</v>
      </c>
      <c r="B163" s="3" t="s">
        <v>24</v>
      </c>
      <c r="C163" s="9">
        <f t="shared" si="58"/>
        <v>3.2000000000000002E-3</v>
      </c>
      <c r="D163" s="9">
        <f t="shared" si="59"/>
        <v>3.5304267038290525E-3</v>
      </c>
      <c r="E163" s="9">
        <v>2.6599999999999999E-2</v>
      </c>
      <c r="F163" s="13">
        <f t="shared" si="60"/>
        <v>4.58E-2</v>
      </c>
      <c r="G163" s="8">
        <f>'[1]TARIFNE STAVKE od 01.10.2022'!F148</f>
        <v>4.7000000000000002E-3</v>
      </c>
      <c r="H163" s="8">
        <f>'[1]TARIFNE STAVKE od 01.10.2022'!G148</f>
        <v>4.7000000000000002E-3</v>
      </c>
      <c r="I163" s="9">
        <f t="shared" si="61"/>
        <v>5.0500000000000003E-2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62">ROUND(D169*0.901,4)</f>
        <v>3.2000000000000002E-3</v>
      </c>
      <c r="D169" s="9">
        <f t="shared" ref="D169:D174" si="63">E169/$G$9</f>
        <v>3.5304267038290525E-3</v>
      </c>
      <c r="E169" s="9">
        <v>2.6599999999999999E-2</v>
      </c>
      <c r="F169" s="13">
        <f t="shared" ref="F169:F174" si="64">C169+$C$9</f>
        <v>4.58E-2</v>
      </c>
      <c r="G169" s="76">
        <f>'[1]TARIFNE STAVKE od 01.10.2022'!F152</f>
        <v>4.5999999999999999E-3</v>
      </c>
      <c r="H169" s="76">
        <f>'[1]TARIFNE STAVKE od 01.10.2022'!G152</f>
        <v>4.7000000000000002E-3</v>
      </c>
      <c r="I169" s="9">
        <f t="shared" ref="I169:I174" si="65">(F169+H169)</f>
        <v>5.0500000000000003E-2</v>
      </c>
    </row>
    <row r="170" spans="1:9">
      <c r="A170" s="3">
        <v>2</v>
      </c>
      <c r="B170" s="3" t="s">
        <v>20</v>
      </c>
      <c r="C170" s="9">
        <f t="shared" si="62"/>
        <v>3.2000000000000002E-3</v>
      </c>
      <c r="D170" s="9">
        <f t="shared" si="63"/>
        <v>3.5304267038290525E-3</v>
      </c>
      <c r="E170" s="9">
        <v>2.6599999999999999E-2</v>
      </c>
      <c r="F170" s="13">
        <f t="shared" si="64"/>
        <v>4.58E-2</v>
      </c>
      <c r="G170" s="76">
        <f>'[1]TARIFNE STAVKE od 01.10.2022'!F153</f>
        <v>4.5999999999999999E-3</v>
      </c>
      <c r="H170" s="76">
        <f>'[1]TARIFNE STAVKE od 01.10.2022'!G153</f>
        <v>4.7000000000000002E-3</v>
      </c>
      <c r="I170" s="9">
        <f t="shared" si="65"/>
        <v>5.0500000000000003E-2</v>
      </c>
    </row>
    <row r="171" spans="1:9">
      <c r="A171" s="3">
        <v>3</v>
      </c>
      <c r="B171" s="3" t="s">
        <v>21</v>
      </c>
      <c r="C171" s="9">
        <f t="shared" si="62"/>
        <v>3.2000000000000002E-3</v>
      </c>
      <c r="D171" s="9">
        <f t="shared" si="63"/>
        <v>3.5304267038290525E-3</v>
      </c>
      <c r="E171" s="9">
        <v>2.6599999999999999E-2</v>
      </c>
      <c r="F171" s="13">
        <f t="shared" si="64"/>
        <v>4.58E-2</v>
      </c>
      <c r="G171" s="76">
        <f>'[1]TARIFNE STAVKE od 01.10.2022'!F154</f>
        <v>3.7000000000000002E-3</v>
      </c>
      <c r="H171" s="76">
        <f>'[1]TARIFNE STAVKE od 01.10.2022'!G154</f>
        <v>3.8E-3</v>
      </c>
      <c r="I171" s="9">
        <f t="shared" si="65"/>
        <v>4.9599999999999998E-2</v>
      </c>
    </row>
    <row r="172" spans="1:9">
      <c r="A172" s="3">
        <v>4</v>
      </c>
      <c r="B172" s="3" t="s">
        <v>22</v>
      </c>
      <c r="C172" s="9">
        <f t="shared" si="62"/>
        <v>3.2000000000000002E-3</v>
      </c>
      <c r="D172" s="9">
        <f t="shared" si="63"/>
        <v>3.5304267038290525E-3</v>
      </c>
      <c r="E172" s="9">
        <v>2.6599999999999999E-2</v>
      </c>
      <c r="F172" s="13">
        <f t="shared" si="64"/>
        <v>4.58E-2</v>
      </c>
      <c r="G172" s="76">
        <f>'[1]TARIFNE STAVKE od 01.10.2022'!F155</f>
        <v>3.5000000000000001E-3</v>
      </c>
      <c r="H172" s="76">
        <f>'[1]TARIFNE STAVKE od 01.10.2022'!G155</f>
        <v>3.5000000000000001E-3</v>
      </c>
      <c r="I172" s="9">
        <f t="shared" si="65"/>
        <v>4.9300000000000004E-2</v>
      </c>
    </row>
    <row r="173" spans="1:9">
      <c r="A173" s="3">
        <v>5</v>
      </c>
      <c r="B173" s="3" t="s">
        <v>23</v>
      </c>
      <c r="C173" s="9">
        <f t="shared" si="62"/>
        <v>3.2000000000000002E-3</v>
      </c>
      <c r="D173" s="9">
        <f t="shared" si="63"/>
        <v>3.5304267038290525E-3</v>
      </c>
      <c r="E173" s="9">
        <v>2.6599999999999999E-2</v>
      </c>
      <c r="F173" s="13">
        <f t="shared" si="64"/>
        <v>4.58E-2</v>
      </c>
      <c r="G173" s="76">
        <f>'[1]TARIFNE STAVKE od 01.10.2022'!F156</f>
        <v>3.2000000000000002E-3</v>
      </c>
      <c r="H173" s="76">
        <f>'[1]TARIFNE STAVKE od 01.10.2022'!G156</f>
        <v>3.3E-3</v>
      </c>
      <c r="I173" s="9">
        <f t="shared" si="65"/>
        <v>4.9099999999999998E-2</v>
      </c>
    </row>
    <row r="174" spans="1:9">
      <c r="A174" s="3">
        <v>6</v>
      </c>
      <c r="B174" s="3" t="s">
        <v>24</v>
      </c>
      <c r="C174" s="9">
        <f t="shared" si="62"/>
        <v>3.2000000000000002E-3</v>
      </c>
      <c r="D174" s="9">
        <f t="shared" si="63"/>
        <v>3.5304267038290525E-3</v>
      </c>
      <c r="E174" s="9">
        <v>2.6599999999999999E-2</v>
      </c>
      <c r="F174" s="13">
        <f t="shared" si="64"/>
        <v>4.58E-2</v>
      </c>
      <c r="G174" s="76">
        <f>'[1]TARIFNE STAVKE od 01.10.2022'!F157</f>
        <v>3.0000000000000001E-3</v>
      </c>
      <c r="H174" s="76">
        <f>'[1]TARIFNE STAVKE od 01.10.2022'!G157</f>
        <v>3.0999999999999999E-3</v>
      </c>
      <c r="I174" s="9">
        <f t="shared" si="65"/>
        <v>4.8899999999999999E-2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66">ROUND(D180*0.901,4)</f>
        <v>3.2000000000000002E-3</v>
      </c>
      <c r="D180" s="9">
        <f t="shared" ref="D180:D182" si="67">E180/$G$9</f>
        <v>3.5304267038290525E-3</v>
      </c>
      <c r="E180" s="9">
        <v>2.6599999999999999E-2</v>
      </c>
      <c r="F180" s="13">
        <f>C180+$C$9</f>
        <v>4.58E-2</v>
      </c>
      <c r="G180" s="8">
        <f>'[1]TARIFNE STAVKE od 01.10.2022'!F161</f>
        <v>3.5999999999999999E-3</v>
      </c>
      <c r="H180" s="8">
        <f>'[1]TARIFNE STAVKE od 01.10.2022'!G161</f>
        <v>3.7000000000000002E-3</v>
      </c>
      <c r="I180" s="9">
        <f t="shared" ref="I180:I182" si="68">(F180+H180)</f>
        <v>4.9500000000000002E-2</v>
      </c>
    </row>
    <row r="181" spans="1:9">
      <c r="A181" s="3">
        <v>2</v>
      </c>
      <c r="B181" s="3" t="s">
        <v>21</v>
      </c>
      <c r="C181" s="9">
        <f t="shared" si="66"/>
        <v>3.2000000000000002E-3</v>
      </c>
      <c r="D181" s="9">
        <f t="shared" si="67"/>
        <v>3.5304267038290525E-3</v>
      </c>
      <c r="E181" s="9">
        <v>2.6599999999999999E-2</v>
      </c>
      <c r="F181" s="13">
        <f>C181+$C$9</f>
        <v>4.58E-2</v>
      </c>
      <c r="G181" s="8">
        <f>'[1]TARIFNE STAVKE od 01.10.2022'!F162</f>
        <v>3.5999999999999999E-3</v>
      </c>
      <c r="H181" s="8">
        <f>'[1]TARIFNE STAVKE od 01.10.2022'!G162</f>
        <v>3.7000000000000002E-3</v>
      </c>
      <c r="I181" s="9">
        <f t="shared" si="68"/>
        <v>4.9500000000000002E-2</v>
      </c>
    </row>
    <row r="182" spans="1:9">
      <c r="A182" s="3">
        <v>3</v>
      </c>
      <c r="B182" s="3" t="s">
        <v>23</v>
      </c>
      <c r="C182" s="9">
        <f t="shared" si="66"/>
        <v>3.2000000000000002E-3</v>
      </c>
      <c r="D182" s="9">
        <f t="shared" si="67"/>
        <v>3.5304267038290525E-3</v>
      </c>
      <c r="E182" s="9">
        <v>2.6599999999999999E-2</v>
      </c>
      <c r="F182" s="13">
        <f>C182+$C$9</f>
        <v>4.58E-2</v>
      </c>
      <c r="G182" s="8">
        <f>'[1]TARIFNE STAVKE od 01.10.2022'!F163</f>
        <v>3.3E-3</v>
      </c>
      <c r="H182" s="8">
        <f>'[1]TARIFNE STAVKE od 01.10.2022'!G163</f>
        <v>3.3999999999999998E-3</v>
      </c>
      <c r="I182" s="9">
        <f t="shared" si="68"/>
        <v>4.9200000000000001E-2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69">ROUND(D188*0.901,4)</f>
        <v>3.2000000000000002E-3</v>
      </c>
      <c r="D188" s="9">
        <f t="shared" ref="D188:D191" si="70">E188/$G$9</f>
        <v>3.5304267038290525E-3</v>
      </c>
      <c r="E188" s="9">
        <v>2.6599999999999999E-2</v>
      </c>
      <c r="F188" s="13">
        <f>C188+$C$9</f>
        <v>4.58E-2</v>
      </c>
      <c r="G188" s="8">
        <f>'[1]TARIFNE STAVKE od 01.10.2022'!F167</f>
        <v>8.3000000000000001E-3</v>
      </c>
      <c r="H188" s="8">
        <f>'[1]TARIFNE STAVKE od 01.10.2022'!G167</f>
        <v>8.3000000000000001E-3</v>
      </c>
      <c r="I188" s="9">
        <f t="shared" ref="I188:I191" si="71">(F188+H188)</f>
        <v>5.4100000000000002E-2</v>
      </c>
    </row>
    <row r="189" spans="1:9">
      <c r="A189" s="3">
        <v>2</v>
      </c>
      <c r="B189" s="3" t="s">
        <v>21</v>
      </c>
      <c r="C189" s="9">
        <f t="shared" si="69"/>
        <v>3.2000000000000002E-3</v>
      </c>
      <c r="D189" s="9">
        <f t="shared" si="70"/>
        <v>3.5304267038290525E-3</v>
      </c>
      <c r="E189" s="9">
        <v>2.6599999999999999E-2</v>
      </c>
      <c r="F189" s="13">
        <f>C189+$C$9</f>
        <v>4.58E-2</v>
      </c>
      <c r="G189" s="8">
        <f>'[1]TARIFNE STAVKE od 01.10.2022'!F168</f>
        <v>7.9000000000000008E-3</v>
      </c>
      <c r="H189" s="8">
        <f>'[1]TARIFNE STAVKE od 01.10.2022'!G168</f>
        <v>7.9000000000000008E-3</v>
      </c>
      <c r="I189" s="9">
        <f t="shared" si="71"/>
        <v>5.3699999999999998E-2</v>
      </c>
    </row>
    <row r="190" spans="1:9">
      <c r="A190" s="3">
        <v>3</v>
      </c>
      <c r="B190" s="3" t="s">
        <v>23</v>
      </c>
      <c r="C190" s="9">
        <f t="shared" si="69"/>
        <v>3.2000000000000002E-3</v>
      </c>
      <c r="D190" s="9">
        <f t="shared" si="70"/>
        <v>3.5304267038290525E-3</v>
      </c>
      <c r="E190" s="9">
        <v>2.6599999999999999E-2</v>
      </c>
      <c r="F190" s="13">
        <f>C190+$C$9</f>
        <v>4.58E-2</v>
      </c>
      <c r="G190" s="8">
        <f>'[1]TARIFNE STAVKE od 01.10.2022'!F169</f>
        <v>7.0000000000000001E-3</v>
      </c>
      <c r="H190" s="8">
        <f>'[1]TARIFNE STAVKE od 01.10.2022'!G169</f>
        <v>7.0000000000000001E-3</v>
      </c>
      <c r="I190" s="9">
        <f t="shared" si="71"/>
        <v>5.28E-2</v>
      </c>
    </row>
    <row r="191" spans="1:9">
      <c r="A191" s="3">
        <v>4</v>
      </c>
      <c r="B191" s="3" t="s">
        <v>25</v>
      </c>
      <c r="C191" s="9">
        <f t="shared" si="69"/>
        <v>3.2000000000000002E-3</v>
      </c>
      <c r="D191" s="9">
        <f t="shared" si="70"/>
        <v>3.5304267038290525E-3</v>
      </c>
      <c r="E191" s="9">
        <v>2.6599999999999999E-2</v>
      </c>
      <c r="F191" s="13">
        <f>C191+$C$9</f>
        <v>4.58E-2</v>
      </c>
      <c r="G191" s="8">
        <f>'[1]TARIFNE STAVKE od 01.10.2022'!F170</f>
        <v>5.0000000000000001E-3</v>
      </c>
      <c r="H191" s="8">
        <f>'[1]TARIFNE STAVKE od 01.10.2022'!G170</f>
        <v>5.0000000000000001E-3</v>
      </c>
      <c r="I191" s="9">
        <f t="shared" si="71"/>
        <v>5.0799999999999998E-2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72">ROUND(D197*0.901,4)</f>
        <v>3.0999999999999999E-3</v>
      </c>
      <c r="D197" s="9">
        <f t="shared" ref="D197:D201" si="73">E197/$G$9</f>
        <v>3.4375207379388146E-3</v>
      </c>
      <c r="E197" s="9">
        <v>2.5899999999999999E-2</v>
      </c>
      <c r="F197" s="13">
        <f>C197+$C$9</f>
        <v>4.5699999999999998E-2</v>
      </c>
      <c r="G197" s="76">
        <f>'[1]TARIFNE STAVKE od 01.10.2022'!F174</f>
        <v>3.5000000000000001E-3</v>
      </c>
      <c r="H197" s="76">
        <f>'[1]TARIFNE STAVKE od 01.10.2022'!G174</f>
        <v>3.8999999999999998E-3</v>
      </c>
      <c r="I197" s="9">
        <f t="shared" ref="I197:I201" si="74">(F197+H197)</f>
        <v>4.9599999999999998E-2</v>
      </c>
    </row>
    <row r="198" spans="1:9">
      <c r="A198" s="3">
        <v>2</v>
      </c>
      <c r="B198" s="3" t="s">
        <v>20</v>
      </c>
      <c r="C198" s="9">
        <f t="shared" si="72"/>
        <v>3.0999999999999999E-3</v>
      </c>
      <c r="D198" s="9">
        <f t="shared" si="73"/>
        <v>3.4375207379388146E-3</v>
      </c>
      <c r="E198" s="9">
        <v>2.5899999999999999E-2</v>
      </c>
      <c r="F198" s="13">
        <f>C198+$C$9</f>
        <v>4.5699999999999998E-2</v>
      </c>
      <c r="G198" s="76">
        <f>'[1]TARIFNE STAVKE od 01.10.2022'!F175</f>
        <v>3.5000000000000001E-3</v>
      </c>
      <c r="H198" s="76">
        <f>'[1]TARIFNE STAVKE od 01.10.2022'!G175</f>
        <v>3.8999999999999998E-3</v>
      </c>
      <c r="I198" s="9">
        <f t="shared" si="74"/>
        <v>4.9599999999999998E-2</v>
      </c>
    </row>
    <row r="199" spans="1:9">
      <c r="A199" s="3">
        <v>3</v>
      </c>
      <c r="B199" s="3" t="s">
        <v>21</v>
      </c>
      <c r="C199" s="9">
        <f t="shared" si="72"/>
        <v>3.0999999999999999E-3</v>
      </c>
      <c r="D199" s="9">
        <f t="shared" si="73"/>
        <v>3.4375207379388146E-3</v>
      </c>
      <c r="E199" s="9">
        <v>2.5899999999999999E-2</v>
      </c>
      <c r="F199" s="13">
        <f>C199+$C$9</f>
        <v>4.5699999999999998E-2</v>
      </c>
      <c r="G199" s="76">
        <f>'[1]TARIFNE STAVKE od 01.10.2022'!F176</f>
        <v>3.2000000000000002E-3</v>
      </c>
      <c r="H199" s="76">
        <f>'[1]TARIFNE STAVKE od 01.10.2022'!G176</f>
        <v>3.5000000000000001E-3</v>
      </c>
      <c r="I199" s="9">
        <f t="shared" si="74"/>
        <v>4.9200000000000001E-2</v>
      </c>
    </row>
    <row r="200" spans="1:9">
      <c r="A200" s="3">
        <v>4</v>
      </c>
      <c r="B200" s="3" t="s">
        <v>22</v>
      </c>
      <c r="C200" s="9">
        <f t="shared" si="72"/>
        <v>3.0999999999999999E-3</v>
      </c>
      <c r="D200" s="9">
        <f t="shared" si="73"/>
        <v>3.4375207379388146E-3</v>
      </c>
      <c r="E200" s="9">
        <v>2.5899999999999999E-2</v>
      </c>
      <c r="F200" s="13">
        <f>C200+$C$9</f>
        <v>4.5699999999999998E-2</v>
      </c>
      <c r="G200" s="76">
        <f>'[1]TARIFNE STAVKE od 01.10.2022'!F177</f>
        <v>3.2000000000000002E-3</v>
      </c>
      <c r="H200" s="76">
        <f>'[1]TARIFNE STAVKE od 01.10.2022'!G177</f>
        <v>3.5000000000000001E-3</v>
      </c>
      <c r="I200" s="9">
        <f t="shared" si="74"/>
        <v>4.9200000000000001E-2</v>
      </c>
    </row>
    <row r="201" spans="1:9">
      <c r="A201" s="3">
        <v>5</v>
      </c>
      <c r="B201" s="3" t="s">
        <v>23</v>
      </c>
      <c r="C201" s="9">
        <f t="shared" si="72"/>
        <v>3.0999999999999999E-3</v>
      </c>
      <c r="D201" s="9">
        <f t="shared" si="73"/>
        <v>3.4375207379388146E-3</v>
      </c>
      <c r="E201" s="9">
        <v>2.5899999999999999E-2</v>
      </c>
      <c r="F201" s="13">
        <f>C201+$C$9</f>
        <v>4.5699999999999998E-2</v>
      </c>
      <c r="G201" s="76">
        <f>'[1]TARIFNE STAVKE od 01.10.2022'!F178</f>
        <v>2.8E-3</v>
      </c>
      <c r="H201" s="76">
        <f>'[1]TARIFNE STAVKE od 01.10.2022'!G178</f>
        <v>3.0999999999999999E-3</v>
      </c>
      <c r="I201" s="9">
        <f t="shared" si="74"/>
        <v>4.8799999999999996E-2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75">ROUND(D207*0.901,4)</f>
        <v>3.0999999999999999E-3</v>
      </c>
      <c r="D207" s="9">
        <f t="shared" ref="D207:D211" si="76">E207/$G$9</f>
        <v>3.4375207379388146E-3</v>
      </c>
      <c r="E207" s="9">
        <v>2.5899999999999999E-2</v>
      </c>
      <c r="F207" s="13">
        <f>C207+$C$9</f>
        <v>4.5699999999999998E-2</v>
      </c>
      <c r="G207" s="8">
        <f>'[1]TARIFNE STAVKE od 01.10.2022'!F16</f>
        <v>4.0000000000000001E-3</v>
      </c>
      <c r="H207" s="8">
        <f>'[1]TARIFNE STAVKE od 01.10.2022'!G16</f>
        <v>4.1000000000000003E-3</v>
      </c>
      <c r="I207" s="9">
        <f t="shared" ref="I207:I211" si="77">(F207+H207)</f>
        <v>4.9799999999999997E-2</v>
      </c>
    </row>
    <row r="208" spans="1:9">
      <c r="A208" s="3">
        <v>2</v>
      </c>
      <c r="B208" s="3" t="s">
        <v>20</v>
      </c>
      <c r="C208" s="9">
        <f t="shared" si="75"/>
        <v>3.0999999999999999E-3</v>
      </c>
      <c r="D208" s="9">
        <f t="shared" si="76"/>
        <v>3.4375207379388146E-3</v>
      </c>
      <c r="E208" s="9">
        <v>2.5899999999999999E-2</v>
      </c>
      <c r="F208" s="13">
        <f>C208+$C$9</f>
        <v>4.5699999999999998E-2</v>
      </c>
      <c r="G208" s="8">
        <f>'[1]TARIFNE STAVKE od 01.10.2022'!F17</f>
        <v>4.0000000000000001E-3</v>
      </c>
      <c r="H208" s="8">
        <f>'[1]TARIFNE STAVKE od 01.10.2022'!G17</f>
        <v>4.1000000000000003E-3</v>
      </c>
      <c r="I208" s="9">
        <f t="shared" si="77"/>
        <v>4.9799999999999997E-2</v>
      </c>
    </row>
    <row r="209" spans="1:9">
      <c r="A209" s="3">
        <v>3</v>
      </c>
      <c r="B209" s="3" t="s">
        <v>21</v>
      </c>
      <c r="C209" s="9">
        <f t="shared" si="75"/>
        <v>3.0999999999999999E-3</v>
      </c>
      <c r="D209" s="9">
        <f t="shared" si="76"/>
        <v>3.4375207379388146E-3</v>
      </c>
      <c r="E209" s="9">
        <v>2.5899999999999999E-2</v>
      </c>
      <c r="F209" s="13">
        <f>C209+$C$9</f>
        <v>4.5699999999999998E-2</v>
      </c>
      <c r="G209" s="8">
        <f>'[1]TARIFNE STAVKE od 01.10.2022'!F18</f>
        <v>4.0000000000000001E-3</v>
      </c>
      <c r="H209" s="8">
        <f>'[1]TARIFNE STAVKE od 01.10.2022'!G18</f>
        <v>4.1000000000000003E-3</v>
      </c>
      <c r="I209" s="9">
        <f t="shared" si="77"/>
        <v>4.9799999999999997E-2</v>
      </c>
    </row>
    <row r="210" spans="1:9">
      <c r="A210" s="3">
        <v>4</v>
      </c>
      <c r="B210" s="3" t="s">
        <v>22</v>
      </c>
      <c r="C210" s="9">
        <f t="shared" si="75"/>
        <v>3.0999999999999999E-3</v>
      </c>
      <c r="D210" s="9">
        <f t="shared" si="76"/>
        <v>3.4375207379388146E-3</v>
      </c>
      <c r="E210" s="9">
        <v>2.5899999999999999E-2</v>
      </c>
      <c r="F210" s="13">
        <f>C210+$C$9</f>
        <v>4.5699999999999998E-2</v>
      </c>
      <c r="G210" s="8">
        <f>'[1]TARIFNE STAVKE od 01.10.2022'!F19</f>
        <v>3.5999999999999999E-3</v>
      </c>
      <c r="H210" s="8">
        <f>'[1]TARIFNE STAVKE od 01.10.2022'!G19</f>
        <v>3.7000000000000002E-3</v>
      </c>
      <c r="I210" s="9">
        <f t="shared" si="77"/>
        <v>4.9399999999999999E-2</v>
      </c>
    </row>
    <row r="211" spans="1:9">
      <c r="A211" s="3">
        <v>5</v>
      </c>
      <c r="B211" s="3" t="s">
        <v>23</v>
      </c>
      <c r="C211" s="9">
        <f t="shared" si="75"/>
        <v>3.0999999999999999E-3</v>
      </c>
      <c r="D211" s="9">
        <f t="shared" si="76"/>
        <v>3.4375207379388146E-3</v>
      </c>
      <c r="E211" s="9">
        <v>2.5899999999999999E-2</v>
      </c>
      <c r="F211" s="13">
        <f>C211+$C$9</f>
        <v>4.5699999999999998E-2</v>
      </c>
      <c r="G211" s="8">
        <f>'[1]TARIFNE STAVKE od 01.10.2022'!F20</f>
        <v>3.5999999999999999E-3</v>
      </c>
      <c r="H211" s="8">
        <f>'[1]TARIFNE STAVKE od 01.10.2022'!G20</f>
        <v>3.7000000000000002E-3</v>
      </c>
      <c r="I211" s="9">
        <f t="shared" si="77"/>
        <v>4.9399999999999999E-2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78">ROUND(D213*0.901,4)</f>
        <v>3.0999999999999999E-3</v>
      </c>
      <c r="D213" s="9">
        <f t="shared" ref="D213:D221" si="79">E213/$G$9</f>
        <v>3.4375207379388146E-3</v>
      </c>
      <c r="E213" s="9">
        <v>2.5899999999999999E-2</v>
      </c>
      <c r="F213" s="13">
        <f>C213+$C$9</f>
        <v>4.5699999999999998E-2</v>
      </c>
      <c r="G213" s="8">
        <f>'[1]TARIFNE STAVKE od 01.10.2022'!F190</f>
        <v>4.8999999999999998E-3</v>
      </c>
      <c r="H213" s="8">
        <f>'[1]TARIFNE STAVKE od 01.10.2022'!G190</f>
        <v>5.1000000000000004E-3</v>
      </c>
      <c r="I213" s="9">
        <f t="shared" ref="I213:I216" si="80">(F213+H213)</f>
        <v>5.0799999999999998E-2</v>
      </c>
    </row>
    <row r="214" spans="1:9">
      <c r="A214" s="3">
        <v>2</v>
      </c>
      <c r="B214" s="3" t="s">
        <v>21</v>
      </c>
      <c r="C214" s="9">
        <f t="shared" si="78"/>
        <v>3.0999999999999999E-3</v>
      </c>
      <c r="D214" s="9">
        <f t="shared" si="79"/>
        <v>3.4375207379388146E-3</v>
      </c>
      <c r="E214" s="9">
        <v>2.5899999999999999E-2</v>
      </c>
      <c r="F214" s="13">
        <f>C214+$C$9</f>
        <v>4.5699999999999998E-2</v>
      </c>
      <c r="G214" s="8">
        <f>'[1]TARIFNE STAVKE od 01.10.2022'!F191</f>
        <v>4.8999999999999998E-3</v>
      </c>
      <c r="H214" s="8">
        <f>'[1]TARIFNE STAVKE od 01.10.2022'!G191</f>
        <v>5.1000000000000004E-3</v>
      </c>
      <c r="I214" s="9">
        <f t="shared" si="80"/>
        <v>5.0799999999999998E-2</v>
      </c>
    </row>
    <row r="215" spans="1:9">
      <c r="A215" s="3">
        <v>3</v>
      </c>
      <c r="B215" s="3" t="s">
        <v>22</v>
      </c>
      <c r="C215" s="9">
        <f t="shared" si="78"/>
        <v>3.0999999999999999E-3</v>
      </c>
      <c r="D215" s="9">
        <f t="shared" si="79"/>
        <v>3.4375207379388146E-3</v>
      </c>
      <c r="E215" s="9">
        <v>2.5899999999999999E-2</v>
      </c>
      <c r="F215" s="13">
        <f>C215+$C$9</f>
        <v>4.5699999999999998E-2</v>
      </c>
      <c r="G215" s="8">
        <f>'[1]TARIFNE STAVKE od 01.10.2022'!F192</f>
        <v>4.5999999999999999E-3</v>
      </c>
      <c r="H215" s="8">
        <f>'[1]TARIFNE STAVKE od 01.10.2022'!G192</f>
        <v>4.8999999999999998E-3</v>
      </c>
      <c r="I215" s="9">
        <f t="shared" si="80"/>
        <v>5.0599999999999999E-2</v>
      </c>
    </row>
    <row r="216" spans="1:9">
      <c r="A216" s="3">
        <v>4</v>
      </c>
      <c r="B216" s="3" t="s">
        <v>23</v>
      </c>
      <c r="C216" s="9">
        <f t="shared" si="78"/>
        <v>3.0999999999999999E-3</v>
      </c>
      <c r="D216" s="9">
        <f t="shared" si="79"/>
        <v>3.4375207379388146E-3</v>
      </c>
      <c r="E216" s="9">
        <v>2.5899999999999999E-2</v>
      </c>
      <c r="F216" s="13">
        <f>C216+$C$9</f>
        <v>4.5699999999999998E-2</v>
      </c>
      <c r="G216" s="8">
        <f>'[1]TARIFNE STAVKE od 01.10.2022'!F193</f>
        <v>4.4000000000000003E-3</v>
      </c>
      <c r="H216" s="8">
        <f>'[1]TARIFNE STAVKE od 01.10.2022'!G193</f>
        <v>4.5999999999999999E-3</v>
      </c>
      <c r="I216" s="9">
        <f t="shared" si="80"/>
        <v>5.0299999999999997E-2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78"/>
        <v>3.0999999999999999E-3</v>
      </c>
      <c r="D218" s="9">
        <f t="shared" si="79"/>
        <v>3.4375207379388146E-3</v>
      </c>
      <c r="E218" s="9">
        <v>2.5899999999999999E-2</v>
      </c>
      <c r="F218" s="13">
        <f>C218+$C$9</f>
        <v>4.5699999999999998E-2</v>
      </c>
      <c r="G218" s="8">
        <f>'[1]TARIFNE STAVKE od 01.10.2022'!F197</f>
        <v>5.4999999999999997E-3</v>
      </c>
      <c r="H218" s="8">
        <f>'[1]TARIFNE STAVKE od 01.10.2022'!G197</f>
        <v>5.7000000000000002E-3</v>
      </c>
      <c r="I218" s="9">
        <f t="shared" ref="I218:I221" si="81">(F218+H218)</f>
        <v>5.1400000000000001E-2</v>
      </c>
    </row>
    <row r="219" spans="1:9">
      <c r="A219" s="3">
        <v>2</v>
      </c>
      <c r="B219" s="3" t="s">
        <v>21</v>
      </c>
      <c r="C219" s="9">
        <f t="shared" si="78"/>
        <v>3.0999999999999999E-3</v>
      </c>
      <c r="D219" s="9">
        <f t="shared" si="79"/>
        <v>3.4375207379388146E-3</v>
      </c>
      <c r="E219" s="9">
        <v>2.5899999999999999E-2</v>
      </c>
      <c r="F219" s="13">
        <f>C219+$C$9</f>
        <v>4.5699999999999998E-2</v>
      </c>
      <c r="G219" s="8">
        <f>'[1]TARIFNE STAVKE od 01.10.2022'!F198</f>
        <v>4.4000000000000003E-3</v>
      </c>
      <c r="H219" s="8">
        <f>'[1]TARIFNE STAVKE od 01.10.2022'!G198</f>
        <v>4.5999999999999999E-3</v>
      </c>
      <c r="I219" s="9">
        <f t="shared" si="81"/>
        <v>5.0299999999999997E-2</v>
      </c>
    </row>
    <row r="220" spans="1:9">
      <c r="A220" s="3">
        <v>3</v>
      </c>
      <c r="B220" s="3" t="s">
        <v>22</v>
      </c>
      <c r="C220" s="9">
        <f t="shared" si="78"/>
        <v>3.0999999999999999E-3</v>
      </c>
      <c r="D220" s="9">
        <f t="shared" si="79"/>
        <v>3.4375207379388146E-3</v>
      </c>
      <c r="E220" s="9">
        <v>2.5899999999999999E-2</v>
      </c>
      <c r="F220" s="13">
        <f>C220+$C$9</f>
        <v>4.5699999999999998E-2</v>
      </c>
      <c r="G220" s="8">
        <f>'[1]TARIFNE STAVKE od 01.10.2022'!F199</f>
        <v>4.1000000000000003E-3</v>
      </c>
      <c r="H220" s="8">
        <f>'[1]TARIFNE STAVKE od 01.10.2022'!G199</f>
        <v>4.3E-3</v>
      </c>
      <c r="I220" s="9">
        <f t="shared" si="81"/>
        <v>4.9999999999999996E-2</v>
      </c>
    </row>
    <row r="221" spans="1:9">
      <c r="A221" s="3">
        <v>4</v>
      </c>
      <c r="B221" s="3" t="s">
        <v>23</v>
      </c>
      <c r="C221" s="9">
        <f t="shared" si="78"/>
        <v>3.0999999999999999E-3</v>
      </c>
      <c r="D221" s="9">
        <f t="shared" si="79"/>
        <v>3.4375207379388146E-3</v>
      </c>
      <c r="E221" s="9">
        <v>2.5899999999999999E-2</v>
      </c>
      <c r="F221" s="13">
        <f>C221+$C$9</f>
        <v>4.5699999999999998E-2</v>
      </c>
      <c r="G221" s="8">
        <f>'[1]TARIFNE STAVKE od 01.10.2022'!F200</f>
        <v>3.8E-3</v>
      </c>
      <c r="H221" s="8">
        <f>'[1]TARIFNE STAVKE od 01.10.2022'!G200</f>
        <v>4.0000000000000001E-3</v>
      </c>
      <c r="I221" s="9">
        <f t="shared" si="81"/>
        <v>4.9699999999999994E-2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82">ROUND(D227*0.901,4)</f>
        <v>3.5000000000000001E-3</v>
      </c>
      <c r="D227" s="9">
        <f t="shared" ref="D227:D230" si="83">E227/$G$9</f>
        <v>3.9153228482314683E-3</v>
      </c>
      <c r="E227" s="9">
        <v>2.9499999999999998E-2</v>
      </c>
      <c r="F227" s="13">
        <f>C227+$C$9</f>
        <v>4.6100000000000002E-2</v>
      </c>
      <c r="G227" s="8">
        <f>'[1]TARIFNE STAVKE od 01.10.2022'!F204</f>
        <v>6.1000000000000004E-3</v>
      </c>
      <c r="H227" s="8">
        <f>'[1]TARIFNE STAVKE od 01.10.2022'!G204</f>
        <v>6.4999999999999997E-3</v>
      </c>
      <c r="I227" s="9">
        <f t="shared" ref="I227:I230" si="84">(F227+H227)</f>
        <v>5.2600000000000001E-2</v>
      </c>
    </row>
    <row r="228" spans="1:9">
      <c r="A228" s="3">
        <v>2</v>
      </c>
      <c r="B228" s="3" t="s">
        <v>20</v>
      </c>
      <c r="C228" s="9">
        <f t="shared" si="82"/>
        <v>3.5000000000000001E-3</v>
      </c>
      <c r="D228" s="9">
        <f t="shared" si="83"/>
        <v>3.9153228482314683E-3</v>
      </c>
      <c r="E228" s="9">
        <v>2.9499999999999998E-2</v>
      </c>
      <c r="F228" s="13">
        <f>C228+$C$9</f>
        <v>4.6100000000000002E-2</v>
      </c>
      <c r="G228" s="8">
        <f>'[1]TARIFNE STAVKE od 01.10.2022'!F205</f>
        <v>4.7000000000000002E-3</v>
      </c>
      <c r="H228" s="8">
        <f>'[1]TARIFNE STAVKE od 01.10.2022'!G205</f>
        <v>5.0000000000000001E-3</v>
      </c>
      <c r="I228" s="9">
        <f t="shared" si="84"/>
        <v>5.11E-2</v>
      </c>
    </row>
    <row r="229" spans="1:9">
      <c r="A229" s="3">
        <v>3</v>
      </c>
      <c r="B229" s="3" t="s">
        <v>21</v>
      </c>
      <c r="C229" s="9">
        <f t="shared" si="82"/>
        <v>3.5000000000000001E-3</v>
      </c>
      <c r="D229" s="9">
        <f t="shared" si="83"/>
        <v>3.9153228482314683E-3</v>
      </c>
      <c r="E229" s="9">
        <v>2.9499999999999998E-2</v>
      </c>
      <c r="F229" s="13">
        <f>C229+$C$9</f>
        <v>4.6100000000000002E-2</v>
      </c>
      <c r="G229" s="8">
        <f>'[1]TARIFNE STAVKE od 01.10.2022'!F206</f>
        <v>4.0000000000000001E-3</v>
      </c>
      <c r="H229" s="8">
        <f>'[1]TARIFNE STAVKE od 01.10.2022'!G206</f>
        <v>4.1999999999999997E-3</v>
      </c>
      <c r="I229" s="9">
        <f t="shared" si="84"/>
        <v>5.0300000000000004E-2</v>
      </c>
    </row>
    <row r="230" spans="1:9">
      <c r="A230" s="3">
        <v>4</v>
      </c>
      <c r="B230" s="3" t="s">
        <v>23</v>
      </c>
      <c r="C230" s="9">
        <f t="shared" si="82"/>
        <v>3.5000000000000001E-3</v>
      </c>
      <c r="D230" s="9">
        <f t="shared" si="83"/>
        <v>3.9153228482314683E-3</v>
      </c>
      <c r="E230" s="9">
        <v>2.9499999999999998E-2</v>
      </c>
      <c r="F230" s="13">
        <f>C230+$C$9</f>
        <v>4.6100000000000002E-2</v>
      </c>
      <c r="G230" s="8">
        <f>'[1]TARIFNE STAVKE od 01.10.2022'!F207</f>
        <v>3.5000000000000001E-3</v>
      </c>
      <c r="H230" s="8">
        <f>'[1]TARIFNE STAVKE od 01.10.2022'!G207</f>
        <v>3.7000000000000002E-3</v>
      </c>
      <c r="I230" s="9">
        <f t="shared" si="84"/>
        <v>4.9800000000000004E-2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85">ROUND(D236*0.901,4)</f>
        <v>4.4000000000000003E-3</v>
      </c>
      <c r="D236" s="9">
        <f t="shared" ref="D236:D243" si="86">E236/$G$9</f>
        <v>4.9240161921826264E-3</v>
      </c>
      <c r="E236" s="9">
        <v>3.7100000000000001E-2</v>
      </c>
      <c r="F236" s="13">
        <f t="shared" ref="F236:F243" si="87">C236+$C$9</f>
        <v>4.7E-2</v>
      </c>
      <c r="G236" s="8">
        <f>'[1]TARIFNE STAVKE od 01.10.2022'!F211</f>
        <v>6.1000000000000004E-3</v>
      </c>
      <c r="H236" s="8">
        <f>'[1]TARIFNE STAVKE od 01.10.2022'!G211</f>
        <v>6.4999999999999997E-3</v>
      </c>
      <c r="I236" s="9">
        <f t="shared" ref="I236:I243" si="88">(F236+H236)</f>
        <v>5.3499999999999999E-2</v>
      </c>
    </row>
    <row r="237" spans="1:9">
      <c r="A237" s="3">
        <v>2</v>
      </c>
      <c r="B237" s="3" t="s">
        <v>20</v>
      </c>
      <c r="C237" s="9">
        <f t="shared" si="85"/>
        <v>4.4000000000000003E-3</v>
      </c>
      <c r="D237" s="9">
        <f t="shared" si="86"/>
        <v>4.9240161921826264E-3</v>
      </c>
      <c r="E237" s="9">
        <v>3.7100000000000001E-2</v>
      </c>
      <c r="F237" s="13">
        <f t="shared" si="87"/>
        <v>4.7E-2</v>
      </c>
      <c r="G237" s="8">
        <f>'[1]TARIFNE STAVKE od 01.10.2022'!F212</f>
        <v>4.7000000000000002E-3</v>
      </c>
      <c r="H237" s="8">
        <f>'[1]TARIFNE STAVKE od 01.10.2022'!G212</f>
        <v>5.0000000000000001E-3</v>
      </c>
      <c r="I237" s="9">
        <f t="shared" si="88"/>
        <v>5.1999999999999998E-2</v>
      </c>
    </row>
    <row r="238" spans="1:9">
      <c r="A238" s="3">
        <v>3</v>
      </c>
      <c r="B238" s="3" t="s">
        <v>21</v>
      </c>
      <c r="C238" s="9">
        <f t="shared" si="85"/>
        <v>4.4000000000000003E-3</v>
      </c>
      <c r="D238" s="9">
        <f t="shared" si="86"/>
        <v>4.9240161921826264E-3</v>
      </c>
      <c r="E238" s="9">
        <v>3.7100000000000001E-2</v>
      </c>
      <c r="F238" s="13">
        <f t="shared" si="87"/>
        <v>4.7E-2</v>
      </c>
      <c r="G238" s="8">
        <f>'[1]TARIFNE STAVKE od 01.10.2022'!F213</f>
        <v>4.0000000000000001E-3</v>
      </c>
      <c r="H238" s="8">
        <f>'[1]TARIFNE STAVKE od 01.10.2022'!G213</f>
        <v>4.1999999999999997E-3</v>
      </c>
      <c r="I238" s="9">
        <f t="shared" si="88"/>
        <v>5.1200000000000002E-2</v>
      </c>
    </row>
    <row r="239" spans="1:9">
      <c r="A239" s="3">
        <v>4</v>
      </c>
      <c r="B239" s="3" t="s">
        <v>22</v>
      </c>
      <c r="C239" s="9">
        <f t="shared" si="85"/>
        <v>4.4000000000000003E-3</v>
      </c>
      <c r="D239" s="9">
        <f t="shared" si="86"/>
        <v>4.9240161921826264E-3</v>
      </c>
      <c r="E239" s="9">
        <v>3.7100000000000001E-2</v>
      </c>
      <c r="F239" s="13">
        <f t="shared" si="87"/>
        <v>4.7E-2</v>
      </c>
      <c r="G239" s="8">
        <f>'[1]TARIFNE STAVKE od 01.10.2022'!F214</f>
        <v>3.8E-3</v>
      </c>
      <c r="H239" s="8">
        <f>'[1]TARIFNE STAVKE od 01.10.2022'!G214</f>
        <v>4.0000000000000001E-3</v>
      </c>
      <c r="I239" s="9">
        <f t="shared" si="88"/>
        <v>5.1000000000000004E-2</v>
      </c>
    </row>
    <row r="240" spans="1:9">
      <c r="A240" s="3">
        <v>5</v>
      </c>
      <c r="B240" s="3" t="s">
        <v>23</v>
      </c>
      <c r="C240" s="9">
        <f t="shared" si="85"/>
        <v>4.4000000000000003E-3</v>
      </c>
      <c r="D240" s="9">
        <f t="shared" si="86"/>
        <v>4.9240161921826264E-3</v>
      </c>
      <c r="E240" s="9">
        <v>3.7100000000000001E-2</v>
      </c>
      <c r="F240" s="13">
        <f t="shared" si="87"/>
        <v>4.7E-2</v>
      </c>
      <c r="G240" s="8">
        <f>'[1]TARIFNE STAVKE od 01.10.2022'!F215</f>
        <v>3.5000000000000001E-3</v>
      </c>
      <c r="H240" s="8">
        <f>'[1]TARIFNE STAVKE od 01.10.2022'!G215</f>
        <v>3.7000000000000002E-3</v>
      </c>
      <c r="I240" s="9">
        <f t="shared" si="88"/>
        <v>5.0700000000000002E-2</v>
      </c>
    </row>
    <row r="241" spans="1:9">
      <c r="A241" s="3">
        <v>6</v>
      </c>
      <c r="B241" s="3" t="s">
        <v>24</v>
      </c>
      <c r="C241" s="9">
        <f t="shared" si="85"/>
        <v>4.4000000000000003E-3</v>
      </c>
      <c r="D241" s="9">
        <f t="shared" si="86"/>
        <v>4.9240161921826264E-3</v>
      </c>
      <c r="E241" s="9">
        <v>3.7100000000000001E-2</v>
      </c>
      <c r="F241" s="13">
        <f t="shared" si="87"/>
        <v>4.7E-2</v>
      </c>
      <c r="G241" s="8">
        <f>'[1]TARIFNE STAVKE od 01.10.2022'!F216</f>
        <v>3.3E-3</v>
      </c>
      <c r="H241" s="8">
        <f>'[1]TARIFNE STAVKE od 01.10.2022'!G216</f>
        <v>3.5000000000000001E-3</v>
      </c>
      <c r="I241" s="9">
        <f t="shared" si="88"/>
        <v>5.0500000000000003E-2</v>
      </c>
    </row>
    <row r="242" spans="1:9">
      <c r="A242" s="3">
        <v>7</v>
      </c>
      <c r="B242" s="3" t="s">
        <v>25</v>
      </c>
      <c r="C242" s="9">
        <f t="shared" si="85"/>
        <v>4.4000000000000003E-3</v>
      </c>
      <c r="D242" s="9">
        <f t="shared" si="86"/>
        <v>4.9240161921826264E-3</v>
      </c>
      <c r="E242" s="9">
        <v>3.7100000000000001E-2</v>
      </c>
      <c r="F242" s="13">
        <f t="shared" si="87"/>
        <v>4.7E-2</v>
      </c>
      <c r="G242" s="8">
        <f>'[1]TARIFNE STAVKE od 01.10.2022'!F217</f>
        <v>3.0999999999999999E-3</v>
      </c>
      <c r="H242" s="8">
        <f>'[1]TARIFNE STAVKE od 01.10.2022'!G217</f>
        <v>3.2000000000000002E-3</v>
      </c>
      <c r="I242" s="9">
        <f t="shared" si="88"/>
        <v>5.0200000000000002E-2</v>
      </c>
    </row>
    <row r="243" spans="1:9">
      <c r="A243" s="3">
        <v>8</v>
      </c>
      <c r="B243" s="3" t="s">
        <v>28</v>
      </c>
      <c r="C243" s="9">
        <f t="shared" si="85"/>
        <v>4.4000000000000003E-3</v>
      </c>
      <c r="D243" s="9">
        <f t="shared" si="86"/>
        <v>4.9240161921826264E-3</v>
      </c>
      <c r="E243" s="9">
        <v>3.7100000000000001E-2</v>
      </c>
      <c r="F243" s="13">
        <f t="shared" si="87"/>
        <v>4.7E-2</v>
      </c>
      <c r="G243" s="8">
        <f>'[1]TARIFNE STAVKE od 01.10.2022'!F218</f>
        <v>2.8E-3</v>
      </c>
      <c r="H243" s="8">
        <f>'[1]TARIFNE STAVKE od 01.10.2022'!G218</f>
        <v>3.0000000000000001E-3</v>
      </c>
      <c r="I243" s="9">
        <f t="shared" si="88"/>
        <v>0.05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89">ROUND(D249*0.901,4)</f>
        <v>4.4000000000000003E-3</v>
      </c>
      <c r="D249" s="9">
        <f t="shared" ref="D249:D255" si="90">E249/$G$9</f>
        <v>4.9240161921826264E-3</v>
      </c>
      <c r="E249" s="9">
        <v>3.7100000000000001E-2</v>
      </c>
      <c r="F249" s="13">
        <f t="shared" ref="F249:F255" si="91">C249+$C$9</f>
        <v>4.7E-2</v>
      </c>
      <c r="G249" s="8">
        <f>'[1]TARIFNE STAVKE od 01.10.2022'!F222</f>
        <v>6.1000000000000004E-3</v>
      </c>
      <c r="H249" s="8">
        <f>'[1]TARIFNE STAVKE od 01.10.2022'!G222</f>
        <v>6.4999999999999997E-3</v>
      </c>
      <c r="I249" s="9">
        <f t="shared" ref="I249:I255" si="92">(F249+H249)</f>
        <v>5.3499999999999999E-2</v>
      </c>
    </row>
    <row r="250" spans="1:9">
      <c r="A250" s="3">
        <v>2</v>
      </c>
      <c r="B250" s="3" t="s">
        <v>20</v>
      </c>
      <c r="C250" s="9">
        <f t="shared" si="89"/>
        <v>4.4000000000000003E-3</v>
      </c>
      <c r="D250" s="9">
        <f t="shared" si="90"/>
        <v>4.9240161921826264E-3</v>
      </c>
      <c r="E250" s="9">
        <v>3.7100000000000001E-2</v>
      </c>
      <c r="F250" s="13">
        <f t="shared" si="91"/>
        <v>4.7E-2</v>
      </c>
      <c r="G250" s="8">
        <f>'[1]TARIFNE STAVKE od 01.10.2022'!F223</f>
        <v>4.7000000000000002E-3</v>
      </c>
      <c r="H250" s="8">
        <f>'[1]TARIFNE STAVKE od 01.10.2022'!G223</f>
        <v>5.0000000000000001E-3</v>
      </c>
      <c r="I250" s="9">
        <f t="shared" si="92"/>
        <v>5.1999999999999998E-2</v>
      </c>
    </row>
    <row r="251" spans="1:9">
      <c r="A251" s="3">
        <v>3</v>
      </c>
      <c r="B251" s="3" t="s">
        <v>21</v>
      </c>
      <c r="C251" s="9">
        <f t="shared" si="89"/>
        <v>4.4000000000000003E-3</v>
      </c>
      <c r="D251" s="9">
        <f t="shared" si="90"/>
        <v>4.9240161921826264E-3</v>
      </c>
      <c r="E251" s="9">
        <v>3.7100000000000001E-2</v>
      </c>
      <c r="F251" s="13">
        <f t="shared" si="91"/>
        <v>4.7E-2</v>
      </c>
      <c r="G251" s="8">
        <f>'[1]TARIFNE STAVKE od 01.10.2022'!F224</f>
        <v>4.0000000000000001E-3</v>
      </c>
      <c r="H251" s="8">
        <f>'[1]TARIFNE STAVKE od 01.10.2022'!G224</f>
        <v>4.1999999999999997E-3</v>
      </c>
      <c r="I251" s="9">
        <f t="shared" si="92"/>
        <v>5.1200000000000002E-2</v>
      </c>
    </row>
    <row r="252" spans="1:9">
      <c r="A252" s="3">
        <v>4</v>
      </c>
      <c r="B252" s="3" t="s">
        <v>22</v>
      </c>
      <c r="C252" s="9">
        <f t="shared" si="89"/>
        <v>4.4000000000000003E-3</v>
      </c>
      <c r="D252" s="9">
        <f t="shared" si="90"/>
        <v>4.9240161921826264E-3</v>
      </c>
      <c r="E252" s="9">
        <v>3.7100000000000001E-2</v>
      </c>
      <c r="F252" s="13">
        <f t="shared" si="91"/>
        <v>4.7E-2</v>
      </c>
      <c r="G252" s="8">
        <f>'[1]TARIFNE STAVKE od 01.10.2022'!F225</f>
        <v>3.8E-3</v>
      </c>
      <c r="H252" s="8">
        <f>'[1]TARIFNE STAVKE od 01.10.2022'!G225</f>
        <v>4.0000000000000001E-3</v>
      </c>
      <c r="I252" s="9">
        <f t="shared" si="92"/>
        <v>5.1000000000000004E-2</v>
      </c>
    </row>
    <row r="253" spans="1:9">
      <c r="A253" s="3">
        <v>5</v>
      </c>
      <c r="B253" s="3" t="s">
        <v>23</v>
      </c>
      <c r="C253" s="9">
        <f t="shared" si="89"/>
        <v>4.4000000000000003E-3</v>
      </c>
      <c r="D253" s="9">
        <f t="shared" si="90"/>
        <v>4.9240161921826264E-3</v>
      </c>
      <c r="E253" s="9">
        <v>3.7100000000000001E-2</v>
      </c>
      <c r="F253" s="13">
        <f t="shared" si="91"/>
        <v>4.7E-2</v>
      </c>
      <c r="G253" s="8">
        <f>'[1]TARIFNE STAVKE od 01.10.2022'!F226</f>
        <v>3.5000000000000001E-3</v>
      </c>
      <c r="H253" s="8">
        <f>'[1]TARIFNE STAVKE od 01.10.2022'!G226</f>
        <v>3.7000000000000002E-3</v>
      </c>
      <c r="I253" s="9">
        <f t="shared" si="92"/>
        <v>5.0700000000000002E-2</v>
      </c>
    </row>
    <row r="254" spans="1:9">
      <c r="A254" s="3">
        <v>6</v>
      </c>
      <c r="B254" s="3" t="s">
        <v>24</v>
      </c>
      <c r="C254" s="9">
        <f t="shared" si="89"/>
        <v>4.4000000000000003E-3</v>
      </c>
      <c r="D254" s="9">
        <f t="shared" si="90"/>
        <v>4.9240161921826264E-3</v>
      </c>
      <c r="E254" s="9">
        <v>3.7100000000000001E-2</v>
      </c>
      <c r="F254" s="13">
        <f t="shared" si="91"/>
        <v>4.7E-2</v>
      </c>
      <c r="G254" s="8">
        <f>'[1]TARIFNE STAVKE od 01.10.2022'!F227</f>
        <v>3.3E-3</v>
      </c>
      <c r="H254" s="8">
        <f>'[1]TARIFNE STAVKE od 01.10.2022'!G227</f>
        <v>3.5000000000000001E-3</v>
      </c>
      <c r="I254" s="9">
        <f t="shared" si="92"/>
        <v>5.0500000000000003E-2</v>
      </c>
    </row>
    <row r="255" spans="1:9">
      <c r="A255" s="3">
        <v>7</v>
      </c>
      <c r="B255" s="3" t="s">
        <v>25</v>
      </c>
      <c r="C255" s="9">
        <f t="shared" si="89"/>
        <v>4.4000000000000003E-3</v>
      </c>
      <c r="D255" s="9">
        <f t="shared" si="90"/>
        <v>4.9240161921826264E-3</v>
      </c>
      <c r="E255" s="9">
        <v>3.7100000000000001E-2</v>
      </c>
      <c r="F255" s="13">
        <f t="shared" si="91"/>
        <v>4.7E-2</v>
      </c>
      <c r="G255" s="8">
        <f>'[1]TARIFNE STAVKE od 01.10.2022'!F228</f>
        <v>3.0999999999999999E-3</v>
      </c>
      <c r="H255" s="8">
        <f>'[1]TARIFNE STAVKE od 01.10.2022'!G228</f>
        <v>3.2000000000000002E-3</v>
      </c>
      <c r="I255" s="9">
        <f t="shared" si="92"/>
        <v>5.0200000000000002E-2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93">ROUND(D261*0.901,4)</f>
        <v>3.5000000000000001E-3</v>
      </c>
      <c r="D261" s="9">
        <f t="shared" ref="D261:D267" si="94">E261/$G$9</f>
        <v>3.9153228482314683E-3</v>
      </c>
      <c r="E261" s="9">
        <v>2.9499999999999998E-2</v>
      </c>
      <c r="F261" s="13">
        <f t="shared" ref="F261:F267" si="95">C261+$C$9</f>
        <v>4.6100000000000002E-2</v>
      </c>
      <c r="G261" s="8">
        <f>'[1]TARIFNE STAVKE od 01.10.2022'!F232</f>
        <v>6.1000000000000004E-3</v>
      </c>
      <c r="H261" s="8">
        <f>'[1]TARIFNE STAVKE od 01.10.2022'!G232</f>
        <v>6.4999999999999997E-3</v>
      </c>
      <c r="I261" s="9">
        <f t="shared" ref="I261:I267" si="96">(F261+H261)</f>
        <v>5.2600000000000001E-2</v>
      </c>
    </row>
    <row r="262" spans="1:9">
      <c r="A262" s="3">
        <v>2</v>
      </c>
      <c r="B262" s="3" t="s">
        <v>20</v>
      </c>
      <c r="C262" s="9">
        <f t="shared" si="93"/>
        <v>3.5000000000000001E-3</v>
      </c>
      <c r="D262" s="9">
        <f t="shared" si="94"/>
        <v>3.9153228482314683E-3</v>
      </c>
      <c r="E262" s="9">
        <v>2.9499999999999998E-2</v>
      </c>
      <c r="F262" s="13">
        <f t="shared" si="95"/>
        <v>4.6100000000000002E-2</v>
      </c>
      <c r="G262" s="8">
        <f>'[1]TARIFNE STAVKE od 01.10.2022'!F233</f>
        <v>4.7000000000000002E-3</v>
      </c>
      <c r="H262" s="8">
        <f>'[1]TARIFNE STAVKE od 01.10.2022'!G233</f>
        <v>5.0000000000000001E-3</v>
      </c>
      <c r="I262" s="9">
        <f t="shared" si="96"/>
        <v>5.11E-2</v>
      </c>
    </row>
    <row r="263" spans="1:9">
      <c r="A263" s="3">
        <v>3</v>
      </c>
      <c r="B263" s="3" t="s">
        <v>21</v>
      </c>
      <c r="C263" s="9">
        <f t="shared" si="93"/>
        <v>3.5000000000000001E-3</v>
      </c>
      <c r="D263" s="9">
        <f t="shared" si="94"/>
        <v>3.9153228482314683E-3</v>
      </c>
      <c r="E263" s="9">
        <v>2.9499999999999998E-2</v>
      </c>
      <c r="F263" s="13">
        <f t="shared" si="95"/>
        <v>4.6100000000000002E-2</v>
      </c>
      <c r="G263" s="8">
        <f>'[1]TARIFNE STAVKE od 01.10.2022'!F234</f>
        <v>4.0000000000000001E-3</v>
      </c>
      <c r="H263" s="8">
        <f>'[1]TARIFNE STAVKE od 01.10.2022'!G234</f>
        <v>4.1999999999999997E-3</v>
      </c>
      <c r="I263" s="9">
        <f t="shared" si="96"/>
        <v>5.0300000000000004E-2</v>
      </c>
    </row>
    <row r="264" spans="1:9">
      <c r="A264" s="3">
        <v>4</v>
      </c>
      <c r="B264" s="3" t="s">
        <v>22</v>
      </c>
      <c r="C264" s="9">
        <f t="shared" si="93"/>
        <v>3.5000000000000001E-3</v>
      </c>
      <c r="D264" s="9">
        <f t="shared" si="94"/>
        <v>3.9153228482314683E-3</v>
      </c>
      <c r="E264" s="9">
        <v>2.9499999999999998E-2</v>
      </c>
      <c r="F264" s="13">
        <f t="shared" si="95"/>
        <v>4.6100000000000002E-2</v>
      </c>
      <c r="G264" s="8">
        <f>'[1]TARIFNE STAVKE od 01.10.2022'!F235</f>
        <v>3.8E-3</v>
      </c>
      <c r="H264" s="8">
        <f>'[1]TARIFNE STAVKE od 01.10.2022'!G235</f>
        <v>4.0000000000000001E-3</v>
      </c>
      <c r="I264" s="9">
        <f t="shared" si="96"/>
        <v>5.0100000000000006E-2</v>
      </c>
    </row>
    <row r="265" spans="1:9">
      <c r="A265" s="3">
        <v>5</v>
      </c>
      <c r="B265" s="3" t="s">
        <v>23</v>
      </c>
      <c r="C265" s="9">
        <f t="shared" si="93"/>
        <v>3.5000000000000001E-3</v>
      </c>
      <c r="D265" s="9">
        <f t="shared" si="94"/>
        <v>3.9153228482314683E-3</v>
      </c>
      <c r="E265" s="9">
        <v>2.9499999999999998E-2</v>
      </c>
      <c r="F265" s="13">
        <f t="shared" si="95"/>
        <v>4.6100000000000002E-2</v>
      </c>
      <c r="G265" s="8">
        <f>'[1]TARIFNE STAVKE od 01.10.2022'!F236</f>
        <v>3.5000000000000001E-3</v>
      </c>
      <c r="H265" s="8">
        <f>'[1]TARIFNE STAVKE od 01.10.2022'!G236</f>
        <v>3.7000000000000002E-3</v>
      </c>
      <c r="I265" s="9">
        <f t="shared" si="96"/>
        <v>4.9800000000000004E-2</v>
      </c>
    </row>
    <row r="266" spans="1:9">
      <c r="A266" s="3">
        <v>6</v>
      </c>
      <c r="B266" s="3" t="s">
        <v>24</v>
      </c>
      <c r="C266" s="9">
        <f t="shared" si="93"/>
        <v>3.5000000000000001E-3</v>
      </c>
      <c r="D266" s="9">
        <f t="shared" si="94"/>
        <v>3.9153228482314683E-3</v>
      </c>
      <c r="E266" s="9">
        <v>2.9499999999999998E-2</v>
      </c>
      <c r="F266" s="13">
        <f t="shared" si="95"/>
        <v>4.6100000000000002E-2</v>
      </c>
      <c r="G266" s="8">
        <f>'[1]TARIFNE STAVKE od 01.10.2022'!F237</f>
        <v>3.3E-3</v>
      </c>
      <c r="H266" s="8">
        <f>'[1]TARIFNE STAVKE od 01.10.2022'!G237</f>
        <v>3.5000000000000001E-3</v>
      </c>
      <c r="I266" s="9">
        <f t="shared" si="96"/>
        <v>4.9600000000000005E-2</v>
      </c>
    </row>
    <row r="267" spans="1:9">
      <c r="A267" s="3">
        <v>7</v>
      </c>
      <c r="B267" s="3" t="s">
        <v>25</v>
      </c>
      <c r="C267" s="9">
        <f t="shared" si="93"/>
        <v>3.5000000000000001E-3</v>
      </c>
      <c r="D267" s="9">
        <f t="shared" si="94"/>
        <v>3.9153228482314683E-3</v>
      </c>
      <c r="E267" s="9">
        <v>2.9499999999999998E-2</v>
      </c>
      <c r="F267" s="13">
        <f t="shared" si="95"/>
        <v>4.6100000000000002E-2</v>
      </c>
      <c r="G267" s="8">
        <f>'[1]TARIFNE STAVKE od 01.10.2022'!F238</f>
        <v>3.0999999999999999E-3</v>
      </c>
      <c r="H267" s="8">
        <f>'[1]TARIFNE STAVKE od 01.10.2022'!G238</f>
        <v>3.2000000000000002E-3</v>
      </c>
      <c r="I267" s="9">
        <f t="shared" si="96"/>
        <v>4.9300000000000004E-2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97">ROUND(D273*0.901,4)</f>
        <v>4.4000000000000003E-3</v>
      </c>
      <c r="D273" s="9">
        <f t="shared" ref="D273:D278" si="98">E273/$G$9</f>
        <v>4.9240161921826264E-3</v>
      </c>
      <c r="E273" s="9">
        <v>3.7100000000000001E-2</v>
      </c>
      <c r="F273" s="13">
        <f t="shared" ref="F273:F278" si="99">C273+$C$9</f>
        <v>4.7E-2</v>
      </c>
      <c r="G273" s="8">
        <f>'[1]TARIFNE STAVKE od 01.10.2022'!F242</f>
        <v>6.1000000000000004E-3</v>
      </c>
      <c r="H273" s="8">
        <f>'[1]TARIFNE STAVKE od 01.10.2022'!G242</f>
        <v>7.1999999999999998E-3</v>
      </c>
      <c r="I273" s="9">
        <f t="shared" ref="I273:I278" si="100">(F273+H273)</f>
        <v>5.4199999999999998E-2</v>
      </c>
    </row>
    <row r="274" spans="1:9">
      <c r="A274" s="3">
        <v>2</v>
      </c>
      <c r="B274" s="3" t="s">
        <v>20</v>
      </c>
      <c r="C274" s="9">
        <f t="shared" si="97"/>
        <v>4.4000000000000003E-3</v>
      </c>
      <c r="D274" s="9">
        <f t="shared" si="98"/>
        <v>4.9240161921826264E-3</v>
      </c>
      <c r="E274" s="9">
        <v>3.7100000000000001E-2</v>
      </c>
      <c r="F274" s="13">
        <f t="shared" si="99"/>
        <v>4.7E-2</v>
      </c>
      <c r="G274" s="8">
        <f>'[1]TARIFNE STAVKE od 01.10.2022'!F243</f>
        <v>4.7000000000000002E-3</v>
      </c>
      <c r="H274" s="8">
        <f>'[1]TARIFNE STAVKE od 01.10.2022'!G243</f>
        <v>5.4999999999999997E-3</v>
      </c>
      <c r="I274" s="9">
        <f t="shared" si="100"/>
        <v>5.2499999999999998E-2</v>
      </c>
    </row>
    <row r="275" spans="1:9">
      <c r="A275" s="3">
        <v>3</v>
      </c>
      <c r="B275" s="3" t="s">
        <v>21</v>
      </c>
      <c r="C275" s="9">
        <f t="shared" si="97"/>
        <v>4.4000000000000003E-3</v>
      </c>
      <c r="D275" s="9">
        <f t="shared" si="98"/>
        <v>4.9240161921826264E-3</v>
      </c>
      <c r="E275" s="9">
        <v>3.7100000000000001E-2</v>
      </c>
      <c r="F275" s="13">
        <f t="shared" si="99"/>
        <v>4.7E-2</v>
      </c>
      <c r="G275" s="8">
        <f>'[1]TARIFNE STAVKE od 01.10.2022'!F244</f>
        <v>4.0000000000000001E-3</v>
      </c>
      <c r="H275" s="8">
        <f>'[1]TARIFNE STAVKE od 01.10.2022'!G244</f>
        <v>4.7000000000000002E-3</v>
      </c>
      <c r="I275" s="9">
        <f t="shared" si="100"/>
        <v>5.1700000000000003E-2</v>
      </c>
    </row>
    <row r="276" spans="1:9">
      <c r="A276" s="3">
        <v>4</v>
      </c>
      <c r="B276" s="3" t="s">
        <v>23</v>
      </c>
      <c r="C276" s="9">
        <f t="shared" si="97"/>
        <v>4.4000000000000003E-3</v>
      </c>
      <c r="D276" s="9">
        <f t="shared" si="98"/>
        <v>4.9240161921826264E-3</v>
      </c>
      <c r="E276" s="9">
        <v>3.7100000000000001E-2</v>
      </c>
      <c r="F276" s="13">
        <f t="shared" si="99"/>
        <v>4.7E-2</v>
      </c>
      <c r="G276" s="8">
        <f>'[1]TARIFNE STAVKE od 01.10.2022'!F245</f>
        <v>3.8E-3</v>
      </c>
      <c r="H276" s="8">
        <f>'[1]TARIFNE STAVKE od 01.10.2022'!G245</f>
        <v>4.1000000000000003E-3</v>
      </c>
      <c r="I276" s="9">
        <f t="shared" si="100"/>
        <v>5.11E-2</v>
      </c>
    </row>
    <row r="277" spans="1:9">
      <c r="A277" s="3">
        <v>5</v>
      </c>
      <c r="B277" s="3" t="s">
        <v>28</v>
      </c>
      <c r="C277" s="9">
        <f t="shared" si="97"/>
        <v>4.4000000000000003E-3</v>
      </c>
      <c r="D277" s="9">
        <f t="shared" si="98"/>
        <v>4.9240161921826264E-3</v>
      </c>
      <c r="E277" s="9">
        <v>3.7100000000000001E-2</v>
      </c>
      <c r="F277" s="13">
        <f t="shared" si="99"/>
        <v>4.7E-2</v>
      </c>
      <c r="G277" s="8">
        <f>'[1]TARIFNE STAVKE od 01.10.2022'!F246</f>
        <v>2.8E-3</v>
      </c>
      <c r="H277" s="8">
        <f>'[1]TARIFNE STAVKE od 01.10.2022'!G246</f>
        <v>3.3E-3</v>
      </c>
      <c r="I277" s="9">
        <f t="shared" si="100"/>
        <v>5.0299999999999997E-2</v>
      </c>
    </row>
    <row r="278" spans="1:9">
      <c r="A278" s="3">
        <v>6</v>
      </c>
      <c r="B278" s="3" t="s">
        <v>73</v>
      </c>
      <c r="C278" s="9">
        <f t="shared" si="97"/>
        <v>4.4000000000000003E-3</v>
      </c>
      <c r="D278" s="9">
        <f t="shared" si="98"/>
        <v>4.9240161921826264E-3</v>
      </c>
      <c r="E278" s="9">
        <v>3.7100000000000001E-2</v>
      </c>
      <c r="F278" s="13">
        <f t="shared" si="99"/>
        <v>4.7E-2</v>
      </c>
      <c r="G278" s="8">
        <f>'[1]TARIFNE STAVKE od 01.10.2022'!F247</f>
        <v>1.6000000000000001E-3</v>
      </c>
      <c r="H278" s="8">
        <f>'[1]TARIFNE STAVKE od 01.10.2022'!G247</f>
        <v>1.8E-3</v>
      </c>
      <c r="I278" s="9">
        <f t="shared" si="100"/>
        <v>4.8800000000000003E-2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101">ROUND(D284*0.901,4)</f>
        <v>4.4000000000000003E-3</v>
      </c>
      <c r="D284" s="9">
        <f t="shared" ref="D284:D290" si="102">E284/$G$9</f>
        <v>4.9240161921826264E-3</v>
      </c>
      <c r="E284" s="9">
        <v>3.7100000000000001E-2</v>
      </c>
      <c r="F284" s="13">
        <f t="shared" ref="F284:F290" si="103">C284+$C$9</f>
        <v>4.7E-2</v>
      </c>
      <c r="G284" s="8">
        <f>'[1]TARIFNE STAVKE od 01.10.2022'!F251</f>
        <v>6.1000000000000004E-3</v>
      </c>
      <c r="H284" s="8">
        <f>'[1]TARIFNE STAVKE od 01.10.2022'!G251</f>
        <v>6.4999999999999997E-3</v>
      </c>
      <c r="I284" s="9">
        <f t="shared" ref="I284:I290" si="104">(F284+H284)</f>
        <v>5.3499999999999999E-2</v>
      </c>
    </row>
    <row r="285" spans="1:9">
      <c r="A285" s="3">
        <v>2</v>
      </c>
      <c r="B285" s="3" t="s">
        <v>20</v>
      </c>
      <c r="C285" s="9">
        <f t="shared" si="101"/>
        <v>4.4000000000000003E-3</v>
      </c>
      <c r="D285" s="9">
        <f t="shared" si="102"/>
        <v>4.9240161921826264E-3</v>
      </c>
      <c r="E285" s="9">
        <v>3.7100000000000001E-2</v>
      </c>
      <c r="F285" s="13">
        <f t="shared" si="103"/>
        <v>4.7E-2</v>
      </c>
      <c r="G285" s="8">
        <f>'[1]TARIFNE STAVKE od 01.10.2022'!F252</f>
        <v>4.7000000000000002E-3</v>
      </c>
      <c r="H285" s="8">
        <f>'[1]TARIFNE STAVKE od 01.10.2022'!G252</f>
        <v>5.0000000000000001E-3</v>
      </c>
      <c r="I285" s="9">
        <f t="shared" si="104"/>
        <v>5.1999999999999998E-2</v>
      </c>
    </row>
    <row r="286" spans="1:9">
      <c r="A286" s="3">
        <v>3</v>
      </c>
      <c r="B286" s="3" t="s">
        <v>21</v>
      </c>
      <c r="C286" s="9">
        <f t="shared" si="101"/>
        <v>4.4000000000000003E-3</v>
      </c>
      <c r="D286" s="9">
        <f t="shared" si="102"/>
        <v>4.9240161921826264E-3</v>
      </c>
      <c r="E286" s="9">
        <v>3.7100000000000001E-2</v>
      </c>
      <c r="F286" s="13">
        <f t="shared" si="103"/>
        <v>4.7E-2</v>
      </c>
      <c r="G286" s="8">
        <f>'[1]TARIFNE STAVKE od 01.10.2022'!F253</f>
        <v>4.0000000000000001E-3</v>
      </c>
      <c r="H286" s="8">
        <f>'[1]TARIFNE STAVKE od 01.10.2022'!G253</f>
        <v>4.1999999999999997E-3</v>
      </c>
      <c r="I286" s="9">
        <f t="shared" si="104"/>
        <v>5.1200000000000002E-2</v>
      </c>
    </row>
    <row r="287" spans="1:9">
      <c r="A287" s="3">
        <v>4</v>
      </c>
      <c r="B287" s="3" t="s">
        <v>22</v>
      </c>
      <c r="C287" s="9">
        <f t="shared" si="101"/>
        <v>4.4000000000000003E-3</v>
      </c>
      <c r="D287" s="9">
        <f t="shared" si="102"/>
        <v>4.9240161921826264E-3</v>
      </c>
      <c r="E287" s="9">
        <v>3.7100000000000001E-2</v>
      </c>
      <c r="F287" s="13">
        <f t="shared" si="103"/>
        <v>4.7E-2</v>
      </c>
      <c r="G287" s="8">
        <f>'[1]TARIFNE STAVKE od 01.10.2022'!F254</f>
        <v>3.8E-3</v>
      </c>
      <c r="H287" s="8">
        <f>'[1]TARIFNE STAVKE od 01.10.2022'!G254</f>
        <v>4.0000000000000001E-3</v>
      </c>
      <c r="I287" s="9">
        <f t="shared" si="104"/>
        <v>5.1000000000000004E-2</v>
      </c>
    </row>
    <row r="288" spans="1:9">
      <c r="A288" s="3">
        <v>5</v>
      </c>
      <c r="B288" s="3" t="s">
        <v>23</v>
      </c>
      <c r="C288" s="9">
        <f t="shared" si="101"/>
        <v>4.4000000000000003E-3</v>
      </c>
      <c r="D288" s="9">
        <f t="shared" si="102"/>
        <v>4.9240161921826264E-3</v>
      </c>
      <c r="E288" s="9">
        <v>3.7100000000000001E-2</v>
      </c>
      <c r="F288" s="13">
        <f t="shared" si="103"/>
        <v>4.7E-2</v>
      </c>
      <c r="G288" s="8">
        <f>'[1]TARIFNE STAVKE od 01.10.2022'!F255</f>
        <v>3.5000000000000001E-3</v>
      </c>
      <c r="H288" s="8">
        <f>'[1]TARIFNE STAVKE od 01.10.2022'!G255</f>
        <v>3.7000000000000002E-3</v>
      </c>
      <c r="I288" s="9">
        <f t="shared" si="104"/>
        <v>5.0700000000000002E-2</v>
      </c>
    </row>
    <row r="289" spans="1:9">
      <c r="A289" s="3">
        <v>6</v>
      </c>
      <c r="B289" s="3" t="s">
        <v>24</v>
      </c>
      <c r="C289" s="9">
        <f t="shared" si="101"/>
        <v>4.4000000000000003E-3</v>
      </c>
      <c r="D289" s="9">
        <f t="shared" si="102"/>
        <v>4.9240161921826264E-3</v>
      </c>
      <c r="E289" s="9">
        <v>3.7100000000000001E-2</v>
      </c>
      <c r="F289" s="13">
        <f t="shared" si="103"/>
        <v>4.7E-2</v>
      </c>
      <c r="G289" s="8">
        <f>'[1]TARIFNE STAVKE od 01.10.2022'!F256</f>
        <v>3.3E-3</v>
      </c>
      <c r="H289" s="8">
        <f>'[1]TARIFNE STAVKE od 01.10.2022'!G256</f>
        <v>3.5000000000000001E-3</v>
      </c>
      <c r="I289" s="9">
        <f t="shared" si="104"/>
        <v>5.0500000000000003E-2</v>
      </c>
    </row>
    <row r="290" spans="1:9">
      <c r="A290" s="3">
        <v>7</v>
      </c>
      <c r="B290" s="3" t="s">
        <v>25</v>
      </c>
      <c r="C290" s="9">
        <f t="shared" si="101"/>
        <v>4.4000000000000003E-3</v>
      </c>
      <c r="D290" s="9">
        <f t="shared" si="102"/>
        <v>4.9240161921826264E-3</v>
      </c>
      <c r="E290" s="9">
        <v>3.7100000000000001E-2</v>
      </c>
      <c r="F290" s="13">
        <f t="shared" si="103"/>
        <v>4.7E-2</v>
      </c>
      <c r="G290" s="8">
        <f>'[1]TARIFNE STAVKE od 01.10.2022'!F257</f>
        <v>3.0999999999999999E-3</v>
      </c>
      <c r="H290" s="8">
        <f>'[1]TARIFNE STAVKE od 01.10.2022'!G257</f>
        <v>3.2000000000000002E-3</v>
      </c>
      <c r="I290" s="9">
        <f t="shared" si="104"/>
        <v>5.0200000000000002E-2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105">ROUND(D296*0.901,4)</f>
        <v>3.5000000000000001E-3</v>
      </c>
      <c r="D296" s="9">
        <f t="shared" ref="D296:D301" si="106">E296/$G$9</f>
        <v>3.9153228482314683E-3</v>
      </c>
      <c r="E296" s="9">
        <v>2.9499999999999998E-2</v>
      </c>
      <c r="F296" s="13">
        <f t="shared" ref="F296:F301" si="107">C296+$C$9</f>
        <v>4.6100000000000002E-2</v>
      </c>
      <c r="G296" s="76">
        <f>'[1]TARIFNE STAVKE od 01.10.2022'!F261</f>
        <v>3.3E-3</v>
      </c>
      <c r="H296" s="76">
        <f>'[1]TARIFNE STAVKE od 01.10.2022'!G261</f>
        <v>3.5999999999999999E-3</v>
      </c>
      <c r="I296" s="9">
        <f t="shared" ref="I296:I301" si="108">(F296+H296)</f>
        <v>4.9700000000000001E-2</v>
      </c>
    </row>
    <row r="297" spans="1:9">
      <c r="A297" s="3">
        <v>2</v>
      </c>
      <c r="B297" s="3" t="s">
        <v>20</v>
      </c>
      <c r="C297" s="9">
        <f t="shared" si="105"/>
        <v>3.5000000000000001E-3</v>
      </c>
      <c r="D297" s="9">
        <f t="shared" si="106"/>
        <v>3.9153228482314683E-3</v>
      </c>
      <c r="E297" s="9">
        <v>2.9499999999999998E-2</v>
      </c>
      <c r="F297" s="13">
        <f t="shared" si="107"/>
        <v>4.6100000000000002E-2</v>
      </c>
      <c r="G297" s="76">
        <f>'[1]TARIFNE STAVKE od 01.10.2022'!F262</f>
        <v>3.3E-3</v>
      </c>
      <c r="H297" s="76">
        <f>'[1]TARIFNE STAVKE od 01.10.2022'!G262</f>
        <v>3.5999999999999999E-3</v>
      </c>
      <c r="I297" s="9">
        <f t="shared" si="108"/>
        <v>4.9700000000000001E-2</v>
      </c>
    </row>
    <row r="298" spans="1:9">
      <c r="A298" s="3">
        <v>3</v>
      </c>
      <c r="B298" s="3" t="s">
        <v>21</v>
      </c>
      <c r="C298" s="9">
        <f t="shared" si="105"/>
        <v>3.5000000000000001E-3</v>
      </c>
      <c r="D298" s="9">
        <f t="shared" si="106"/>
        <v>3.9153228482314683E-3</v>
      </c>
      <c r="E298" s="9">
        <v>2.9499999999999998E-2</v>
      </c>
      <c r="F298" s="13">
        <f t="shared" si="107"/>
        <v>4.6100000000000002E-2</v>
      </c>
      <c r="G298" s="76">
        <f>'[1]TARIFNE STAVKE od 01.10.2022'!F263</f>
        <v>3.3E-3</v>
      </c>
      <c r="H298" s="76">
        <f>'[1]TARIFNE STAVKE od 01.10.2022'!G263</f>
        <v>3.5999999999999999E-3</v>
      </c>
      <c r="I298" s="9">
        <f t="shared" si="108"/>
        <v>4.9700000000000001E-2</v>
      </c>
    </row>
    <row r="299" spans="1:9">
      <c r="A299" s="3">
        <v>4</v>
      </c>
      <c r="B299" s="3" t="s">
        <v>22</v>
      </c>
      <c r="C299" s="9">
        <f t="shared" si="105"/>
        <v>3.5000000000000001E-3</v>
      </c>
      <c r="D299" s="9">
        <f t="shared" si="106"/>
        <v>3.9153228482314683E-3</v>
      </c>
      <c r="E299" s="9">
        <v>2.9499999999999998E-2</v>
      </c>
      <c r="F299" s="13">
        <f t="shared" si="107"/>
        <v>4.6100000000000002E-2</v>
      </c>
      <c r="G299" s="76">
        <f>'[1]TARIFNE STAVKE od 01.10.2022'!F264</f>
        <v>3.2000000000000002E-3</v>
      </c>
      <c r="H299" s="76">
        <f>'[1]TARIFNE STAVKE od 01.10.2022'!G264</f>
        <v>3.5000000000000001E-3</v>
      </c>
      <c r="I299" s="9">
        <f t="shared" si="108"/>
        <v>4.9600000000000005E-2</v>
      </c>
    </row>
    <row r="300" spans="1:9">
      <c r="A300" s="3">
        <v>5</v>
      </c>
      <c r="B300" s="3" t="s">
        <v>23</v>
      </c>
      <c r="C300" s="9">
        <f t="shared" si="105"/>
        <v>3.5000000000000001E-3</v>
      </c>
      <c r="D300" s="9">
        <f t="shared" si="106"/>
        <v>3.9153228482314683E-3</v>
      </c>
      <c r="E300" s="9">
        <v>2.9499999999999998E-2</v>
      </c>
      <c r="F300" s="13">
        <f t="shared" si="107"/>
        <v>4.6100000000000002E-2</v>
      </c>
      <c r="G300" s="76">
        <f>'[1]TARIFNE STAVKE od 01.10.2022'!F265</f>
        <v>3.0000000000000001E-3</v>
      </c>
      <c r="H300" s="76">
        <f>'[1]TARIFNE STAVKE od 01.10.2022'!G265</f>
        <v>3.3E-3</v>
      </c>
      <c r="I300" s="9">
        <f t="shared" si="108"/>
        <v>4.9399999999999999E-2</v>
      </c>
    </row>
    <row r="301" spans="1:9">
      <c r="A301" s="3">
        <v>6</v>
      </c>
      <c r="B301" s="3" t="s">
        <v>24</v>
      </c>
      <c r="C301" s="9">
        <f t="shared" si="105"/>
        <v>3.5000000000000001E-3</v>
      </c>
      <c r="D301" s="9">
        <f t="shared" si="106"/>
        <v>3.9153228482314683E-3</v>
      </c>
      <c r="E301" s="9">
        <v>2.9499999999999998E-2</v>
      </c>
      <c r="F301" s="13">
        <f t="shared" si="107"/>
        <v>4.6100000000000002E-2</v>
      </c>
      <c r="G301" s="76">
        <f>'[1]TARIFNE STAVKE od 01.10.2022'!F266</f>
        <v>2.8E-3</v>
      </c>
      <c r="H301" s="76">
        <f>'[1]TARIFNE STAVKE od 01.10.2022'!G266</f>
        <v>3.0999999999999999E-3</v>
      </c>
      <c r="I301" s="9">
        <f t="shared" si="108"/>
        <v>4.9200000000000001E-2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109">ROUND(D307*0.901,4)</f>
        <v>3.5999999999999999E-3</v>
      </c>
      <c r="D307" s="9">
        <f t="shared" ref="D307:D311" si="110">E307/$G$9</f>
        <v>4.0347733758046315E-3</v>
      </c>
      <c r="E307" s="9">
        <v>3.04E-2</v>
      </c>
      <c r="F307" s="13">
        <f>C307+$C$9</f>
        <v>4.6199999999999998E-2</v>
      </c>
      <c r="G307" s="76">
        <f>'[1]TARIFNE STAVKE od 01.10.2022'!F270</f>
        <v>6.1000000000000004E-3</v>
      </c>
      <c r="H307" s="76">
        <f>'[1]TARIFNE STAVKE od 01.10.2022'!G270</f>
        <v>6.3E-3</v>
      </c>
      <c r="I307" s="9">
        <f t="shared" ref="I307:I311" si="111">(F307+H307)</f>
        <v>5.2499999999999998E-2</v>
      </c>
    </row>
    <row r="308" spans="1:9">
      <c r="A308" s="3">
        <v>2</v>
      </c>
      <c r="B308" s="3" t="s">
        <v>20</v>
      </c>
      <c r="C308" s="9">
        <f t="shared" si="109"/>
        <v>3.5999999999999999E-3</v>
      </c>
      <c r="D308" s="9">
        <f t="shared" si="110"/>
        <v>4.0347733758046315E-3</v>
      </c>
      <c r="E308" s="9">
        <v>3.04E-2</v>
      </c>
      <c r="F308" s="13">
        <f>C308+$C$9</f>
        <v>4.6199999999999998E-2</v>
      </c>
      <c r="G308" s="76">
        <f>'[1]TARIFNE STAVKE od 01.10.2022'!F271</f>
        <v>5.1000000000000004E-3</v>
      </c>
      <c r="H308" s="76">
        <f>'[1]TARIFNE STAVKE od 01.10.2022'!G271</f>
        <v>5.3E-3</v>
      </c>
      <c r="I308" s="9">
        <f t="shared" si="111"/>
        <v>5.1499999999999997E-2</v>
      </c>
    </row>
    <row r="309" spans="1:9">
      <c r="A309" s="3">
        <v>3</v>
      </c>
      <c r="B309" s="3" t="s">
        <v>21</v>
      </c>
      <c r="C309" s="9">
        <f t="shared" si="109"/>
        <v>3.5999999999999999E-3</v>
      </c>
      <c r="D309" s="9">
        <f t="shared" si="110"/>
        <v>4.0347733758046315E-3</v>
      </c>
      <c r="E309" s="9">
        <v>3.04E-2</v>
      </c>
      <c r="F309" s="13">
        <f>C309+$C$9</f>
        <v>4.6199999999999998E-2</v>
      </c>
      <c r="G309" s="76">
        <f>'[1]TARIFNE STAVKE od 01.10.2022'!F272</f>
        <v>4.7999999999999996E-3</v>
      </c>
      <c r="H309" s="76">
        <f>'[1]TARIFNE STAVKE od 01.10.2022'!G272</f>
        <v>5.0000000000000001E-3</v>
      </c>
      <c r="I309" s="9">
        <f t="shared" si="111"/>
        <v>5.1199999999999996E-2</v>
      </c>
    </row>
    <row r="310" spans="1:9">
      <c r="A310" s="3">
        <v>4</v>
      </c>
      <c r="B310" s="3" t="s">
        <v>22</v>
      </c>
      <c r="C310" s="9">
        <f t="shared" si="109"/>
        <v>3.5999999999999999E-3</v>
      </c>
      <c r="D310" s="9">
        <f t="shared" si="110"/>
        <v>4.0347733758046315E-3</v>
      </c>
      <c r="E310" s="9">
        <v>3.04E-2</v>
      </c>
      <c r="F310" s="13">
        <f>C310+$C$9</f>
        <v>4.6199999999999998E-2</v>
      </c>
      <c r="G310" s="76">
        <f>'[1]TARIFNE STAVKE od 01.10.2022'!F273</f>
        <v>4.5999999999999999E-3</v>
      </c>
      <c r="H310" s="76">
        <f>'[1]TARIFNE STAVKE od 01.10.2022'!G273</f>
        <v>4.7000000000000002E-3</v>
      </c>
      <c r="I310" s="9">
        <f t="shared" si="111"/>
        <v>5.0900000000000001E-2</v>
      </c>
    </row>
    <row r="311" spans="1:9">
      <c r="A311" s="3">
        <v>5</v>
      </c>
      <c r="B311" s="3" t="s">
        <v>23</v>
      </c>
      <c r="C311" s="9">
        <f t="shared" si="109"/>
        <v>3.5999999999999999E-3</v>
      </c>
      <c r="D311" s="9">
        <f t="shared" si="110"/>
        <v>4.0347733758046315E-3</v>
      </c>
      <c r="E311" s="9">
        <v>3.04E-2</v>
      </c>
      <c r="F311" s="13">
        <f>C311+$C$9</f>
        <v>4.6199999999999998E-2</v>
      </c>
      <c r="G311" s="76">
        <f>'[1]TARIFNE STAVKE od 01.10.2022'!F274</f>
        <v>4.3E-3</v>
      </c>
      <c r="H311" s="76">
        <f>'[1]TARIFNE STAVKE od 01.10.2022'!G274</f>
        <v>4.4999999999999997E-3</v>
      </c>
      <c r="I311" s="9">
        <f t="shared" si="111"/>
        <v>5.0699999999999995E-2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112">ROUND(D313*0.901,4)</f>
        <v>3.5999999999999999E-3</v>
      </c>
      <c r="D313" s="9">
        <f t="shared" ref="D313:D315" si="113">E313/$G$9</f>
        <v>4.0347733758046315E-3</v>
      </c>
      <c r="E313" s="9">
        <v>3.04E-2</v>
      </c>
      <c r="F313" s="13">
        <f>C313+$C$9</f>
        <v>4.6199999999999998E-2</v>
      </c>
      <c r="G313" s="76">
        <f>'[1]TARIFNE STAVKE od 01.10.2022'!F278</f>
        <v>6.0000000000000001E-3</v>
      </c>
      <c r="H313" s="76">
        <f>'[1]TARIFNE STAVKE od 01.10.2022'!G278</f>
        <v>6.0000000000000001E-3</v>
      </c>
      <c r="I313" s="9">
        <f t="shared" ref="I313:I315" si="114">(F313+H313)</f>
        <v>5.2199999999999996E-2</v>
      </c>
    </row>
    <row r="314" spans="1:9">
      <c r="A314" s="3">
        <v>2</v>
      </c>
      <c r="B314" s="3" t="s">
        <v>22</v>
      </c>
      <c r="C314" s="9">
        <f t="shared" si="112"/>
        <v>3.5999999999999999E-3</v>
      </c>
      <c r="D314" s="9">
        <f t="shared" si="113"/>
        <v>4.0347733758046315E-3</v>
      </c>
      <c r="E314" s="9">
        <v>3.04E-2</v>
      </c>
      <c r="F314" s="13">
        <f>C314+$C$9</f>
        <v>4.6199999999999998E-2</v>
      </c>
      <c r="G314" s="76">
        <f>'[1]TARIFNE STAVKE od 01.10.2022'!F279</f>
        <v>5.7000000000000002E-3</v>
      </c>
      <c r="H314" s="76">
        <f>'[1]TARIFNE STAVKE od 01.10.2022'!G279</f>
        <v>5.7000000000000002E-3</v>
      </c>
      <c r="I314" s="9">
        <f t="shared" si="114"/>
        <v>5.1900000000000002E-2</v>
      </c>
    </row>
    <row r="315" spans="1:9">
      <c r="A315" s="3">
        <v>3</v>
      </c>
      <c r="B315" s="3" t="s">
        <v>23</v>
      </c>
      <c r="C315" s="9">
        <f t="shared" si="112"/>
        <v>3.5999999999999999E-3</v>
      </c>
      <c r="D315" s="9">
        <f t="shared" si="113"/>
        <v>4.0347733758046315E-3</v>
      </c>
      <c r="E315" s="9">
        <v>3.04E-2</v>
      </c>
      <c r="F315" s="13">
        <f>C315+$C$9</f>
        <v>4.6199999999999998E-2</v>
      </c>
      <c r="G315" s="76">
        <f>'[1]TARIFNE STAVKE od 01.10.2022'!F280</f>
        <v>5.4000000000000003E-3</v>
      </c>
      <c r="H315" s="76">
        <f>'[1]TARIFNE STAVKE od 01.10.2022'!G280</f>
        <v>5.4000000000000003E-3</v>
      </c>
      <c r="I315" s="9">
        <f t="shared" si="114"/>
        <v>5.16E-2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115">ROUND(D321*0.901,4)</f>
        <v>3.3E-3</v>
      </c>
      <c r="D321" s="9">
        <f t="shared" ref="D321:D325" si="116">E321/$G$9</f>
        <v>3.7029663547680667E-3</v>
      </c>
      <c r="E321" s="9">
        <v>2.7900000000000001E-2</v>
      </c>
      <c r="F321" s="13">
        <f>C321+$C$9</f>
        <v>4.5899999999999996E-2</v>
      </c>
      <c r="G321" s="76">
        <f>'[1]TARIFNE STAVKE od 01.10.2022'!F284</f>
        <v>1.2999999999999999E-2</v>
      </c>
      <c r="H321" s="76">
        <f>'[1]TARIFNE STAVKE od 01.10.2022'!G284</f>
        <v>1.38E-2</v>
      </c>
      <c r="I321" s="9">
        <f t="shared" ref="I321:I325" si="117">(F321+H321)</f>
        <v>5.9699999999999996E-2</v>
      </c>
    </row>
    <row r="322" spans="1:9">
      <c r="A322" s="3">
        <v>2</v>
      </c>
      <c r="B322" s="3" t="s">
        <v>20</v>
      </c>
      <c r="C322" s="9">
        <f t="shared" si="115"/>
        <v>3.3E-3</v>
      </c>
      <c r="D322" s="9">
        <f t="shared" si="116"/>
        <v>3.7029663547680667E-3</v>
      </c>
      <c r="E322" s="9">
        <v>2.7900000000000001E-2</v>
      </c>
      <c r="F322" s="13">
        <f>C322+$C$9</f>
        <v>4.5899999999999996E-2</v>
      </c>
      <c r="G322" s="76">
        <f>'[1]TARIFNE STAVKE od 01.10.2022'!F285</f>
        <v>1.18E-2</v>
      </c>
      <c r="H322" s="76">
        <f>'[1]TARIFNE STAVKE od 01.10.2022'!G285</f>
        <v>1.26E-2</v>
      </c>
      <c r="I322" s="9">
        <f t="shared" si="117"/>
        <v>5.8499999999999996E-2</v>
      </c>
    </row>
    <row r="323" spans="1:9">
      <c r="A323" s="3">
        <v>3</v>
      </c>
      <c r="B323" s="3" t="s">
        <v>21</v>
      </c>
      <c r="C323" s="9">
        <f t="shared" si="115"/>
        <v>3.3E-3</v>
      </c>
      <c r="D323" s="9">
        <f t="shared" si="116"/>
        <v>3.7029663547680667E-3</v>
      </c>
      <c r="E323" s="9">
        <v>2.7900000000000001E-2</v>
      </c>
      <c r="F323" s="13">
        <f>C323+$C$9</f>
        <v>4.5899999999999996E-2</v>
      </c>
      <c r="G323" s="76">
        <f>'[1]TARIFNE STAVKE od 01.10.2022'!F286</f>
        <v>1.18E-2</v>
      </c>
      <c r="H323" s="76">
        <f>'[1]TARIFNE STAVKE od 01.10.2022'!G286</f>
        <v>1.26E-2</v>
      </c>
      <c r="I323" s="9">
        <f t="shared" si="117"/>
        <v>5.8499999999999996E-2</v>
      </c>
    </row>
    <row r="324" spans="1:9">
      <c r="A324" s="3">
        <v>4</v>
      </c>
      <c r="B324" s="3" t="s">
        <v>22</v>
      </c>
      <c r="C324" s="9">
        <f t="shared" si="115"/>
        <v>3.3E-3</v>
      </c>
      <c r="D324" s="9">
        <f t="shared" si="116"/>
        <v>3.7029663547680667E-3</v>
      </c>
      <c r="E324" s="9">
        <v>2.7900000000000001E-2</v>
      </c>
      <c r="F324" s="13">
        <f>C324+$C$9</f>
        <v>4.5899999999999996E-2</v>
      </c>
      <c r="G324" s="76">
        <f>'[1]TARIFNE STAVKE od 01.10.2022'!F287</f>
        <v>1.12E-2</v>
      </c>
      <c r="H324" s="76">
        <f>'[1]TARIFNE STAVKE od 01.10.2022'!G287</f>
        <v>1.1900000000000001E-2</v>
      </c>
      <c r="I324" s="9">
        <f t="shared" si="117"/>
        <v>5.7799999999999997E-2</v>
      </c>
    </row>
    <row r="325" spans="1:9">
      <c r="A325" s="3">
        <v>5</v>
      </c>
      <c r="B325" s="3" t="s">
        <v>23</v>
      </c>
      <c r="C325" s="9">
        <f t="shared" si="115"/>
        <v>3.3E-3</v>
      </c>
      <c r="D325" s="9">
        <f t="shared" si="116"/>
        <v>3.7029663547680667E-3</v>
      </c>
      <c r="E325" s="9">
        <v>2.7900000000000001E-2</v>
      </c>
      <c r="F325" s="13">
        <f>C325+$C$9</f>
        <v>4.5899999999999996E-2</v>
      </c>
      <c r="G325" s="76">
        <f>'[1]TARIFNE STAVKE od 01.10.2022'!F288</f>
        <v>1.06E-2</v>
      </c>
      <c r="H325" s="76">
        <f>'[1]TARIFNE STAVKE od 01.10.2022'!G288</f>
        <v>1.1299999999999999E-2</v>
      </c>
      <c r="I325" s="9">
        <f t="shared" si="117"/>
        <v>5.7199999999999994E-2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118">ROUND(D331*0.901,4)</f>
        <v>3.3E-3</v>
      </c>
      <c r="D331" s="9">
        <f t="shared" ref="D331:D336" si="119">E331/$G$9</f>
        <v>3.7029663547680667E-3</v>
      </c>
      <c r="E331" s="9">
        <v>2.7900000000000001E-2</v>
      </c>
      <c r="F331" s="13">
        <f t="shared" ref="F331:F336" si="120">C331+$C$9</f>
        <v>4.5899999999999996E-2</v>
      </c>
      <c r="G331" s="8">
        <f>'[1]TARIFNE STAVKE od 01.10.2022'!F292</f>
        <v>1.2999999999999999E-2</v>
      </c>
      <c r="H331" s="8">
        <f>'[1]TARIFNE STAVKE od 01.10.2022'!G292</f>
        <v>1.3100000000000001E-2</v>
      </c>
      <c r="I331" s="9">
        <f t="shared" ref="I331:I336" si="121">(F331+H331)</f>
        <v>5.8999999999999997E-2</v>
      </c>
    </row>
    <row r="332" spans="1:9">
      <c r="A332" s="3">
        <v>2</v>
      </c>
      <c r="B332" s="3" t="s">
        <v>20</v>
      </c>
      <c r="C332" s="9">
        <f t="shared" si="118"/>
        <v>3.3E-3</v>
      </c>
      <c r="D332" s="9">
        <f t="shared" si="119"/>
        <v>3.7029663547680667E-3</v>
      </c>
      <c r="E332" s="9">
        <v>2.7900000000000001E-2</v>
      </c>
      <c r="F332" s="13">
        <f t="shared" si="120"/>
        <v>4.5899999999999996E-2</v>
      </c>
      <c r="G332" s="8">
        <f>'[1]TARIFNE STAVKE od 01.10.2022'!F293</f>
        <v>1.18E-2</v>
      </c>
      <c r="H332" s="8">
        <f>'[1]TARIFNE STAVKE od 01.10.2022'!G293</f>
        <v>1.1900000000000001E-2</v>
      </c>
      <c r="I332" s="9">
        <f t="shared" si="121"/>
        <v>5.7799999999999997E-2</v>
      </c>
    </row>
    <row r="333" spans="1:9">
      <c r="A333" s="3">
        <v>3</v>
      </c>
      <c r="B333" s="3" t="s">
        <v>21</v>
      </c>
      <c r="C333" s="9">
        <f t="shared" si="118"/>
        <v>3.3E-3</v>
      </c>
      <c r="D333" s="9">
        <f t="shared" si="119"/>
        <v>3.7029663547680667E-3</v>
      </c>
      <c r="E333" s="9">
        <v>2.7900000000000001E-2</v>
      </c>
      <c r="F333" s="13">
        <f t="shared" si="120"/>
        <v>4.5899999999999996E-2</v>
      </c>
      <c r="G333" s="8">
        <f>'[1]TARIFNE STAVKE od 01.10.2022'!F294</f>
        <v>1.18E-2</v>
      </c>
      <c r="H333" s="8">
        <f>'[1]TARIFNE STAVKE od 01.10.2022'!G294</f>
        <v>1.1900000000000001E-2</v>
      </c>
      <c r="I333" s="9">
        <f t="shared" si="121"/>
        <v>5.7799999999999997E-2</v>
      </c>
    </row>
    <row r="334" spans="1:9">
      <c r="A334" s="3">
        <v>4</v>
      </c>
      <c r="B334" s="3" t="s">
        <v>22</v>
      </c>
      <c r="C334" s="9">
        <f t="shared" si="118"/>
        <v>3.3E-3</v>
      </c>
      <c r="D334" s="9">
        <f t="shared" si="119"/>
        <v>3.7029663547680667E-3</v>
      </c>
      <c r="E334" s="9">
        <v>2.7900000000000001E-2</v>
      </c>
      <c r="F334" s="13">
        <f t="shared" si="120"/>
        <v>4.5899999999999996E-2</v>
      </c>
      <c r="G334" s="8">
        <f>'[1]TARIFNE STAVKE od 01.10.2022'!F295</f>
        <v>1.12E-2</v>
      </c>
      <c r="H334" s="8">
        <f>'[1]TARIFNE STAVKE od 01.10.2022'!G295</f>
        <v>1.1299999999999999E-2</v>
      </c>
      <c r="I334" s="9">
        <f t="shared" si="121"/>
        <v>5.7199999999999994E-2</v>
      </c>
    </row>
    <row r="335" spans="1:9">
      <c r="A335" s="3">
        <v>5</v>
      </c>
      <c r="B335" s="3" t="s">
        <v>23</v>
      </c>
      <c r="C335" s="9">
        <f t="shared" si="118"/>
        <v>3.3E-3</v>
      </c>
      <c r="D335" s="9">
        <f t="shared" si="119"/>
        <v>3.7029663547680667E-3</v>
      </c>
      <c r="E335" s="9">
        <v>2.7900000000000001E-2</v>
      </c>
      <c r="F335" s="13">
        <f t="shared" si="120"/>
        <v>4.5899999999999996E-2</v>
      </c>
      <c r="G335" s="8">
        <f>'[1]TARIFNE STAVKE od 01.10.2022'!F296</f>
        <v>1.06E-2</v>
      </c>
      <c r="H335" s="8">
        <f>'[1]TARIFNE STAVKE od 01.10.2022'!G296</f>
        <v>1.0699999999999999E-2</v>
      </c>
      <c r="I335" s="9">
        <f t="shared" si="121"/>
        <v>5.6599999999999998E-2</v>
      </c>
    </row>
    <row r="336" spans="1:9">
      <c r="A336" s="3">
        <v>6</v>
      </c>
      <c r="B336" s="3" t="s">
        <v>24</v>
      </c>
      <c r="C336" s="9">
        <f t="shared" si="118"/>
        <v>3.3E-3</v>
      </c>
      <c r="D336" s="9">
        <f t="shared" si="119"/>
        <v>3.7029663547680667E-3</v>
      </c>
      <c r="E336" s="9">
        <v>2.7900000000000001E-2</v>
      </c>
      <c r="F336" s="13">
        <f t="shared" si="120"/>
        <v>4.5899999999999996E-2</v>
      </c>
      <c r="G336" s="8">
        <f>'[1]TARIFNE STAVKE od 01.10.2022'!F297</f>
        <v>0.01</v>
      </c>
      <c r="H336" s="8">
        <f>'[1]TARIFNE STAVKE od 01.10.2022'!G297</f>
        <v>1.01E-2</v>
      </c>
      <c r="I336" s="9">
        <f t="shared" si="121"/>
        <v>5.5999999999999994E-2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122">ROUND(D342*0.901,4)</f>
        <v>3.3E-3</v>
      </c>
      <c r="D342" s="9">
        <f t="shared" ref="D342:D344" si="123">E342/$G$9</f>
        <v>3.7029663547680667E-3</v>
      </c>
      <c r="E342" s="9">
        <v>2.7900000000000001E-2</v>
      </c>
      <c r="F342" s="13">
        <f>C342+$C$9</f>
        <v>4.5899999999999996E-2</v>
      </c>
      <c r="G342" s="8">
        <f>'[1]TARIFNE STAVKE od 01.10.2022'!F301</f>
        <v>1.04E-2</v>
      </c>
      <c r="H342" s="8">
        <f>'[1]TARIFNE STAVKE od 01.10.2022'!G301</f>
        <v>1.0200000000000001E-2</v>
      </c>
      <c r="I342" s="9">
        <f>(F342+H342)</f>
        <v>5.6099999999999997E-2</v>
      </c>
    </row>
    <row r="343" spans="1:9">
      <c r="A343" s="3">
        <v>2</v>
      </c>
      <c r="B343" s="3" t="s">
        <v>25</v>
      </c>
      <c r="C343" s="9">
        <f t="shared" si="122"/>
        <v>3.3E-3</v>
      </c>
      <c r="D343" s="9">
        <f t="shared" si="123"/>
        <v>3.7029663547680667E-3</v>
      </c>
      <c r="E343" s="9">
        <v>2.7900000000000001E-2</v>
      </c>
      <c r="F343" s="13">
        <f>C343+$C$9</f>
        <v>4.5899999999999996E-2</v>
      </c>
      <c r="G343" s="8">
        <f>'[1]TARIFNE STAVKE od 01.10.2022'!F302</f>
        <v>9.1999999999999998E-3</v>
      </c>
      <c r="H343" s="8">
        <f>'[1]TARIFNE STAVKE od 01.10.2022'!G302</f>
        <v>9.1000000000000004E-3</v>
      </c>
      <c r="I343" s="9">
        <f t="shared" ref="I343:I344" si="124">(F343+H343)</f>
        <v>5.4999999999999993E-2</v>
      </c>
    </row>
    <row r="344" spans="1:9">
      <c r="A344" s="3">
        <v>3</v>
      </c>
      <c r="B344" s="3" t="s">
        <v>28</v>
      </c>
      <c r="C344" s="9">
        <f t="shared" si="122"/>
        <v>3.3E-3</v>
      </c>
      <c r="D344" s="9">
        <f t="shared" si="123"/>
        <v>3.7029663547680667E-3</v>
      </c>
      <c r="E344" s="9">
        <v>2.7900000000000001E-2</v>
      </c>
      <c r="F344" s="13">
        <f>C344+$C$9</f>
        <v>4.5899999999999996E-2</v>
      </c>
      <c r="G344" s="8">
        <f>'[1]TARIFNE STAVKE od 01.10.2022'!F303</f>
        <v>8.6E-3</v>
      </c>
      <c r="H344" s="8">
        <f>'[1]TARIFNE STAVKE od 01.10.2022'!G303</f>
        <v>8.5000000000000006E-3</v>
      </c>
      <c r="I344" s="9">
        <f t="shared" si="124"/>
        <v>5.4399999999999997E-2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DDB50C11-CD51-4397-99DA-625513418B78}"/>
  </hyperlinks>
  <pageMargins left="0.39370078740157483" right="0.39370078740157483" top="1.0833333333333333" bottom="0.74803149606299213" header="0.31496062992125984" footer="0.31496062992125984"/>
  <pageSetup scale="60" orientation="portrait" r:id="rId2"/>
  <rowBreaks count="3" manualBreakCount="3">
    <brk id="52" max="16383" man="1"/>
    <brk id="100" max="16383" man="1"/>
    <brk id="1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C9BEB-31C9-4D3C-ADA8-76258DD63797}">
  <sheetPr codeName="Sheet8"/>
  <dimension ref="A1:I344"/>
  <sheetViews>
    <sheetView view="pageBreakPreview" zoomScaleNormal="100" zoomScaleSheetLayoutView="100" workbookViewId="0">
      <selection activeCell="A4" sqref="A4:I4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297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3.6600000000000001E-2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 t="shared" ref="F17:F23" si="0">C17+$C$9</f>
        <v>4.02E-2</v>
      </c>
      <c r="G17" s="8">
        <f>'[1]TARIFNE STAVKE od 01.10.2022'!F6</f>
        <v>6.8999999999999999E-3</v>
      </c>
      <c r="H17" s="8">
        <f>'[1]TARIFNE STAVKE od 01.10.2022'!G6</f>
        <v>7.1000000000000004E-3</v>
      </c>
      <c r="I17" s="9">
        <f>(F17+H17)</f>
        <v>4.7300000000000002E-2</v>
      </c>
    </row>
    <row r="18" spans="1:9">
      <c r="A18" s="3">
        <v>2</v>
      </c>
      <c r="B18" s="3" t="s">
        <v>20</v>
      </c>
      <c r="C18" s="9">
        <f t="shared" ref="C18:C23" si="1">ROUND(E18*0.901,4)</f>
        <v>2.6800000000000001E-2</v>
      </c>
      <c r="D18" s="9">
        <f t="shared" ref="D18:D23" si="2">E18/$G$9</f>
        <v>3.941867409914394E-3</v>
      </c>
      <c r="E18" s="9">
        <v>2.9700000000000001E-2</v>
      </c>
      <c r="F18" s="13">
        <f t="shared" si="0"/>
        <v>6.3399999999999998E-2</v>
      </c>
      <c r="G18" s="8">
        <f>'[1]TARIFNE STAVKE od 01.10.2022'!F7</f>
        <v>5.3E-3</v>
      </c>
      <c r="H18" s="8">
        <f>'[1]TARIFNE STAVKE od 01.10.2022'!G7</f>
        <v>5.4999999999999997E-3</v>
      </c>
      <c r="I18" s="9">
        <f t="shared" ref="I18:I23" si="3">(F18+H18)</f>
        <v>6.8900000000000003E-2</v>
      </c>
    </row>
    <row r="19" spans="1:9">
      <c r="A19" s="3">
        <v>3</v>
      </c>
      <c r="B19" s="3" t="s">
        <v>21</v>
      </c>
      <c r="C19" s="9">
        <f t="shared" si="1"/>
        <v>2.6800000000000001E-2</v>
      </c>
      <c r="D19" s="9">
        <f t="shared" si="2"/>
        <v>3.941867409914394E-3</v>
      </c>
      <c r="E19" s="9">
        <v>2.9700000000000001E-2</v>
      </c>
      <c r="F19" s="13">
        <f t="shared" si="0"/>
        <v>6.3399999999999998E-2</v>
      </c>
      <c r="G19" s="8">
        <f>'[1]TARIFNE STAVKE od 01.10.2022'!F8</f>
        <v>5.1999999999999998E-3</v>
      </c>
      <c r="H19" s="8">
        <f>'[1]TARIFNE STAVKE od 01.10.2022'!G8</f>
        <v>5.4000000000000003E-3</v>
      </c>
      <c r="I19" s="9">
        <f t="shared" si="3"/>
        <v>6.88E-2</v>
      </c>
    </row>
    <row r="20" spans="1:9">
      <c r="A20" s="3">
        <v>4</v>
      </c>
      <c r="B20" s="3" t="s">
        <v>22</v>
      </c>
      <c r="C20" s="9">
        <f t="shared" si="1"/>
        <v>2.6800000000000001E-2</v>
      </c>
      <c r="D20" s="9">
        <f t="shared" si="2"/>
        <v>3.941867409914394E-3</v>
      </c>
      <c r="E20" s="9">
        <v>2.9700000000000001E-2</v>
      </c>
      <c r="F20" s="13">
        <f t="shared" si="0"/>
        <v>6.3399999999999998E-2</v>
      </c>
      <c r="G20" s="8">
        <f>'[1]TARIFNE STAVKE od 01.10.2022'!F9</f>
        <v>5.0000000000000001E-3</v>
      </c>
      <c r="H20" s="8">
        <f>'[1]TARIFNE STAVKE od 01.10.2022'!G9</f>
        <v>5.1999999999999998E-3</v>
      </c>
      <c r="I20" s="9">
        <f t="shared" si="3"/>
        <v>6.8599999999999994E-2</v>
      </c>
    </row>
    <row r="21" spans="1:9">
      <c r="A21" s="3">
        <v>5</v>
      </c>
      <c r="B21" s="3" t="s">
        <v>23</v>
      </c>
      <c r="C21" s="9">
        <f t="shared" si="1"/>
        <v>2.6800000000000001E-2</v>
      </c>
      <c r="D21" s="9">
        <f t="shared" si="2"/>
        <v>3.941867409914394E-3</v>
      </c>
      <c r="E21" s="9">
        <v>2.9700000000000001E-2</v>
      </c>
      <c r="F21" s="13">
        <f t="shared" si="0"/>
        <v>6.3399999999999998E-2</v>
      </c>
      <c r="G21" s="8">
        <f>'[1]TARIFNE STAVKE od 01.10.2022'!F10</f>
        <v>4.7999999999999996E-3</v>
      </c>
      <c r="H21" s="8">
        <f>'[1]TARIFNE STAVKE od 01.10.2022'!G10</f>
        <v>4.8999999999999998E-3</v>
      </c>
      <c r="I21" s="9">
        <f t="shared" si="3"/>
        <v>6.83E-2</v>
      </c>
    </row>
    <row r="22" spans="1:9">
      <c r="A22" s="3">
        <v>6</v>
      </c>
      <c r="B22" s="3" t="s">
        <v>24</v>
      </c>
      <c r="C22" s="9">
        <f t="shared" si="1"/>
        <v>2.6800000000000001E-2</v>
      </c>
      <c r="D22" s="9">
        <f t="shared" si="2"/>
        <v>3.941867409914394E-3</v>
      </c>
      <c r="E22" s="9">
        <v>2.9700000000000001E-2</v>
      </c>
      <c r="F22" s="13">
        <f t="shared" si="0"/>
        <v>6.3399999999999998E-2</v>
      </c>
      <c r="G22" s="8">
        <f>'[1]TARIFNE STAVKE od 01.10.2022'!F11</f>
        <v>4.4999999999999997E-3</v>
      </c>
      <c r="H22" s="8">
        <f>'[1]TARIFNE STAVKE od 01.10.2022'!G11</f>
        <v>4.5999999999999999E-3</v>
      </c>
      <c r="I22" s="9">
        <f t="shared" si="3"/>
        <v>6.8000000000000005E-2</v>
      </c>
    </row>
    <row r="23" spans="1:9">
      <c r="A23" s="3">
        <v>7</v>
      </c>
      <c r="B23" s="3" t="s">
        <v>25</v>
      </c>
      <c r="C23" s="9">
        <f t="shared" si="1"/>
        <v>2.6800000000000001E-2</v>
      </c>
      <c r="D23" s="9">
        <f t="shared" si="2"/>
        <v>3.941867409914394E-3</v>
      </c>
      <c r="E23" s="9">
        <v>2.9700000000000001E-2</v>
      </c>
      <c r="F23" s="13">
        <f t="shared" si="0"/>
        <v>6.3399999999999998E-2</v>
      </c>
      <c r="G23" s="8">
        <f>'[1]TARIFNE STAVKE od 01.10.2022'!F12</f>
        <v>4.1999999999999997E-3</v>
      </c>
      <c r="H23" s="8">
        <f>'[1]TARIFNE STAVKE od 01.10.2022'!G12</f>
        <v>4.4000000000000003E-3</v>
      </c>
      <c r="I23" s="9">
        <f t="shared" si="3"/>
        <v>6.7799999999999999E-2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 t="shared" ref="C29:C36" si="4">ROUND(D29*0.901,4)</f>
        <v>2.8E-3</v>
      </c>
      <c r="D29" s="9">
        <f t="shared" ref="D29:D36" si="5">E29/$G$9</f>
        <v>3.079169155219324E-3</v>
      </c>
      <c r="E29" s="9">
        <v>2.3199999999999998E-2</v>
      </c>
      <c r="F29" s="13">
        <f t="shared" ref="F29:F36" si="6">C29+$C$9</f>
        <v>3.9399999999999998E-2</v>
      </c>
      <c r="G29" s="10">
        <f>'[1]TARIFNE STAVKE od 01.10.2022'!F16</f>
        <v>4.0000000000000001E-3</v>
      </c>
      <c r="H29" s="10">
        <f>'[1]TARIFNE STAVKE od 01.10.2022'!G16</f>
        <v>4.1000000000000003E-3</v>
      </c>
      <c r="I29" s="9">
        <f t="shared" ref="I29:I36" si="7">(F29+H29)</f>
        <v>4.3499999999999997E-2</v>
      </c>
    </row>
    <row r="30" spans="1:9">
      <c r="A30" s="3">
        <v>2</v>
      </c>
      <c r="B30" s="3" t="s">
        <v>20</v>
      </c>
      <c r="C30" s="9">
        <f t="shared" si="4"/>
        <v>2.8E-3</v>
      </c>
      <c r="D30" s="9">
        <f t="shared" si="5"/>
        <v>3.079169155219324E-3</v>
      </c>
      <c r="E30" s="9">
        <v>2.3199999999999998E-2</v>
      </c>
      <c r="F30" s="13">
        <f t="shared" si="6"/>
        <v>3.9399999999999998E-2</v>
      </c>
      <c r="G30" s="10">
        <f>'[1]TARIFNE STAVKE od 01.10.2022'!F17</f>
        <v>4.0000000000000001E-3</v>
      </c>
      <c r="H30" s="10">
        <f>'[1]TARIFNE STAVKE od 01.10.2022'!G17</f>
        <v>4.1000000000000003E-3</v>
      </c>
      <c r="I30" s="9">
        <f t="shared" si="7"/>
        <v>4.3499999999999997E-2</v>
      </c>
    </row>
    <row r="31" spans="1:9">
      <c r="A31" s="3">
        <v>3</v>
      </c>
      <c r="B31" s="3" t="s">
        <v>21</v>
      </c>
      <c r="C31" s="9">
        <f t="shared" si="4"/>
        <v>2.8E-3</v>
      </c>
      <c r="D31" s="9">
        <f t="shared" si="5"/>
        <v>3.079169155219324E-3</v>
      </c>
      <c r="E31" s="9">
        <v>2.3199999999999998E-2</v>
      </c>
      <c r="F31" s="13">
        <f t="shared" si="6"/>
        <v>3.9399999999999998E-2</v>
      </c>
      <c r="G31" s="10">
        <f>'[1]TARIFNE STAVKE od 01.10.2022'!F18</f>
        <v>4.0000000000000001E-3</v>
      </c>
      <c r="H31" s="10">
        <f>'[1]TARIFNE STAVKE od 01.10.2022'!G18</f>
        <v>4.1000000000000003E-3</v>
      </c>
      <c r="I31" s="9">
        <f t="shared" si="7"/>
        <v>4.3499999999999997E-2</v>
      </c>
    </row>
    <row r="32" spans="1:9">
      <c r="A32" s="3">
        <v>4</v>
      </c>
      <c r="B32" s="3" t="s">
        <v>22</v>
      </c>
      <c r="C32" s="9">
        <f t="shared" si="4"/>
        <v>2.8E-3</v>
      </c>
      <c r="D32" s="9">
        <f t="shared" si="5"/>
        <v>3.079169155219324E-3</v>
      </c>
      <c r="E32" s="9">
        <v>2.3199999999999998E-2</v>
      </c>
      <c r="F32" s="13">
        <f t="shared" si="6"/>
        <v>3.9399999999999998E-2</v>
      </c>
      <c r="G32" s="10">
        <f>'[1]TARIFNE STAVKE od 01.10.2022'!F19</f>
        <v>3.5999999999999999E-3</v>
      </c>
      <c r="H32" s="10">
        <f>'[1]TARIFNE STAVKE od 01.10.2022'!G19</f>
        <v>3.7000000000000002E-3</v>
      </c>
      <c r="I32" s="9">
        <f t="shared" si="7"/>
        <v>4.3099999999999999E-2</v>
      </c>
    </row>
    <row r="33" spans="1:9">
      <c r="A33" s="3">
        <v>5</v>
      </c>
      <c r="B33" s="3" t="s">
        <v>23</v>
      </c>
      <c r="C33" s="9">
        <f t="shared" si="4"/>
        <v>2.8E-3</v>
      </c>
      <c r="D33" s="9">
        <f t="shared" si="5"/>
        <v>3.079169155219324E-3</v>
      </c>
      <c r="E33" s="9">
        <v>2.3199999999999998E-2</v>
      </c>
      <c r="F33" s="13">
        <f t="shared" si="6"/>
        <v>3.9399999999999998E-2</v>
      </c>
      <c r="G33" s="10">
        <f>'[1]TARIFNE STAVKE od 01.10.2022'!F20</f>
        <v>3.5999999999999999E-3</v>
      </c>
      <c r="H33" s="10">
        <f>'[1]TARIFNE STAVKE od 01.10.2022'!G20</f>
        <v>3.7000000000000002E-3</v>
      </c>
      <c r="I33" s="9">
        <f t="shared" si="7"/>
        <v>4.3099999999999999E-2</v>
      </c>
    </row>
    <row r="34" spans="1:9">
      <c r="A34" s="3">
        <v>6</v>
      </c>
      <c r="B34" s="3" t="s">
        <v>24</v>
      </c>
      <c r="C34" s="9">
        <f t="shared" si="4"/>
        <v>2.8E-3</v>
      </c>
      <c r="D34" s="9">
        <f t="shared" si="5"/>
        <v>3.079169155219324E-3</v>
      </c>
      <c r="E34" s="9">
        <v>2.3199999999999998E-2</v>
      </c>
      <c r="F34" s="13">
        <f t="shared" si="6"/>
        <v>3.9399999999999998E-2</v>
      </c>
      <c r="G34" s="10">
        <f>'[1]TARIFNE STAVKE od 01.10.2022'!F21</f>
        <v>3.3999999999999998E-3</v>
      </c>
      <c r="H34" s="10">
        <f>'[1]TARIFNE STAVKE od 01.10.2022'!G21</f>
        <v>3.5000000000000001E-3</v>
      </c>
      <c r="I34" s="9">
        <f t="shared" si="7"/>
        <v>4.2900000000000001E-2</v>
      </c>
    </row>
    <row r="35" spans="1:9">
      <c r="A35" s="3">
        <v>7</v>
      </c>
      <c r="B35" s="3" t="s">
        <v>25</v>
      </c>
      <c r="C35" s="9">
        <f t="shared" si="4"/>
        <v>2.8E-3</v>
      </c>
      <c r="D35" s="9">
        <f t="shared" si="5"/>
        <v>3.079169155219324E-3</v>
      </c>
      <c r="E35" s="9">
        <v>2.3199999999999998E-2</v>
      </c>
      <c r="F35" s="13">
        <f t="shared" si="6"/>
        <v>3.9399999999999998E-2</v>
      </c>
      <c r="G35" s="10">
        <f>'[1]TARIFNE STAVKE od 01.10.2022'!F22</f>
        <v>3.2000000000000002E-3</v>
      </c>
      <c r="H35" s="10">
        <f>'[1]TARIFNE STAVKE od 01.10.2022'!G22</f>
        <v>3.3E-3</v>
      </c>
      <c r="I35" s="9">
        <f t="shared" si="7"/>
        <v>4.2699999999999995E-2</v>
      </c>
    </row>
    <row r="36" spans="1:9">
      <c r="A36" s="3">
        <v>8</v>
      </c>
      <c r="B36" s="3" t="s">
        <v>28</v>
      </c>
      <c r="C36" s="9">
        <f t="shared" si="4"/>
        <v>2.8E-3</v>
      </c>
      <c r="D36" s="9">
        <f t="shared" si="5"/>
        <v>3.079169155219324E-3</v>
      </c>
      <c r="E36" s="9">
        <v>2.3199999999999998E-2</v>
      </c>
      <c r="F36" s="13">
        <f t="shared" si="6"/>
        <v>3.9399999999999998E-2</v>
      </c>
      <c r="G36" s="10">
        <f>'[1]TARIFNE STAVKE od 01.10.2022'!F23</f>
        <v>3.0000000000000001E-3</v>
      </c>
      <c r="H36" s="10">
        <f>'[1]TARIFNE STAVKE od 01.10.2022'!G23</f>
        <v>3.0999999999999999E-3</v>
      </c>
      <c r="I36" s="9">
        <f t="shared" si="7"/>
        <v>4.2499999999999996E-2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3.9699999999999999E-2</v>
      </c>
      <c r="G42" s="8">
        <f>'[1]TARIFNE STAVKE od 01.10.2022'!F27</f>
        <v>2.8999999999999998E-3</v>
      </c>
      <c r="H42" s="8">
        <f>'[1]TARIFNE STAVKE od 01.10.2022'!G27</f>
        <v>3.0999999999999999E-3</v>
      </c>
      <c r="I42" s="9">
        <f t="shared" ref="I42:I46" si="10">(F42+H42)</f>
        <v>4.2799999999999998E-2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3.9699999999999999E-2</v>
      </c>
      <c r="G43" s="8">
        <f>'[1]TARIFNE STAVKE od 01.10.2022'!F28</f>
        <v>2.8999999999999998E-3</v>
      </c>
      <c r="H43" s="8">
        <f>'[1]TARIFNE STAVKE od 01.10.2022'!G28</f>
        <v>3.0999999999999999E-3</v>
      </c>
      <c r="I43" s="9">
        <f t="shared" si="10"/>
        <v>4.2799999999999998E-2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3.9699999999999999E-2</v>
      </c>
      <c r="G44" s="8">
        <f>'[1]TARIFNE STAVKE od 01.10.2022'!F29</f>
        <v>2.5999999999999999E-3</v>
      </c>
      <c r="H44" s="8">
        <f>'[1]TARIFNE STAVKE od 01.10.2022'!G29</f>
        <v>2.7000000000000001E-3</v>
      </c>
      <c r="I44" s="9">
        <f t="shared" si="10"/>
        <v>4.24E-2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3.9699999999999999E-2</v>
      </c>
      <c r="G45" s="8">
        <f>'[1]TARIFNE STAVKE od 01.10.2022'!F30</f>
        <v>2.5000000000000001E-3</v>
      </c>
      <c r="H45" s="8">
        <f>'[1]TARIFNE STAVKE od 01.10.2022'!G30</f>
        <v>2.5999999999999999E-3</v>
      </c>
      <c r="I45" s="9">
        <f t="shared" si="10"/>
        <v>4.2299999999999997E-2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3.9699999999999999E-2</v>
      </c>
      <c r="G46" s="8">
        <f>'[1]TARIFNE STAVKE od 01.10.2022'!F31</f>
        <v>2.2000000000000001E-3</v>
      </c>
      <c r="H46" s="8">
        <f>'[1]TARIFNE STAVKE od 01.10.2022'!G31</f>
        <v>2.3E-3</v>
      </c>
      <c r="I46" s="9">
        <f t="shared" si="10"/>
        <v>4.1999999999999996E-2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1">ROUND(D48*0.901,4)</f>
        <v>3.5999999999999999E-3</v>
      </c>
      <c r="D48" s="9">
        <f t="shared" ref="D48:D51" si="12">E48/$G$9</f>
        <v>4.0347733758046315E-3</v>
      </c>
      <c r="E48" s="9">
        <v>3.04E-2</v>
      </c>
      <c r="F48" s="13">
        <f>C48+$C$9</f>
        <v>4.02E-2</v>
      </c>
      <c r="G48" s="8">
        <f>'[1]TARIFNE STAVKE od 01.10.2022'!F35</f>
        <v>8.8999999999999999E-3</v>
      </c>
      <c r="H48" s="8">
        <f>'[1]TARIFNE STAVKE od 01.10.2022'!G35</f>
        <v>9.1000000000000004E-3</v>
      </c>
      <c r="I48" s="9">
        <f t="shared" ref="I48:I51" si="13">(F48+H48)</f>
        <v>4.9299999999999997E-2</v>
      </c>
    </row>
    <row r="49" spans="1:9">
      <c r="A49" s="3">
        <v>2</v>
      </c>
      <c r="B49" s="3" t="s">
        <v>21</v>
      </c>
      <c r="C49" s="9">
        <f t="shared" si="11"/>
        <v>3.5999999999999999E-3</v>
      </c>
      <c r="D49" s="9">
        <f t="shared" si="12"/>
        <v>4.0347733758046315E-3</v>
      </c>
      <c r="E49" s="9">
        <v>3.04E-2</v>
      </c>
      <c r="F49" s="13">
        <f>C49+$C$9</f>
        <v>4.02E-2</v>
      </c>
      <c r="G49" s="8">
        <f>'[1]TARIFNE STAVKE od 01.10.2022'!F36</f>
        <v>8.5000000000000006E-3</v>
      </c>
      <c r="H49" s="8">
        <f>'[1]TARIFNE STAVKE od 01.10.2022'!G36</f>
        <v>8.6999999999999994E-3</v>
      </c>
      <c r="I49" s="9">
        <f t="shared" si="13"/>
        <v>4.8899999999999999E-2</v>
      </c>
    </row>
    <row r="50" spans="1:9">
      <c r="A50" s="3">
        <v>3</v>
      </c>
      <c r="B50" s="3" t="s">
        <v>22</v>
      </c>
      <c r="C50" s="9">
        <f t="shared" si="11"/>
        <v>3.5999999999999999E-3</v>
      </c>
      <c r="D50" s="9">
        <f t="shared" si="12"/>
        <v>4.0347733758046315E-3</v>
      </c>
      <c r="E50" s="9">
        <v>3.04E-2</v>
      </c>
      <c r="F50" s="13">
        <f>C50+$C$9</f>
        <v>4.02E-2</v>
      </c>
      <c r="G50" s="8">
        <f>'[1]TARIFNE STAVKE od 01.10.2022'!F37</f>
        <v>8.0000000000000002E-3</v>
      </c>
      <c r="H50" s="8">
        <f>'[1]TARIFNE STAVKE od 01.10.2022'!G37</f>
        <v>8.2000000000000007E-3</v>
      </c>
      <c r="I50" s="9">
        <f t="shared" si="13"/>
        <v>4.8399999999999999E-2</v>
      </c>
    </row>
    <row r="51" spans="1:9">
      <c r="A51" s="3">
        <v>4</v>
      </c>
      <c r="B51" s="3" t="s">
        <v>23</v>
      </c>
      <c r="C51" s="9">
        <f t="shared" si="11"/>
        <v>3.5999999999999999E-3</v>
      </c>
      <c r="D51" s="9">
        <f t="shared" si="12"/>
        <v>4.0347733758046315E-3</v>
      </c>
      <c r="E51" s="9">
        <v>3.04E-2</v>
      </c>
      <c r="F51" s="13">
        <f>C51+$C$9</f>
        <v>4.02E-2</v>
      </c>
      <c r="G51" s="8">
        <f>'[1]TARIFNE STAVKE od 01.10.2022'!F38</f>
        <v>8.0000000000000002E-3</v>
      </c>
      <c r="H51" s="8">
        <f>'[1]TARIFNE STAVKE od 01.10.2022'!G38</f>
        <v>8.2000000000000007E-3</v>
      </c>
      <c r="I51" s="9">
        <f t="shared" si="13"/>
        <v>4.8399999999999999E-2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4">ROUND(D57*0.901,4)</f>
        <v>4.1000000000000003E-3</v>
      </c>
      <c r="D57" s="9">
        <f t="shared" ref="D57:D59" si="15">E57/$G$9</f>
        <v>4.539120047780211E-3</v>
      </c>
      <c r="E57" s="9">
        <v>3.4200000000000001E-2</v>
      </c>
      <c r="F57" s="13">
        <f>C57+$C$9</f>
        <v>4.07E-2</v>
      </c>
      <c r="G57" s="10">
        <f>'[1]TARIFNE STAVKE od 01.10.2022'!F42</f>
        <v>6.1999999999999998E-3</v>
      </c>
      <c r="H57" s="10">
        <f>'[1]TARIFNE STAVKE od 01.10.2022'!G42</f>
        <v>6.4000000000000003E-3</v>
      </c>
      <c r="I57" s="9">
        <f t="shared" ref="I57:I59" si="16">(F57+H57)</f>
        <v>4.7100000000000003E-2</v>
      </c>
    </row>
    <row r="58" spans="1:9">
      <c r="A58" s="3">
        <v>2</v>
      </c>
      <c r="B58" s="3" t="s">
        <v>21</v>
      </c>
      <c r="C58" s="9">
        <f t="shared" si="14"/>
        <v>4.1000000000000003E-3</v>
      </c>
      <c r="D58" s="9">
        <f t="shared" si="15"/>
        <v>4.539120047780211E-3</v>
      </c>
      <c r="E58" s="9">
        <v>3.4200000000000001E-2</v>
      </c>
      <c r="F58" s="13">
        <f>C58+$C$9</f>
        <v>4.07E-2</v>
      </c>
      <c r="G58" s="10">
        <f>'[1]TARIFNE STAVKE od 01.10.2022'!F43</f>
        <v>6.1999999999999998E-3</v>
      </c>
      <c r="H58" s="10">
        <f>'[1]TARIFNE STAVKE od 01.10.2022'!G43</f>
        <v>6.4000000000000003E-3</v>
      </c>
      <c r="I58" s="9">
        <f t="shared" si="16"/>
        <v>4.7100000000000003E-2</v>
      </c>
    </row>
    <row r="59" spans="1:9">
      <c r="A59" s="3">
        <v>3</v>
      </c>
      <c r="B59" s="3" t="s">
        <v>22</v>
      </c>
      <c r="C59" s="9">
        <f t="shared" si="14"/>
        <v>4.1000000000000003E-3</v>
      </c>
      <c r="D59" s="9">
        <f t="shared" si="15"/>
        <v>4.539120047780211E-3</v>
      </c>
      <c r="E59" s="9">
        <v>3.4200000000000001E-2</v>
      </c>
      <c r="F59" s="13">
        <f>C59+$C$9</f>
        <v>4.07E-2</v>
      </c>
      <c r="G59" s="10">
        <f>'[1]TARIFNE STAVKE od 01.10.2022'!F44</f>
        <v>5.8999999999999999E-3</v>
      </c>
      <c r="H59" s="10">
        <f>'[1]TARIFNE STAVKE od 01.10.2022'!G44</f>
        <v>6.1000000000000004E-3</v>
      </c>
      <c r="I59" s="9">
        <f t="shared" si="16"/>
        <v>4.6800000000000001E-2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7">ROUND(D61*0.901,4)</f>
        <v>4.1000000000000003E-3</v>
      </c>
      <c r="D61" s="9">
        <f t="shared" ref="D61:D63" si="18">E61/$G$9</f>
        <v>4.539120047780211E-3</v>
      </c>
      <c r="E61" s="9">
        <v>3.4200000000000001E-2</v>
      </c>
      <c r="F61" s="13">
        <f>C61+$C$9</f>
        <v>4.07E-2</v>
      </c>
      <c r="G61" s="10">
        <f>'[1]TARIFNE STAVKE od 01.10.2022'!F48</f>
        <v>5.5999999999999999E-3</v>
      </c>
      <c r="H61" s="10">
        <f>'[1]TARIFNE STAVKE od 01.10.2022'!G48</f>
        <v>5.5999999999999999E-3</v>
      </c>
      <c r="I61" s="9">
        <f t="shared" ref="I61:I63" si="19">(F61+H61)</f>
        <v>4.6300000000000001E-2</v>
      </c>
    </row>
    <row r="62" spans="1:9">
      <c r="A62" s="3">
        <v>2</v>
      </c>
      <c r="B62" s="3" t="s">
        <v>21</v>
      </c>
      <c r="C62" s="9">
        <f t="shared" si="17"/>
        <v>4.1000000000000003E-3</v>
      </c>
      <c r="D62" s="9">
        <f t="shared" si="18"/>
        <v>4.539120047780211E-3</v>
      </c>
      <c r="E62" s="9">
        <v>3.4200000000000001E-2</v>
      </c>
      <c r="F62" s="13">
        <f>C62+$C$9</f>
        <v>4.07E-2</v>
      </c>
      <c r="G62" s="10">
        <f>'[1]TARIFNE STAVKE od 01.10.2022'!F49</f>
        <v>5.5999999999999999E-3</v>
      </c>
      <c r="H62" s="10">
        <f>'[1]TARIFNE STAVKE od 01.10.2022'!G49</f>
        <v>5.5999999999999999E-3</v>
      </c>
      <c r="I62" s="9">
        <f t="shared" si="19"/>
        <v>4.6300000000000001E-2</v>
      </c>
    </row>
    <row r="63" spans="1:9">
      <c r="A63" s="3">
        <v>3</v>
      </c>
      <c r="B63" s="3" t="s">
        <v>23</v>
      </c>
      <c r="C63" s="9">
        <f t="shared" si="17"/>
        <v>4.1000000000000003E-3</v>
      </c>
      <c r="D63" s="9">
        <f t="shared" si="18"/>
        <v>4.539120047780211E-3</v>
      </c>
      <c r="E63" s="9">
        <v>3.4200000000000001E-2</v>
      </c>
      <c r="F63" s="13">
        <f>C63+$C$9</f>
        <v>4.07E-2</v>
      </c>
      <c r="G63" s="10">
        <f>'[1]TARIFNE STAVKE od 01.10.2022'!F50</f>
        <v>5.1000000000000004E-3</v>
      </c>
      <c r="H63" s="10">
        <f>'[1]TARIFNE STAVKE od 01.10.2022'!G50</f>
        <v>5.1000000000000004E-3</v>
      </c>
      <c r="I63" s="9">
        <f t="shared" si="19"/>
        <v>4.58E-2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20">ROUND(D69*0.901,4)</f>
        <v>3.5999999999999999E-3</v>
      </c>
      <c r="D69" s="9">
        <f t="shared" ref="D69:D72" si="21">E69/$G$9</f>
        <v>4.0347733758046315E-3</v>
      </c>
      <c r="E69" s="9">
        <v>3.04E-2</v>
      </c>
      <c r="F69" s="13">
        <f>C69+$C$9</f>
        <v>4.02E-2</v>
      </c>
      <c r="G69" s="8">
        <f>'[1]TARIFNE STAVKE od 01.10.2022'!F17</f>
        <v>4.0000000000000001E-3</v>
      </c>
      <c r="H69" s="8">
        <f>'[1]TARIFNE STAVKE od 01.10.2022'!G17</f>
        <v>4.1000000000000003E-3</v>
      </c>
      <c r="I69" s="9">
        <f t="shared" ref="I69:I72" si="22">(F69+H69)</f>
        <v>4.4299999999999999E-2</v>
      </c>
    </row>
    <row r="70" spans="1:9">
      <c r="A70" s="3">
        <v>2</v>
      </c>
      <c r="B70" s="3" t="s">
        <v>21</v>
      </c>
      <c r="C70" s="9">
        <f t="shared" si="20"/>
        <v>3.5999999999999999E-3</v>
      </c>
      <c r="D70" s="9">
        <f t="shared" si="21"/>
        <v>4.0347733758046315E-3</v>
      </c>
      <c r="E70" s="9">
        <v>3.04E-2</v>
      </c>
      <c r="F70" s="13">
        <f>C70+$C$9</f>
        <v>4.02E-2</v>
      </c>
      <c r="G70" s="8">
        <f>'[1]TARIFNE STAVKE od 01.10.2022'!F18</f>
        <v>4.0000000000000001E-3</v>
      </c>
      <c r="H70" s="8">
        <f>'[1]TARIFNE STAVKE od 01.10.2022'!G18</f>
        <v>4.1000000000000003E-3</v>
      </c>
      <c r="I70" s="9">
        <f t="shared" si="22"/>
        <v>4.4299999999999999E-2</v>
      </c>
    </row>
    <row r="71" spans="1:9">
      <c r="A71" s="3">
        <v>3</v>
      </c>
      <c r="B71" s="3" t="s">
        <v>22</v>
      </c>
      <c r="C71" s="9">
        <f t="shared" si="20"/>
        <v>3.5999999999999999E-3</v>
      </c>
      <c r="D71" s="9">
        <f t="shared" si="21"/>
        <v>4.0347733758046315E-3</v>
      </c>
      <c r="E71" s="9">
        <v>3.04E-2</v>
      </c>
      <c r="F71" s="13">
        <f>C71+$C$9</f>
        <v>4.02E-2</v>
      </c>
      <c r="G71" s="8">
        <f>'[1]TARIFNE STAVKE od 01.10.2022'!F19</f>
        <v>3.5999999999999999E-3</v>
      </c>
      <c r="H71" s="8">
        <f>'[1]TARIFNE STAVKE od 01.10.2022'!G19</f>
        <v>3.7000000000000002E-3</v>
      </c>
      <c r="I71" s="9">
        <f t="shared" si="22"/>
        <v>4.3900000000000002E-2</v>
      </c>
    </row>
    <row r="72" spans="1:9">
      <c r="A72" s="3">
        <v>4</v>
      </c>
      <c r="B72" s="3" t="s">
        <v>23</v>
      </c>
      <c r="C72" s="9">
        <f t="shared" si="20"/>
        <v>3.5999999999999999E-3</v>
      </c>
      <c r="D72" s="9">
        <f t="shared" si="21"/>
        <v>4.0347733758046315E-3</v>
      </c>
      <c r="E72" s="9">
        <v>3.04E-2</v>
      </c>
      <c r="F72" s="13">
        <f>C72+$C$9</f>
        <v>4.02E-2</v>
      </c>
      <c r="G72" s="8">
        <f>'[1]TARIFNE STAVKE od 01.10.2022'!F20</f>
        <v>3.5999999999999999E-3</v>
      </c>
      <c r="H72" s="8">
        <f>'[1]TARIFNE STAVKE od 01.10.2022'!G20</f>
        <v>3.7000000000000002E-3</v>
      </c>
      <c r="I72" s="9">
        <f t="shared" si="22"/>
        <v>4.3900000000000002E-2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23">ROUND(D74*0.901,4)</f>
        <v>3.5999999999999999E-3</v>
      </c>
      <c r="D74" s="9">
        <f t="shared" ref="D74:D78" si="24">E74/$G$9</f>
        <v>4.0347733758046315E-3</v>
      </c>
      <c r="E74" s="9">
        <v>3.04E-2</v>
      </c>
      <c r="F74" s="13">
        <f>C74+$C$9</f>
        <v>4.02E-2</v>
      </c>
      <c r="G74" s="8">
        <f>'[1]TARIFNE STAVKE od 01.10.2022'!F61</f>
        <v>4.7999999999999996E-3</v>
      </c>
      <c r="H74" s="8">
        <f>'[1]TARIFNE STAVKE od 01.10.2022'!G61</f>
        <v>5.1000000000000004E-3</v>
      </c>
      <c r="I74" s="9">
        <f t="shared" ref="I74:I78" si="25">(F74+H74)</f>
        <v>4.53E-2</v>
      </c>
    </row>
    <row r="75" spans="1:9">
      <c r="A75" s="3">
        <v>2</v>
      </c>
      <c r="B75" s="3" t="s">
        <v>20</v>
      </c>
      <c r="C75" s="9">
        <f t="shared" si="23"/>
        <v>3.5999999999999999E-3</v>
      </c>
      <c r="D75" s="9">
        <f t="shared" si="24"/>
        <v>4.0347733758046315E-3</v>
      </c>
      <c r="E75" s="9">
        <v>3.04E-2</v>
      </c>
      <c r="F75" s="13">
        <f>C75+$C$9</f>
        <v>4.02E-2</v>
      </c>
      <c r="G75" s="8">
        <f>'[1]TARIFNE STAVKE od 01.10.2022'!F62</f>
        <v>3.7000000000000002E-3</v>
      </c>
      <c r="H75" s="8">
        <f>'[1]TARIFNE STAVKE od 01.10.2022'!G62</f>
        <v>4.0000000000000001E-3</v>
      </c>
      <c r="I75" s="9">
        <f t="shared" si="25"/>
        <v>4.4200000000000003E-2</v>
      </c>
    </row>
    <row r="76" spans="1:9">
      <c r="A76" s="3">
        <v>3</v>
      </c>
      <c r="B76" s="3" t="s">
        <v>21</v>
      </c>
      <c r="C76" s="9">
        <f t="shared" si="23"/>
        <v>3.5999999999999999E-3</v>
      </c>
      <c r="D76" s="9">
        <f t="shared" si="24"/>
        <v>4.0347733758046315E-3</v>
      </c>
      <c r="E76" s="9">
        <v>3.04E-2</v>
      </c>
      <c r="F76" s="13">
        <f>C76+$C$9</f>
        <v>4.02E-2</v>
      </c>
      <c r="G76" s="8">
        <f>'[1]TARIFNE STAVKE od 01.10.2022'!F63</f>
        <v>3.7000000000000002E-3</v>
      </c>
      <c r="H76" s="8">
        <f>'[1]TARIFNE STAVKE od 01.10.2022'!G63</f>
        <v>4.0000000000000001E-3</v>
      </c>
      <c r="I76" s="9">
        <f t="shared" si="25"/>
        <v>4.4200000000000003E-2</v>
      </c>
    </row>
    <row r="77" spans="1:9">
      <c r="A77" s="3">
        <v>4</v>
      </c>
      <c r="B77" s="3" t="s">
        <v>22</v>
      </c>
      <c r="C77" s="9">
        <f t="shared" si="23"/>
        <v>3.5999999999999999E-3</v>
      </c>
      <c r="D77" s="9">
        <f t="shared" si="24"/>
        <v>4.0347733758046315E-3</v>
      </c>
      <c r="E77" s="9">
        <v>3.04E-2</v>
      </c>
      <c r="F77" s="13">
        <f>C77+$C$9</f>
        <v>4.02E-2</v>
      </c>
      <c r="G77" s="8">
        <f>'[1]TARIFNE STAVKE od 01.10.2022'!F64</f>
        <v>3.5000000000000001E-3</v>
      </c>
      <c r="H77" s="8">
        <f>'[1]TARIFNE STAVKE od 01.10.2022'!G64</f>
        <v>3.8E-3</v>
      </c>
      <c r="I77" s="9">
        <f t="shared" si="25"/>
        <v>4.3999999999999997E-2</v>
      </c>
    </row>
    <row r="78" spans="1:9">
      <c r="A78" s="3">
        <v>5</v>
      </c>
      <c r="B78" s="3" t="s">
        <v>23</v>
      </c>
      <c r="C78" s="9">
        <f t="shared" si="23"/>
        <v>3.5999999999999999E-3</v>
      </c>
      <c r="D78" s="9">
        <f t="shared" si="24"/>
        <v>4.0347733758046315E-3</v>
      </c>
      <c r="E78" s="9">
        <v>3.04E-2</v>
      </c>
      <c r="F78" s="13">
        <f>C78+$C$9</f>
        <v>4.02E-2</v>
      </c>
      <c r="G78" s="8">
        <f>'[1]TARIFNE STAVKE od 01.10.2022'!F65</f>
        <v>3.3E-3</v>
      </c>
      <c r="H78" s="8">
        <f>'[1]TARIFNE STAVKE od 01.10.2022'!G65</f>
        <v>3.5999999999999999E-3</v>
      </c>
      <c r="I78" s="9">
        <f t="shared" si="25"/>
        <v>4.3799999999999999E-2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6">ROUND(D80*0.901,4)</f>
        <v>4.1000000000000003E-3</v>
      </c>
      <c r="D80" s="9">
        <f t="shared" ref="D80:D83" si="27">E80/$G$9</f>
        <v>4.539120047780211E-3</v>
      </c>
      <c r="E80" s="9">
        <v>3.4200000000000001E-2</v>
      </c>
      <c r="F80" s="13">
        <f>C80+$C$9</f>
        <v>4.07E-2</v>
      </c>
      <c r="G80" s="8">
        <f>'[1]TARIFNE STAVKE od 01.10.2022'!F69</f>
        <v>4.4000000000000003E-3</v>
      </c>
      <c r="H80" s="8">
        <f>'[1]TARIFNE STAVKE od 01.10.2022'!G69</f>
        <v>4.4000000000000003E-3</v>
      </c>
      <c r="I80" s="9">
        <f t="shared" ref="I80:I83" si="28">(F80+H80)</f>
        <v>4.5100000000000001E-2</v>
      </c>
    </row>
    <row r="81" spans="1:9">
      <c r="A81" s="3">
        <v>2</v>
      </c>
      <c r="B81" s="3" t="s">
        <v>20</v>
      </c>
      <c r="C81" s="9">
        <f t="shared" si="26"/>
        <v>4.1000000000000003E-3</v>
      </c>
      <c r="D81" s="9">
        <f t="shared" si="27"/>
        <v>4.539120047780211E-3</v>
      </c>
      <c r="E81" s="9">
        <v>3.4200000000000001E-2</v>
      </c>
      <c r="F81" s="13">
        <f>C81+$C$9</f>
        <v>4.07E-2</v>
      </c>
      <c r="G81" s="8">
        <f>'[1]TARIFNE STAVKE od 01.10.2022'!F70</f>
        <v>3.8E-3</v>
      </c>
      <c r="H81" s="8">
        <f>'[1]TARIFNE STAVKE od 01.10.2022'!G70</f>
        <v>3.8999999999999998E-3</v>
      </c>
      <c r="I81" s="9">
        <f t="shared" si="28"/>
        <v>4.4600000000000001E-2</v>
      </c>
    </row>
    <row r="82" spans="1:9">
      <c r="A82" s="3">
        <v>3</v>
      </c>
      <c r="B82" s="3" t="s">
        <v>21</v>
      </c>
      <c r="C82" s="9">
        <f t="shared" si="26"/>
        <v>4.1000000000000003E-3</v>
      </c>
      <c r="D82" s="9">
        <f t="shared" si="27"/>
        <v>4.539120047780211E-3</v>
      </c>
      <c r="E82" s="9">
        <v>3.4200000000000001E-2</v>
      </c>
      <c r="F82" s="13">
        <f>C82+$C$9</f>
        <v>4.07E-2</v>
      </c>
      <c r="G82" s="8">
        <f>'[1]TARIFNE STAVKE od 01.10.2022'!F71</f>
        <v>3.3999999999999998E-3</v>
      </c>
      <c r="H82" s="8">
        <f>'[1]TARIFNE STAVKE od 01.10.2022'!G71</f>
        <v>3.5000000000000001E-3</v>
      </c>
      <c r="I82" s="9">
        <f t="shared" si="28"/>
        <v>4.4200000000000003E-2</v>
      </c>
    </row>
    <row r="83" spans="1:9">
      <c r="A83" s="3">
        <v>4</v>
      </c>
      <c r="B83" s="3" t="s">
        <v>23</v>
      </c>
      <c r="C83" s="9">
        <f t="shared" si="26"/>
        <v>4.1000000000000003E-3</v>
      </c>
      <c r="D83" s="9">
        <f t="shared" si="27"/>
        <v>4.539120047780211E-3</v>
      </c>
      <c r="E83" s="9">
        <v>3.4200000000000001E-2</v>
      </c>
      <c r="F83" s="13">
        <f>C83+$C$9</f>
        <v>4.07E-2</v>
      </c>
      <c r="G83" s="8">
        <f>'[1]TARIFNE STAVKE od 01.10.2022'!F72</f>
        <v>3.0000000000000001E-3</v>
      </c>
      <c r="H83" s="8">
        <f>'[1]TARIFNE STAVKE od 01.10.2022'!G72</f>
        <v>3.0999999999999999E-3</v>
      </c>
      <c r="I83" s="9">
        <f t="shared" si="28"/>
        <v>4.3799999999999999E-2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9">ROUND(D89*0.901,4)</f>
        <v>3.3999999999999998E-3</v>
      </c>
      <c r="D89" s="9">
        <f t="shared" ref="D89:D95" si="30">E89/$G$9</f>
        <v>3.7427831972924545E-3</v>
      </c>
      <c r="E89" s="9">
        <v>2.8199999999999999E-2</v>
      </c>
      <c r="F89" s="13">
        <f t="shared" ref="F89:F95" si="31">C89+$C$9</f>
        <v>0.04</v>
      </c>
      <c r="G89" s="8">
        <f>'[1]TARIFNE STAVKE od 01.10.2022'!F76</f>
        <v>5.1000000000000004E-3</v>
      </c>
      <c r="H89" s="8">
        <f>'[1]TARIFNE STAVKE od 01.10.2022'!G76</f>
        <v>5.4000000000000003E-3</v>
      </c>
      <c r="I89" s="9">
        <f t="shared" ref="I89:I95" si="32">(F89+H89)</f>
        <v>4.5400000000000003E-2</v>
      </c>
    </row>
    <row r="90" spans="1:9">
      <c r="A90" s="3">
        <v>2</v>
      </c>
      <c r="B90" s="3" t="s">
        <v>20</v>
      </c>
      <c r="C90" s="9">
        <f t="shared" si="29"/>
        <v>3.3999999999999998E-3</v>
      </c>
      <c r="D90" s="9">
        <f t="shared" si="30"/>
        <v>3.7427831972924545E-3</v>
      </c>
      <c r="E90" s="9">
        <v>2.8199999999999999E-2</v>
      </c>
      <c r="F90" s="13">
        <f t="shared" si="31"/>
        <v>0.04</v>
      </c>
      <c r="G90" s="8">
        <f>'[1]TARIFNE STAVKE od 01.10.2022'!F77</f>
        <v>4.3E-3</v>
      </c>
      <c r="H90" s="8">
        <f>'[1]TARIFNE STAVKE od 01.10.2022'!G77</f>
        <v>4.4999999999999997E-3</v>
      </c>
      <c r="I90" s="9">
        <f t="shared" si="32"/>
        <v>4.4499999999999998E-2</v>
      </c>
    </row>
    <row r="91" spans="1:9">
      <c r="A91" s="3">
        <v>3</v>
      </c>
      <c r="B91" s="3" t="s">
        <v>21</v>
      </c>
      <c r="C91" s="9">
        <f t="shared" si="29"/>
        <v>3.3999999999999998E-3</v>
      </c>
      <c r="D91" s="9">
        <f t="shared" si="30"/>
        <v>3.7427831972924545E-3</v>
      </c>
      <c r="E91" s="9">
        <v>2.8199999999999999E-2</v>
      </c>
      <c r="F91" s="13">
        <f t="shared" si="31"/>
        <v>0.04</v>
      </c>
      <c r="G91" s="8">
        <f>'[1]TARIFNE STAVKE od 01.10.2022'!F78</f>
        <v>4.1000000000000003E-3</v>
      </c>
      <c r="H91" s="8">
        <f>'[1]TARIFNE STAVKE od 01.10.2022'!G78</f>
        <v>4.3E-3</v>
      </c>
      <c r="I91" s="9">
        <f t="shared" si="32"/>
        <v>4.4299999999999999E-2</v>
      </c>
    </row>
    <row r="92" spans="1:9">
      <c r="A92" s="3">
        <v>4</v>
      </c>
      <c r="B92" s="3" t="s">
        <v>22</v>
      </c>
      <c r="C92" s="9">
        <f t="shared" si="29"/>
        <v>3.3999999999999998E-3</v>
      </c>
      <c r="D92" s="9">
        <f t="shared" si="30"/>
        <v>3.7427831972924545E-3</v>
      </c>
      <c r="E92" s="9">
        <v>2.8199999999999999E-2</v>
      </c>
      <c r="F92" s="13">
        <f t="shared" si="31"/>
        <v>0.04</v>
      </c>
      <c r="G92" s="8">
        <f>'[1]TARIFNE STAVKE od 01.10.2022'!F79</f>
        <v>3.8999999999999998E-3</v>
      </c>
      <c r="H92" s="8">
        <f>'[1]TARIFNE STAVKE od 01.10.2022'!G79</f>
        <v>4.0000000000000001E-3</v>
      </c>
      <c r="I92" s="9">
        <f t="shared" si="32"/>
        <v>4.3999999999999997E-2</v>
      </c>
    </row>
    <row r="93" spans="1:9">
      <c r="A93" s="3">
        <v>5</v>
      </c>
      <c r="B93" s="3" t="s">
        <v>23</v>
      </c>
      <c r="C93" s="9">
        <f t="shared" si="29"/>
        <v>3.3999999999999998E-3</v>
      </c>
      <c r="D93" s="9">
        <f t="shared" si="30"/>
        <v>3.7427831972924545E-3</v>
      </c>
      <c r="E93" s="9">
        <v>2.8199999999999999E-2</v>
      </c>
      <c r="F93" s="13">
        <f t="shared" si="31"/>
        <v>0.04</v>
      </c>
      <c r="G93" s="8">
        <f>'[1]TARIFNE STAVKE od 01.10.2022'!F80</f>
        <v>3.5999999999999999E-3</v>
      </c>
      <c r="H93" s="8">
        <f>'[1]TARIFNE STAVKE od 01.10.2022'!G80</f>
        <v>3.8E-3</v>
      </c>
      <c r="I93" s="9">
        <f t="shared" si="32"/>
        <v>4.3799999999999999E-2</v>
      </c>
    </row>
    <row r="94" spans="1:9">
      <c r="A94" s="3">
        <v>6</v>
      </c>
      <c r="B94" s="3" t="s">
        <v>24</v>
      </c>
      <c r="C94" s="9">
        <f t="shared" si="29"/>
        <v>3.3999999999999998E-3</v>
      </c>
      <c r="D94" s="9">
        <f t="shared" si="30"/>
        <v>3.7427831972924545E-3</v>
      </c>
      <c r="E94" s="9">
        <v>2.8199999999999999E-2</v>
      </c>
      <c r="F94" s="13">
        <f t="shared" si="31"/>
        <v>0.04</v>
      </c>
      <c r="G94" s="8">
        <f>'[1]TARIFNE STAVKE od 01.10.2022'!F81</f>
        <v>3.3999999999999998E-3</v>
      </c>
      <c r="H94" s="8">
        <f>'[1]TARIFNE STAVKE od 01.10.2022'!G81</f>
        <v>3.5999999999999999E-3</v>
      </c>
      <c r="I94" s="9">
        <f t="shared" si="32"/>
        <v>4.36E-2</v>
      </c>
    </row>
    <row r="95" spans="1:9">
      <c r="A95" s="3">
        <v>7</v>
      </c>
      <c r="B95" s="3" t="s">
        <v>25</v>
      </c>
      <c r="C95" s="9">
        <f t="shared" si="29"/>
        <v>3.3999999999999998E-3</v>
      </c>
      <c r="D95" s="9">
        <f t="shared" si="30"/>
        <v>3.7427831972924545E-3</v>
      </c>
      <c r="E95" s="9">
        <v>2.8199999999999999E-2</v>
      </c>
      <c r="F95" s="13">
        <f t="shared" si="31"/>
        <v>0.04</v>
      </c>
      <c r="G95" s="8">
        <f>'[1]TARIFNE STAVKE od 01.10.2022'!F82</f>
        <v>3.3999999999999998E-3</v>
      </c>
      <c r="H95" s="8">
        <f>'[1]TARIFNE STAVKE od 01.10.2022'!G82</f>
        <v>3.5999999999999999E-3</v>
      </c>
      <c r="I95" s="9">
        <f t="shared" si="32"/>
        <v>4.36E-2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33">ROUND(D97*0.901,4)</f>
        <v>3.3999999999999998E-3</v>
      </c>
      <c r="D97" s="9">
        <f t="shared" ref="D97:D99" si="34">E97/$G$9</f>
        <v>3.7427831972924545E-3</v>
      </c>
      <c r="E97" s="9">
        <v>2.8199999999999999E-2</v>
      </c>
      <c r="F97" s="13">
        <f>C97+$C$9</f>
        <v>0.04</v>
      </c>
      <c r="G97" s="8">
        <f>'[1]TARIFNE STAVKE od 01.10.2022'!F86</f>
        <v>2.7000000000000001E-3</v>
      </c>
      <c r="H97" s="8">
        <f>'[1]TARIFNE STAVKE od 01.10.2022'!G86</f>
        <v>2.5999999999999999E-3</v>
      </c>
      <c r="I97" s="9">
        <f t="shared" ref="I97:I99" si="35">(F97+H97)</f>
        <v>4.2599999999999999E-2</v>
      </c>
    </row>
    <row r="98" spans="1:9">
      <c r="A98" s="3">
        <v>2</v>
      </c>
      <c r="B98" s="3" t="s">
        <v>22</v>
      </c>
      <c r="C98" s="9">
        <f t="shared" si="33"/>
        <v>3.3999999999999998E-3</v>
      </c>
      <c r="D98" s="9">
        <f t="shared" si="34"/>
        <v>3.7427831972924545E-3</v>
      </c>
      <c r="E98" s="9">
        <v>2.8199999999999999E-2</v>
      </c>
      <c r="F98" s="13">
        <f>C98+$C$9</f>
        <v>0.04</v>
      </c>
      <c r="G98" s="8">
        <f>'[1]TARIFNE STAVKE od 01.10.2022'!F87</f>
        <v>2.0999999999999999E-3</v>
      </c>
      <c r="H98" s="8">
        <f>'[1]TARIFNE STAVKE od 01.10.2022'!G87</f>
        <v>2E-3</v>
      </c>
      <c r="I98" s="9">
        <f t="shared" si="35"/>
        <v>4.2000000000000003E-2</v>
      </c>
    </row>
    <row r="99" spans="1:9">
      <c r="A99" s="3">
        <v>3</v>
      </c>
      <c r="B99" s="3" t="s">
        <v>23</v>
      </c>
      <c r="C99" s="9">
        <f t="shared" si="33"/>
        <v>3.3999999999999998E-3</v>
      </c>
      <c r="D99" s="9">
        <f t="shared" si="34"/>
        <v>3.7427831972924545E-3</v>
      </c>
      <c r="E99" s="9">
        <v>2.8199999999999999E-2</v>
      </c>
      <c r="F99" s="13">
        <f>C99+$C$9</f>
        <v>0.04</v>
      </c>
      <c r="G99" s="8">
        <f>'[1]TARIFNE STAVKE od 01.10.2022'!F88</f>
        <v>2.0999999999999999E-3</v>
      </c>
      <c r="H99" s="8">
        <f>'[1]TARIFNE STAVKE od 01.10.2022'!G88</f>
        <v>2E-3</v>
      </c>
      <c r="I99" s="9">
        <f t="shared" si="35"/>
        <v>4.2000000000000003E-2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36">ROUND(D105*0.901,4)</f>
        <v>3.7000000000000002E-3</v>
      </c>
      <c r="D105" s="9">
        <f t="shared" ref="D105:D107" si="37">E105/$G$9</f>
        <v>4.1409516225363327E-3</v>
      </c>
      <c r="E105" s="9">
        <v>3.1199999999999999E-2</v>
      </c>
      <c r="F105" s="13">
        <f>C105+$C$9</f>
        <v>4.0300000000000002E-2</v>
      </c>
      <c r="G105" s="8">
        <f>'[1]TARIFNE STAVKE od 01.10.2022'!F92</f>
        <v>5.3E-3</v>
      </c>
      <c r="H105" s="8">
        <f>'[1]TARIFNE STAVKE od 01.10.2022'!G92</f>
        <v>5.7999999999999996E-3</v>
      </c>
      <c r="I105" s="9">
        <f t="shared" ref="I105:I107" si="38">(F105+H105)</f>
        <v>4.6100000000000002E-2</v>
      </c>
    </row>
    <row r="106" spans="1:9">
      <c r="A106" s="3">
        <v>2</v>
      </c>
      <c r="B106" s="3" t="s">
        <v>21</v>
      </c>
      <c r="C106" s="9">
        <f t="shared" si="36"/>
        <v>3.7000000000000002E-3</v>
      </c>
      <c r="D106" s="9">
        <f t="shared" si="37"/>
        <v>4.1409516225363327E-3</v>
      </c>
      <c r="E106" s="9">
        <v>3.1199999999999999E-2</v>
      </c>
      <c r="F106" s="13">
        <f>C106+$C$9</f>
        <v>4.0300000000000002E-2</v>
      </c>
      <c r="G106" s="8">
        <f>'[1]TARIFNE STAVKE od 01.10.2022'!F93</f>
        <v>4.1999999999999997E-3</v>
      </c>
      <c r="H106" s="8">
        <f>'[1]TARIFNE STAVKE od 01.10.2022'!G93</f>
        <v>4.5999999999999999E-3</v>
      </c>
      <c r="I106" s="9">
        <f t="shared" si="38"/>
        <v>4.4900000000000002E-2</v>
      </c>
    </row>
    <row r="107" spans="1:9">
      <c r="A107" s="3">
        <v>3</v>
      </c>
      <c r="B107" s="3" t="s">
        <v>22</v>
      </c>
      <c r="C107" s="9">
        <f t="shared" si="36"/>
        <v>3.7000000000000002E-3</v>
      </c>
      <c r="D107" s="9">
        <f t="shared" si="37"/>
        <v>4.1409516225363327E-3</v>
      </c>
      <c r="E107" s="9">
        <v>3.1199999999999999E-2</v>
      </c>
      <c r="F107" s="13">
        <f>C107+$C$9</f>
        <v>4.0300000000000002E-2</v>
      </c>
      <c r="G107" s="8">
        <f>'[1]TARIFNE STAVKE od 01.10.2022'!F94</f>
        <v>3.8999999999999998E-3</v>
      </c>
      <c r="H107" s="8">
        <f>'[1]TARIFNE STAVKE od 01.10.2022'!G94</f>
        <v>4.3E-3</v>
      </c>
      <c r="I107" s="9">
        <f t="shared" si="38"/>
        <v>4.4600000000000001E-2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9">ROUND(D109*0.901,4)</f>
        <v>3.7000000000000002E-3</v>
      </c>
      <c r="D109" s="9">
        <f t="shared" ref="D109:D112" si="40">E109/$G$9</f>
        <v>4.1409516225363327E-3</v>
      </c>
      <c r="E109" s="9">
        <v>3.1199999999999999E-2</v>
      </c>
      <c r="F109" s="13">
        <f>C109+$C$9</f>
        <v>4.0300000000000002E-2</v>
      </c>
      <c r="G109" s="8">
        <f>'[1]TARIFNE STAVKE od 01.10.2022'!F98</f>
        <v>4.7999999999999996E-3</v>
      </c>
      <c r="H109" s="8">
        <f>'[1]TARIFNE STAVKE od 01.10.2022'!G98</f>
        <v>4.5999999999999999E-3</v>
      </c>
      <c r="I109" s="9">
        <f t="shared" ref="I109:I112" si="41">(F109+H109)</f>
        <v>4.4900000000000002E-2</v>
      </c>
    </row>
    <row r="110" spans="1:9">
      <c r="A110" s="3">
        <v>2</v>
      </c>
      <c r="B110" s="3" t="s">
        <v>20</v>
      </c>
      <c r="C110" s="9">
        <f t="shared" si="39"/>
        <v>3.7000000000000002E-3</v>
      </c>
      <c r="D110" s="9">
        <f t="shared" si="40"/>
        <v>4.1409516225363327E-3</v>
      </c>
      <c r="E110" s="9">
        <v>3.1199999999999999E-2</v>
      </c>
      <c r="F110" s="13">
        <f>C110+$C$9</f>
        <v>4.0300000000000002E-2</v>
      </c>
      <c r="G110" s="8">
        <f>'[1]TARIFNE STAVKE od 01.10.2022'!F99</f>
        <v>3.8E-3</v>
      </c>
      <c r="H110" s="8">
        <f>'[1]TARIFNE STAVKE od 01.10.2022'!G99</f>
        <v>3.7000000000000002E-3</v>
      </c>
      <c r="I110" s="9">
        <f t="shared" si="41"/>
        <v>4.4000000000000004E-2</v>
      </c>
    </row>
    <row r="111" spans="1:9">
      <c r="A111" s="3">
        <v>3</v>
      </c>
      <c r="B111" s="3" t="s">
        <v>21</v>
      </c>
      <c r="C111" s="9">
        <f t="shared" si="39"/>
        <v>3.7000000000000002E-3</v>
      </c>
      <c r="D111" s="9">
        <f t="shared" si="40"/>
        <v>4.1409516225363327E-3</v>
      </c>
      <c r="E111" s="9">
        <v>3.1199999999999999E-2</v>
      </c>
      <c r="F111" s="13">
        <f>C111+$C$9</f>
        <v>4.0300000000000002E-2</v>
      </c>
      <c r="G111" s="8">
        <f>'[1]TARIFNE STAVKE od 01.10.2022'!F100</f>
        <v>3.8E-3</v>
      </c>
      <c r="H111" s="8">
        <f>'[1]TARIFNE STAVKE od 01.10.2022'!G100</f>
        <v>3.7000000000000002E-3</v>
      </c>
      <c r="I111" s="9">
        <f t="shared" si="41"/>
        <v>4.4000000000000004E-2</v>
      </c>
    </row>
    <row r="112" spans="1:9">
      <c r="A112" s="3">
        <v>4</v>
      </c>
      <c r="B112" s="3" t="s">
        <v>23</v>
      </c>
      <c r="C112" s="9">
        <f t="shared" si="39"/>
        <v>3.7000000000000002E-3</v>
      </c>
      <c r="D112" s="9">
        <f t="shared" si="40"/>
        <v>4.1409516225363327E-3</v>
      </c>
      <c r="E112" s="9">
        <v>3.1199999999999999E-2</v>
      </c>
      <c r="F112" s="13">
        <f>C112+$C$9</f>
        <v>4.0300000000000002E-2</v>
      </c>
      <c r="G112" s="8">
        <f>'[1]TARIFNE STAVKE od 01.10.2022'!F101</f>
        <v>3.3999999999999998E-3</v>
      </c>
      <c r="H112" s="8">
        <f>'[1]TARIFNE STAVKE od 01.10.2022'!G101</f>
        <v>3.3E-3</v>
      </c>
      <c r="I112" s="9">
        <f t="shared" si="41"/>
        <v>4.36E-2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42">ROUND(D114*0.901,4)</f>
        <v>3.7000000000000002E-3</v>
      </c>
      <c r="D114" s="9">
        <f t="shared" ref="D114:D115" si="43">E114/$G$9</f>
        <v>4.1409516225363327E-3</v>
      </c>
      <c r="E114" s="9">
        <v>3.1199999999999999E-2</v>
      </c>
      <c r="F114" s="13">
        <f>C114+$C$9</f>
        <v>4.0300000000000002E-2</v>
      </c>
      <c r="G114" s="8">
        <f>'[1]TARIFNE STAVKE od 01.10.2022'!F105</f>
        <v>3.5999999999999999E-3</v>
      </c>
      <c r="H114" s="8">
        <f>'[1]TARIFNE STAVKE od 01.10.2022'!G105</f>
        <v>3.8E-3</v>
      </c>
      <c r="I114" s="9">
        <f t="shared" ref="I114:I115" si="44">(F114+H114)</f>
        <v>4.41E-2</v>
      </c>
    </row>
    <row r="115" spans="1:9">
      <c r="A115" s="3">
        <v>2</v>
      </c>
      <c r="B115" s="3" t="s">
        <v>20</v>
      </c>
      <c r="C115" s="9">
        <f t="shared" si="42"/>
        <v>3.7000000000000002E-3</v>
      </c>
      <c r="D115" s="9">
        <f t="shared" si="43"/>
        <v>4.1409516225363327E-3</v>
      </c>
      <c r="E115" s="9">
        <v>3.1199999999999999E-2</v>
      </c>
      <c r="F115" s="13">
        <f>C115+$C$9</f>
        <v>4.0300000000000002E-2</v>
      </c>
      <c r="G115" s="8">
        <f>'[1]TARIFNE STAVKE od 01.10.2022'!F106</f>
        <v>3.5999999999999999E-3</v>
      </c>
      <c r="H115" s="8">
        <f>'[1]TARIFNE STAVKE od 01.10.2022'!G106</f>
        <v>3.8E-3</v>
      </c>
      <c r="I115" s="9">
        <f t="shared" si="44"/>
        <v>4.41E-2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45">ROUND(D121*0.901,4)</f>
        <v>3.0000000000000001E-3</v>
      </c>
      <c r="D121" s="9">
        <f t="shared" ref="D121:D125" si="46">E121/$G$9</f>
        <v>3.3180702103656513E-3</v>
      </c>
      <c r="E121" s="9">
        <v>2.5000000000000001E-2</v>
      </c>
      <c r="F121" s="13">
        <f>C121+$C$9</f>
        <v>3.9600000000000003E-2</v>
      </c>
      <c r="G121" s="8">
        <f>'[1]TARIFNE STAVKE od 01.10.2022'!F110</f>
        <v>3.8E-3</v>
      </c>
      <c r="H121" s="8">
        <f>'[1]TARIFNE STAVKE od 01.10.2022'!G110</f>
        <v>4.1000000000000003E-3</v>
      </c>
      <c r="I121" s="9">
        <f t="shared" ref="I121:I125" si="47">(F121+H121)</f>
        <v>4.3700000000000003E-2</v>
      </c>
    </row>
    <row r="122" spans="1:9">
      <c r="A122" s="3">
        <v>2</v>
      </c>
      <c r="B122" s="3" t="s">
        <v>21</v>
      </c>
      <c r="C122" s="9">
        <f t="shared" si="45"/>
        <v>3.0000000000000001E-3</v>
      </c>
      <c r="D122" s="9">
        <f t="shared" si="46"/>
        <v>3.3180702103656513E-3</v>
      </c>
      <c r="E122" s="9">
        <v>2.5000000000000001E-2</v>
      </c>
      <c r="F122" s="13">
        <f>C122+$C$9</f>
        <v>3.9600000000000003E-2</v>
      </c>
      <c r="G122" s="8">
        <f>'[1]TARIFNE STAVKE od 01.10.2022'!F111</f>
        <v>3.0999999999999999E-3</v>
      </c>
      <c r="H122" s="8">
        <f>'[1]TARIFNE STAVKE od 01.10.2022'!G111</f>
        <v>3.3E-3</v>
      </c>
      <c r="I122" s="9">
        <f t="shared" si="47"/>
        <v>4.2900000000000001E-2</v>
      </c>
    </row>
    <row r="123" spans="1:9">
      <c r="A123" s="3">
        <v>3</v>
      </c>
      <c r="B123" s="3" t="s">
        <v>22</v>
      </c>
      <c r="C123" s="9">
        <f t="shared" si="45"/>
        <v>3.0000000000000001E-3</v>
      </c>
      <c r="D123" s="9">
        <f t="shared" si="46"/>
        <v>3.3180702103656513E-3</v>
      </c>
      <c r="E123" s="9">
        <v>2.5000000000000001E-2</v>
      </c>
      <c r="F123" s="13">
        <f>C123+$C$9</f>
        <v>3.9600000000000003E-2</v>
      </c>
      <c r="G123" s="8">
        <f>'[1]TARIFNE STAVKE od 01.10.2022'!F112</f>
        <v>2.8999999999999998E-3</v>
      </c>
      <c r="H123" s="8">
        <f>'[1]TARIFNE STAVKE od 01.10.2022'!G112</f>
        <v>3.0999999999999999E-3</v>
      </c>
      <c r="I123" s="9">
        <f t="shared" si="47"/>
        <v>4.2700000000000002E-2</v>
      </c>
    </row>
    <row r="124" spans="1:9">
      <c r="A124" s="3">
        <v>4</v>
      </c>
      <c r="B124" s="3" t="s">
        <v>23</v>
      </c>
      <c r="C124" s="9">
        <f t="shared" si="45"/>
        <v>3.0000000000000001E-3</v>
      </c>
      <c r="D124" s="9">
        <f t="shared" si="46"/>
        <v>3.3180702103656513E-3</v>
      </c>
      <c r="E124" s="9">
        <v>2.5000000000000001E-2</v>
      </c>
      <c r="F124" s="13">
        <f>C124+$C$9</f>
        <v>3.9600000000000003E-2</v>
      </c>
      <c r="G124" s="8">
        <f>'[1]TARIFNE STAVKE od 01.10.2022'!F113</f>
        <v>2.7000000000000001E-3</v>
      </c>
      <c r="H124" s="8">
        <f>'[1]TARIFNE STAVKE od 01.10.2022'!G113</f>
        <v>2.8999999999999998E-3</v>
      </c>
      <c r="I124" s="9">
        <f t="shared" si="47"/>
        <v>4.2500000000000003E-2</v>
      </c>
    </row>
    <row r="125" spans="1:9">
      <c r="A125" s="3">
        <v>5</v>
      </c>
      <c r="B125" s="3" t="s">
        <v>24</v>
      </c>
      <c r="C125" s="9">
        <f t="shared" si="45"/>
        <v>3.0000000000000001E-3</v>
      </c>
      <c r="D125" s="9">
        <f t="shared" si="46"/>
        <v>3.3180702103656513E-3</v>
      </c>
      <c r="E125" s="9">
        <v>2.5000000000000001E-2</v>
      </c>
      <c r="F125" s="13">
        <f>C125+$C$9</f>
        <v>3.9600000000000003E-2</v>
      </c>
      <c r="G125" s="8">
        <f>'[1]TARIFNE STAVKE od 01.10.2022'!F114</f>
        <v>2.5000000000000001E-3</v>
      </c>
      <c r="H125" s="8">
        <f>'[1]TARIFNE STAVKE od 01.10.2022'!G114</f>
        <v>2.7000000000000001E-3</v>
      </c>
      <c r="I125" s="9">
        <f t="shared" si="47"/>
        <v>4.2300000000000004E-2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48">ROUND(D131*0.901,4)</f>
        <v>3.2000000000000002E-3</v>
      </c>
      <c r="D131" s="9">
        <f t="shared" ref="D131:D136" si="49">E131/$G$9</f>
        <v>3.5304267038290525E-3</v>
      </c>
      <c r="E131" s="9">
        <v>2.6599999999999999E-2</v>
      </c>
      <c r="F131" s="13">
        <f>C131+$C$9</f>
        <v>3.9800000000000002E-2</v>
      </c>
      <c r="G131" s="8">
        <f>'[1]TARIFNE STAVKE od 01.10.2022'!F118</f>
        <v>3.8999999999999998E-3</v>
      </c>
      <c r="H131" s="8">
        <f>'[1]TARIFNE STAVKE od 01.10.2022'!G118</f>
        <v>3.8999999999999998E-3</v>
      </c>
      <c r="I131" s="9">
        <f>(F131+H131)</f>
        <v>4.3700000000000003E-2</v>
      </c>
    </row>
    <row r="132" spans="1:9">
      <c r="A132" s="3">
        <v>2</v>
      </c>
      <c r="B132" s="3" t="s">
        <v>20</v>
      </c>
      <c r="C132" s="9">
        <f t="shared" si="48"/>
        <v>3.2000000000000002E-3</v>
      </c>
      <c r="D132" s="9">
        <f t="shared" si="49"/>
        <v>3.5304267038290525E-3</v>
      </c>
      <c r="E132" s="9">
        <v>2.6599999999999999E-2</v>
      </c>
      <c r="F132" s="13">
        <f t="shared" ref="F132:F136" si="50">C132+$C$9</f>
        <v>3.9800000000000002E-2</v>
      </c>
      <c r="G132" s="8">
        <f>'[1]TARIFNE STAVKE od 01.10.2022'!F119</f>
        <v>3.8999999999999998E-3</v>
      </c>
      <c r="H132" s="8">
        <f>'[1]TARIFNE STAVKE od 01.10.2022'!G119</f>
        <v>3.8999999999999998E-3</v>
      </c>
      <c r="I132" s="9">
        <f t="shared" ref="I132:I136" si="51">(F132+H132)</f>
        <v>4.3700000000000003E-2</v>
      </c>
    </row>
    <row r="133" spans="1:9">
      <c r="A133" s="3">
        <v>3</v>
      </c>
      <c r="B133" s="3" t="s">
        <v>21</v>
      </c>
      <c r="C133" s="9">
        <f t="shared" si="48"/>
        <v>3.2000000000000002E-3</v>
      </c>
      <c r="D133" s="9">
        <f t="shared" si="49"/>
        <v>3.5304267038290525E-3</v>
      </c>
      <c r="E133" s="9">
        <v>2.6599999999999999E-2</v>
      </c>
      <c r="F133" s="13">
        <f t="shared" si="50"/>
        <v>3.9800000000000002E-2</v>
      </c>
      <c r="G133" s="8">
        <f>'[1]TARIFNE STAVKE od 01.10.2022'!F120</f>
        <v>3.8999999999999998E-3</v>
      </c>
      <c r="H133" s="8">
        <f>'[1]TARIFNE STAVKE od 01.10.2022'!G120</f>
        <v>3.8999999999999998E-3</v>
      </c>
      <c r="I133" s="9">
        <f t="shared" si="51"/>
        <v>4.3700000000000003E-2</v>
      </c>
    </row>
    <row r="134" spans="1:9">
      <c r="A134" s="3">
        <v>4</v>
      </c>
      <c r="B134" s="3" t="s">
        <v>22</v>
      </c>
      <c r="C134" s="9">
        <f t="shared" si="48"/>
        <v>3.2000000000000002E-3</v>
      </c>
      <c r="D134" s="9">
        <f t="shared" si="49"/>
        <v>3.5304267038290525E-3</v>
      </c>
      <c r="E134" s="9">
        <v>2.6599999999999999E-2</v>
      </c>
      <c r="F134" s="13">
        <f t="shared" si="50"/>
        <v>3.9800000000000002E-2</v>
      </c>
      <c r="G134" s="8">
        <f>'[1]TARIFNE STAVKE od 01.10.2022'!F121</f>
        <v>3.7000000000000002E-3</v>
      </c>
      <c r="H134" s="8">
        <f>'[1]TARIFNE STAVKE od 01.10.2022'!G121</f>
        <v>3.7000000000000002E-3</v>
      </c>
      <c r="I134" s="9">
        <f t="shared" si="51"/>
        <v>4.3500000000000004E-2</v>
      </c>
    </row>
    <row r="135" spans="1:9">
      <c r="A135" s="3">
        <v>5</v>
      </c>
      <c r="B135" s="3" t="s">
        <v>23</v>
      </c>
      <c r="C135" s="9">
        <f t="shared" si="48"/>
        <v>3.2000000000000002E-3</v>
      </c>
      <c r="D135" s="9">
        <f t="shared" si="49"/>
        <v>3.5304267038290525E-3</v>
      </c>
      <c r="E135" s="9">
        <v>2.6599999999999999E-2</v>
      </c>
      <c r="F135" s="13">
        <f t="shared" si="50"/>
        <v>3.9800000000000002E-2</v>
      </c>
      <c r="G135" s="8">
        <f>'[1]TARIFNE STAVKE od 01.10.2022'!F122</f>
        <v>3.5000000000000001E-3</v>
      </c>
      <c r="H135" s="8">
        <f>'[1]TARIFNE STAVKE od 01.10.2022'!G122</f>
        <v>3.5000000000000001E-3</v>
      </c>
      <c r="I135" s="9">
        <f t="shared" si="51"/>
        <v>4.3300000000000005E-2</v>
      </c>
    </row>
    <row r="136" spans="1:9">
      <c r="A136" s="3">
        <v>6</v>
      </c>
      <c r="B136" s="3" t="s">
        <v>24</v>
      </c>
      <c r="C136" s="9">
        <f t="shared" si="48"/>
        <v>3.2000000000000002E-3</v>
      </c>
      <c r="D136" s="9">
        <f t="shared" si="49"/>
        <v>3.5304267038290525E-3</v>
      </c>
      <c r="E136" s="9">
        <v>2.6599999999999999E-2</v>
      </c>
      <c r="F136" s="13">
        <f t="shared" si="50"/>
        <v>3.9800000000000002E-2</v>
      </c>
      <c r="G136" s="8">
        <f>'[1]TARIFNE STAVKE od 01.10.2022'!F123</f>
        <v>3.3E-3</v>
      </c>
      <c r="H136" s="8">
        <f>'[1]TARIFNE STAVKE od 01.10.2022'!G123</f>
        <v>3.3E-3</v>
      </c>
      <c r="I136" s="9">
        <f t="shared" si="51"/>
        <v>4.3099999999999999E-2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52">ROUND(D138*0.901,4)</f>
        <v>3.2000000000000002E-3</v>
      </c>
      <c r="D138" s="9">
        <f t="shared" ref="D138:D142" si="53">E138/$G$9</f>
        <v>3.5304267038290525E-3</v>
      </c>
      <c r="E138" s="9">
        <v>2.6599999999999999E-2</v>
      </c>
      <c r="F138" s="13">
        <f>C138+$C$9</f>
        <v>3.9800000000000002E-2</v>
      </c>
      <c r="G138" s="8">
        <f>'[1]TARIFNE STAVKE od 01.10.2022'!F127</f>
        <v>5.1999999999999998E-3</v>
      </c>
      <c r="H138" s="8">
        <f>'[1]TARIFNE STAVKE od 01.10.2022'!G127</f>
        <v>5.4999999999999997E-3</v>
      </c>
      <c r="I138" s="9">
        <f t="shared" ref="I138:I142" si="54">(F138+H138)</f>
        <v>4.53E-2</v>
      </c>
    </row>
    <row r="139" spans="1:9">
      <c r="A139" s="3">
        <v>2</v>
      </c>
      <c r="B139" s="3" t="s">
        <v>20</v>
      </c>
      <c r="C139" s="9">
        <f t="shared" si="52"/>
        <v>3.2000000000000002E-3</v>
      </c>
      <c r="D139" s="9">
        <f t="shared" si="53"/>
        <v>3.5304267038290525E-3</v>
      </c>
      <c r="E139" s="9">
        <v>2.6599999999999999E-2</v>
      </c>
      <c r="F139" s="13">
        <f>C139+$C$9</f>
        <v>3.9800000000000002E-2</v>
      </c>
      <c r="G139" s="8">
        <f>'[1]TARIFNE STAVKE od 01.10.2022'!F128</f>
        <v>4.4000000000000003E-3</v>
      </c>
      <c r="H139" s="8">
        <f>'[1]TARIFNE STAVKE od 01.10.2022'!G128</f>
        <v>4.5999999999999999E-3</v>
      </c>
      <c r="I139" s="9">
        <f t="shared" si="54"/>
        <v>4.4400000000000002E-2</v>
      </c>
    </row>
    <row r="140" spans="1:9">
      <c r="A140" s="3">
        <v>3</v>
      </c>
      <c r="B140" s="3" t="s">
        <v>21</v>
      </c>
      <c r="C140" s="9">
        <f t="shared" si="52"/>
        <v>3.2000000000000002E-3</v>
      </c>
      <c r="D140" s="9">
        <f t="shared" si="53"/>
        <v>3.5304267038290525E-3</v>
      </c>
      <c r="E140" s="9">
        <v>2.6599999999999999E-2</v>
      </c>
      <c r="F140" s="13">
        <f>C140+$C$9</f>
        <v>3.9800000000000002E-2</v>
      </c>
      <c r="G140" s="8">
        <f>'[1]TARIFNE STAVKE od 01.10.2022'!F129</f>
        <v>3.8999999999999998E-3</v>
      </c>
      <c r="H140" s="8">
        <f>'[1]TARIFNE STAVKE od 01.10.2022'!G129</f>
        <v>4.1999999999999997E-3</v>
      </c>
      <c r="I140" s="9">
        <f t="shared" si="54"/>
        <v>4.4000000000000004E-2</v>
      </c>
    </row>
    <row r="141" spans="1:9">
      <c r="A141" s="3">
        <v>4</v>
      </c>
      <c r="B141" s="3" t="s">
        <v>22</v>
      </c>
      <c r="C141" s="9">
        <f t="shared" si="52"/>
        <v>3.2000000000000002E-3</v>
      </c>
      <c r="D141" s="9">
        <f t="shared" si="53"/>
        <v>3.5304267038290525E-3</v>
      </c>
      <c r="E141" s="9">
        <v>2.6599999999999999E-2</v>
      </c>
      <c r="F141" s="13">
        <f>C141+$C$9</f>
        <v>3.9800000000000002E-2</v>
      </c>
      <c r="G141" s="8">
        <f>'[1]TARIFNE STAVKE od 01.10.2022'!F130</f>
        <v>3.7000000000000002E-3</v>
      </c>
      <c r="H141" s="8">
        <f>'[1]TARIFNE STAVKE od 01.10.2022'!G130</f>
        <v>3.8999999999999998E-3</v>
      </c>
      <c r="I141" s="9">
        <f t="shared" si="54"/>
        <v>4.3700000000000003E-2</v>
      </c>
    </row>
    <row r="142" spans="1:9">
      <c r="A142" s="3">
        <v>5</v>
      </c>
      <c r="B142" s="3" t="s">
        <v>23</v>
      </c>
      <c r="C142" s="9">
        <f t="shared" si="52"/>
        <v>3.2000000000000002E-3</v>
      </c>
      <c r="D142" s="9">
        <f t="shared" si="53"/>
        <v>3.5304267038290525E-3</v>
      </c>
      <c r="E142" s="9">
        <v>2.6599999999999999E-2</v>
      </c>
      <c r="F142" s="13">
        <f>C142+$C$9</f>
        <v>3.9800000000000002E-2</v>
      </c>
      <c r="G142" s="8">
        <f>'[1]TARIFNE STAVKE od 01.10.2022'!F131</f>
        <v>3.7000000000000002E-3</v>
      </c>
      <c r="H142" s="8">
        <f>'[1]TARIFNE STAVKE od 01.10.2022'!G131</f>
        <v>3.8999999999999998E-3</v>
      </c>
      <c r="I142" s="9">
        <f t="shared" si="54"/>
        <v>4.3700000000000003E-2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55">ROUND(D148*0.901,4)</f>
        <v>3.0999999999999999E-3</v>
      </c>
      <c r="D148" s="9">
        <f t="shared" ref="D148:D152" si="56">E148/$G$9</f>
        <v>3.4906098613046652E-3</v>
      </c>
      <c r="E148" s="9">
        <v>2.63E-2</v>
      </c>
      <c r="F148" s="13">
        <f>C148+$C$9</f>
        <v>3.9699999999999999E-2</v>
      </c>
      <c r="G148" s="8">
        <f>'[1]TARIFNE STAVKE od 01.10.2022'!F135</f>
        <v>7.0000000000000001E-3</v>
      </c>
      <c r="H148" s="8">
        <f>'[1]TARIFNE STAVKE od 01.10.2022'!G135</f>
        <v>7.1999999999999998E-3</v>
      </c>
      <c r="I148" s="9">
        <f t="shared" ref="I148:I152" si="57">(F148+H148)</f>
        <v>4.6899999999999997E-2</v>
      </c>
    </row>
    <row r="149" spans="1:9">
      <c r="A149" s="3">
        <v>2</v>
      </c>
      <c r="B149" s="3" t="s">
        <v>20</v>
      </c>
      <c r="C149" s="9">
        <f t="shared" si="55"/>
        <v>3.0999999999999999E-3</v>
      </c>
      <c r="D149" s="9">
        <f t="shared" si="56"/>
        <v>3.4906098613046652E-3</v>
      </c>
      <c r="E149" s="9">
        <v>2.63E-2</v>
      </c>
      <c r="F149" s="13">
        <f>C149+$C$9</f>
        <v>3.9699999999999999E-2</v>
      </c>
      <c r="G149" s="8">
        <f>'[1]TARIFNE STAVKE od 01.10.2022'!F136</f>
        <v>6.1000000000000004E-3</v>
      </c>
      <c r="H149" s="8">
        <f>'[1]TARIFNE STAVKE od 01.10.2022'!G136</f>
        <v>6.1999999999999998E-3</v>
      </c>
      <c r="I149" s="9">
        <f t="shared" si="57"/>
        <v>4.5899999999999996E-2</v>
      </c>
    </row>
    <row r="150" spans="1:9">
      <c r="A150" s="3">
        <v>3</v>
      </c>
      <c r="B150" s="3" t="s">
        <v>21</v>
      </c>
      <c r="C150" s="9">
        <f t="shared" si="55"/>
        <v>3.0999999999999999E-3</v>
      </c>
      <c r="D150" s="9">
        <f t="shared" si="56"/>
        <v>3.4906098613046652E-3</v>
      </c>
      <c r="E150" s="9">
        <v>2.63E-2</v>
      </c>
      <c r="F150" s="13">
        <f>C150+$C$9</f>
        <v>3.9699999999999999E-2</v>
      </c>
      <c r="G150" s="8">
        <f>'[1]TARIFNE STAVKE od 01.10.2022'!F137</f>
        <v>5.1999999999999998E-3</v>
      </c>
      <c r="H150" s="8">
        <f>'[1]TARIFNE STAVKE od 01.10.2022'!G137</f>
        <v>5.3E-3</v>
      </c>
      <c r="I150" s="9">
        <f t="shared" si="57"/>
        <v>4.4999999999999998E-2</v>
      </c>
    </row>
    <row r="151" spans="1:9">
      <c r="A151" s="3">
        <v>4</v>
      </c>
      <c r="B151" s="3" t="s">
        <v>22</v>
      </c>
      <c r="C151" s="9">
        <f t="shared" si="55"/>
        <v>3.0999999999999999E-3</v>
      </c>
      <c r="D151" s="9">
        <f t="shared" si="56"/>
        <v>3.4906098613046652E-3</v>
      </c>
      <c r="E151" s="9">
        <v>2.63E-2</v>
      </c>
      <c r="F151" s="13">
        <f>C151+$C$9</f>
        <v>3.9699999999999999E-2</v>
      </c>
      <c r="G151" s="8">
        <f>'[1]TARIFNE STAVKE od 01.10.2022'!F138</f>
        <v>5.0000000000000001E-3</v>
      </c>
      <c r="H151" s="8">
        <f>'[1]TARIFNE STAVKE od 01.10.2022'!G138</f>
        <v>5.1999999999999998E-3</v>
      </c>
      <c r="I151" s="9">
        <f t="shared" si="57"/>
        <v>4.4899999999999995E-2</v>
      </c>
    </row>
    <row r="152" spans="1:9">
      <c r="A152" s="3">
        <v>5</v>
      </c>
      <c r="B152" s="3" t="s">
        <v>23</v>
      </c>
      <c r="C152" s="9">
        <f t="shared" si="55"/>
        <v>3.0999999999999999E-3</v>
      </c>
      <c r="D152" s="9">
        <f t="shared" si="56"/>
        <v>3.4906098613046652E-3</v>
      </c>
      <c r="E152" s="9">
        <v>2.63E-2</v>
      </c>
      <c r="F152" s="13">
        <f>C152+$C$9</f>
        <v>3.9699999999999999E-2</v>
      </c>
      <c r="G152" s="8">
        <f>'[1]TARIFNE STAVKE od 01.10.2022'!F139</f>
        <v>4.8999999999999998E-3</v>
      </c>
      <c r="H152" s="8">
        <f>'[1]TARIFNE STAVKE od 01.10.2022'!G139</f>
        <v>5.0000000000000001E-3</v>
      </c>
      <c r="I152" s="9">
        <f t="shared" si="57"/>
        <v>4.4699999999999997E-2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58">ROUND(D158*0.901,4)</f>
        <v>3.2000000000000002E-3</v>
      </c>
      <c r="D158" s="9">
        <f t="shared" ref="D158:D163" si="59">E158/$G$9</f>
        <v>3.5304267038290525E-3</v>
      </c>
      <c r="E158" s="9">
        <v>2.6599999999999999E-2</v>
      </c>
      <c r="F158" s="13">
        <f t="shared" ref="F158:F163" si="60">C158+$C$9</f>
        <v>3.9800000000000002E-2</v>
      </c>
      <c r="G158" s="8">
        <f>'[1]TARIFNE STAVKE od 01.10.2022'!F143</f>
        <v>7.3000000000000001E-3</v>
      </c>
      <c r="H158" s="8">
        <f>'[1]TARIFNE STAVKE od 01.10.2022'!G143</f>
        <v>7.1999999999999998E-3</v>
      </c>
      <c r="I158" s="9">
        <f t="shared" ref="I158:I163" si="61">(F158+H158)</f>
        <v>4.7E-2</v>
      </c>
    </row>
    <row r="159" spans="1:9">
      <c r="A159" s="3">
        <v>2</v>
      </c>
      <c r="B159" s="3" t="s">
        <v>20</v>
      </c>
      <c r="C159" s="9">
        <f t="shared" si="58"/>
        <v>3.2000000000000002E-3</v>
      </c>
      <c r="D159" s="9">
        <f t="shared" si="59"/>
        <v>3.5304267038290525E-3</v>
      </c>
      <c r="E159" s="9">
        <v>2.6599999999999999E-2</v>
      </c>
      <c r="F159" s="13">
        <f t="shared" si="60"/>
        <v>3.9800000000000002E-2</v>
      </c>
      <c r="G159" s="8">
        <f>'[1]TARIFNE STAVKE od 01.10.2022'!F144</f>
        <v>7.3000000000000001E-3</v>
      </c>
      <c r="H159" s="8">
        <f>'[1]TARIFNE STAVKE od 01.10.2022'!G144</f>
        <v>7.1999999999999998E-3</v>
      </c>
      <c r="I159" s="9">
        <f t="shared" si="61"/>
        <v>4.7E-2</v>
      </c>
    </row>
    <row r="160" spans="1:9">
      <c r="A160" s="3">
        <v>3</v>
      </c>
      <c r="B160" s="3" t="s">
        <v>21</v>
      </c>
      <c r="C160" s="9">
        <f t="shared" si="58"/>
        <v>3.2000000000000002E-3</v>
      </c>
      <c r="D160" s="9">
        <f t="shared" si="59"/>
        <v>3.5304267038290525E-3</v>
      </c>
      <c r="E160" s="9">
        <v>2.6599999999999999E-2</v>
      </c>
      <c r="F160" s="13">
        <f t="shared" si="60"/>
        <v>3.9800000000000002E-2</v>
      </c>
      <c r="G160" s="8">
        <f>'[1]TARIFNE STAVKE od 01.10.2022'!F145</f>
        <v>5.7999999999999996E-3</v>
      </c>
      <c r="H160" s="8">
        <f>'[1]TARIFNE STAVKE od 01.10.2022'!G145</f>
        <v>5.7999999999999996E-3</v>
      </c>
      <c r="I160" s="9">
        <f t="shared" si="61"/>
        <v>4.5600000000000002E-2</v>
      </c>
    </row>
    <row r="161" spans="1:9">
      <c r="A161" s="3">
        <v>4</v>
      </c>
      <c r="B161" s="3" t="s">
        <v>22</v>
      </c>
      <c r="C161" s="9">
        <f t="shared" si="58"/>
        <v>3.2000000000000002E-3</v>
      </c>
      <c r="D161" s="9">
        <f t="shared" si="59"/>
        <v>3.5304267038290525E-3</v>
      </c>
      <c r="E161" s="9">
        <v>2.6599999999999999E-2</v>
      </c>
      <c r="F161" s="13">
        <f t="shared" si="60"/>
        <v>3.9800000000000002E-2</v>
      </c>
      <c r="G161" s="8">
        <f>'[1]TARIFNE STAVKE od 01.10.2022'!F146</f>
        <v>5.4000000000000003E-3</v>
      </c>
      <c r="H161" s="8">
        <f>'[1]TARIFNE STAVKE od 01.10.2022'!G146</f>
        <v>5.4000000000000003E-3</v>
      </c>
      <c r="I161" s="9">
        <f t="shared" si="61"/>
        <v>4.5200000000000004E-2</v>
      </c>
    </row>
    <row r="162" spans="1:9">
      <c r="A162" s="3">
        <v>5</v>
      </c>
      <c r="B162" s="3" t="s">
        <v>23</v>
      </c>
      <c r="C162" s="9">
        <f t="shared" si="58"/>
        <v>3.2000000000000002E-3</v>
      </c>
      <c r="D162" s="9">
        <f t="shared" si="59"/>
        <v>3.5304267038290525E-3</v>
      </c>
      <c r="E162" s="9">
        <v>2.6599999999999999E-2</v>
      </c>
      <c r="F162" s="13">
        <f t="shared" si="60"/>
        <v>3.9800000000000002E-2</v>
      </c>
      <c r="G162" s="8">
        <f>'[1]TARIFNE STAVKE od 01.10.2022'!F147</f>
        <v>5.1000000000000004E-3</v>
      </c>
      <c r="H162" s="8">
        <f>'[1]TARIFNE STAVKE od 01.10.2022'!G147</f>
        <v>5.1000000000000004E-3</v>
      </c>
      <c r="I162" s="9">
        <f t="shared" si="61"/>
        <v>4.4900000000000002E-2</v>
      </c>
    </row>
    <row r="163" spans="1:9">
      <c r="A163" s="3">
        <v>6</v>
      </c>
      <c r="B163" s="3" t="s">
        <v>24</v>
      </c>
      <c r="C163" s="9">
        <f t="shared" si="58"/>
        <v>3.2000000000000002E-3</v>
      </c>
      <c r="D163" s="9">
        <f t="shared" si="59"/>
        <v>3.5304267038290525E-3</v>
      </c>
      <c r="E163" s="9">
        <v>2.6599999999999999E-2</v>
      </c>
      <c r="F163" s="13">
        <f t="shared" si="60"/>
        <v>3.9800000000000002E-2</v>
      </c>
      <c r="G163" s="8">
        <f>'[1]TARIFNE STAVKE od 01.10.2022'!F148</f>
        <v>4.7000000000000002E-3</v>
      </c>
      <c r="H163" s="8">
        <f>'[1]TARIFNE STAVKE od 01.10.2022'!G148</f>
        <v>4.7000000000000002E-3</v>
      </c>
      <c r="I163" s="9">
        <f t="shared" si="61"/>
        <v>4.4500000000000005E-2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62">ROUND(D169*0.901,4)</f>
        <v>3.2000000000000002E-3</v>
      </c>
      <c r="D169" s="9">
        <f t="shared" ref="D169:D174" si="63">E169/$G$9</f>
        <v>3.5304267038290525E-3</v>
      </c>
      <c r="E169" s="9">
        <v>2.6599999999999999E-2</v>
      </c>
      <c r="F169" s="13">
        <f t="shared" ref="F169:F174" si="64">C169+$C$9</f>
        <v>3.9800000000000002E-2</v>
      </c>
      <c r="G169" s="76">
        <f>'[1]TARIFNE STAVKE od 01.10.2022'!F152</f>
        <v>4.5999999999999999E-3</v>
      </c>
      <c r="H169" s="76">
        <f>'[1]TARIFNE STAVKE od 01.10.2022'!G152</f>
        <v>4.7000000000000002E-3</v>
      </c>
      <c r="I169" s="9">
        <f t="shared" ref="I169:I174" si="65">(F169+H169)</f>
        <v>4.4500000000000005E-2</v>
      </c>
    </row>
    <row r="170" spans="1:9">
      <c r="A170" s="3">
        <v>2</v>
      </c>
      <c r="B170" s="3" t="s">
        <v>20</v>
      </c>
      <c r="C170" s="9">
        <f t="shared" si="62"/>
        <v>3.2000000000000002E-3</v>
      </c>
      <c r="D170" s="9">
        <f t="shared" si="63"/>
        <v>3.5304267038290525E-3</v>
      </c>
      <c r="E170" s="9">
        <v>2.6599999999999999E-2</v>
      </c>
      <c r="F170" s="13">
        <f t="shared" si="64"/>
        <v>3.9800000000000002E-2</v>
      </c>
      <c r="G170" s="76">
        <f>'[1]TARIFNE STAVKE od 01.10.2022'!F153</f>
        <v>4.5999999999999999E-3</v>
      </c>
      <c r="H170" s="76">
        <f>'[1]TARIFNE STAVKE od 01.10.2022'!G153</f>
        <v>4.7000000000000002E-3</v>
      </c>
      <c r="I170" s="9">
        <f t="shared" si="65"/>
        <v>4.4500000000000005E-2</v>
      </c>
    </row>
    <row r="171" spans="1:9">
      <c r="A171" s="3">
        <v>3</v>
      </c>
      <c r="B171" s="3" t="s">
        <v>21</v>
      </c>
      <c r="C171" s="9">
        <f t="shared" si="62"/>
        <v>3.2000000000000002E-3</v>
      </c>
      <c r="D171" s="9">
        <f t="shared" si="63"/>
        <v>3.5304267038290525E-3</v>
      </c>
      <c r="E171" s="9">
        <v>2.6599999999999999E-2</v>
      </c>
      <c r="F171" s="13">
        <f t="shared" si="64"/>
        <v>3.9800000000000002E-2</v>
      </c>
      <c r="G171" s="76">
        <f>'[1]TARIFNE STAVKE od 01.10.2022'!F154</f>
        <v>3.7000000000000002E-3</v>
      </c>
      <c r="H171" s="76">
        <f>'[1]TARIFNE STAVKE od 01.10.2022'!G154</f>
        <v>3.8E-3</v>
      </c>
      <c r="I171" s="9">
        <f t="shared" si="65"/>
        <v>4.36E-2</v>
      </c>
    </row>
    <row r="172" spans="1:9">
      <c r="A172" s="3">
        <v>4</v>
      </c>
      <c r="B172" s="3" t="s">
        <v>22</v>
      </c>
      <c r="C172" s="9">
        <f t="shared" si="62"/>
        <v>3.2000000000000002E-3</v>
      </c>
      <c r="D172" s="9">
        <f t="shared" si="63"/>
        <v>3.5304267038290525E-3</v>
      </c>
      <c r="E172" s="9">
        <v>2.6599999999999999E-2</v>
      </c>
      <c r="F172" s="13">
        <f t="shared" si="64"/>
        <v>3.9800000000000002E-2</v>
      </c>
      <c r="G172" s="76">
        <f>'[1]TARIFNE STAVKE od 01.10.2022'!F155</f>
        <v>3.5000000000000001E-3</v>
      </c>
      <c r="H172" s="76">
        <f>'[1]TARIFNE STAVKE od 01.10.2022'!G155</f>
        <v>3.5000000000000001E-3</v>
      </c>
      <c r="I172" s="9">
        <f t="shared" si="65"/>
        <v>4.3300000000000005E-2</v>
      </c>
    </row>
    <row r="173" spans="1:9">
      <c r="A173" s="3">
        <v>5</v>
      </c>
      <c r="B173" s="3" t="s">
        <v>23</v>
      </c>
      <c r="C173" s="9">
        <f t="shared" si="62"/>
        <v>3.2000000000000002E-3</v>
      </c>
      <c r="D173" s="9">
        <f t="shared" si="63"/>
        <v>3.5304267038290525E-3</v>
      </c>
      <c r="E173" s="9">
        <v>2.6599999999999999E-2</v>
      </c>
      <c r="F173" s="13">
        <f t="shared" si="64"/>
        <v>3.9800000000000002E-2</v>
      </c>
      <c r="G173" s="76">
        <f>'[1]TARIFNE STAVKE od 01.10.2022'!F156</f>
        <v>3.2000000000000002E-3</v>
      </c>
      <c r="H173" s="76">
        <f>'[1]TARIFNE STAVKE od 01.10.2022'!G156</f>
        <v>3.3E-3</v>
      </c>
      <c r="I173" s="9">
        <f t="shared" si="65"/>
        <v>4.3099999999999999E-2</v>
      </c>
    </row>
    <row r="174" spans="1:9">
      <c r="A174" s="3">
        <v>6</v>
      </c>
      <c r="B174" s="3" t="s">
        <v>24</v>
      </c>
      <c r="C174" s="9">
        <f t="shared" si="62"/>
        <v>3.2000000000000002E-3</v>
      </c>
      <c r="D174" s="9">
        <f t="shared" si="63"/>
        <v>3.5304267038290525E-3</v>
      </c>
      <c r="E174" s="9">
        <v>2.6599999999999999E-2</v>
      </c>
      <c r="F174" s="13">
        <f t="shared" si="64"/>
        <v>3.9800000000000002E-2</v>
      </c>
      <c r="G174" s="76">
        <f>'[1]TARIFNE STAVKE od 01.10.2022'!F157</f>
        <v>3.0000000000000001E-3</v>
      </c>
      <c r="H174" s="76">
        <f>'[1]TARIFNE STAVKE od 01.10.2022'!G157</f>
        <v>3.0999999999999999E-3</v>
      </c>
      <c r="I174" s="9">
        <f t="shared" si="65"/>
        <v>4.2900000000000001E-2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66">ROUND(D180*0.901,4)</f>
        <v>3.2000000000000002E-3</v>
      </c>
      <c r="D180" s="9">
        <f t="shared" ref="D180:D182" si="67">E180/$G$9</f>
        <v>3.5304267038290525E-3</v>
      </c>
      <c r="E180" s="9">
        <v>2.6599999999999999E-2</v>
      </c>
      <c r="F180" s="13">
        <f>C180+$C$9</f>
        <v>3.9800000000000002E-2</v>
      </c>
      <c r="G180" s="8">
        <f>'[1]TARIFNE STAVKE od 01.10.2022'!F161</f>
        <v>3.5999999999999999E-3</v>
      </c>
      <c r="H180" s="8">
        <f>'[1]TARIFNE STAVKE od 01.10.2022'!G161</f>
        <v>3.7000000000000002E-3</v>
      </c>
      <c r="I180" s="9">
        <f t="shared" ref="I180:I182" si="68">(F180+H180)</f>
        <v>4.3500000000000004E-2</v>
      </c>
    </row>
    <row r="181" spans="1:9">
      <c r="A181" s="3">
        <v>2</v>
      </c>
      <c r="B181" s="3" t="s">
        <v>21</v>
      </c>
      <c r="C181" s="9">
        <f t="shared" si="66"/>
        <v>3.2000000000000002E-3</v>
      </c>
      <c r="D181" s="9">
        <f t="shared" si="67"/>
        <v>3.5304267038290525E-3</v>
      </c>
      <c r="E181" s="9">
        <v>2.6599999999999999E-2</v>
      </c>
      <c r="F181" s="13">
        <f>C181+$C$9</f>
        <v>3.9800000000000002E-2</v>
      </c>
      <c r="G181" s="8">
        <f>'[1]TARIFNE STAVKE od 01.10.2022'!F162</f>
        <v>3.5999999999999999E-3</v>
      </c>
      <c r="H181" s="8">
        <f>'[1]TARIFNE STAVKE od 01.10.2022'!G162</f>
        <v>3.7000000000000002E-3</v>
      </c>
      <c r="I181" s="9">
        <f t="shared" si="68"/>
        <v>4.3500000000000004E-2</v>
      </c>
    </row>
    <row r="182" spans="1:9">
      <c r="A182" s="3">
        <v>3</v>
      </c>
      <c r="B182" s="3" t="s">
        <v>23</v>
      </c>
      <c r="C182" s="9">
        <f t="shared" si="66"/>
        <v>3.2000000000000002E-3</v>
      </c>
      <c r="D182" s="9">
        <f t="shared" si="67"/>
        <v>3.5304267038290525E-3</v>
      </c>
      <c r="E182" s="9">
        <v>2.6599999999999999E-2</v>
      </c>
      <c r="F182" s="13">
        <f>C182+$C$9</f>
        <v>3.9800000000000002E-2</v>
      </c>
      <c r="G182" s="8">
        <f>'[1]TARIFNE STAVKE od 01.10.2022'!F163</f>
        <v>3.3E-3</v>
      </c>
      <c r="H182" s="8">
        <f>'[1]TARIFNE STAVKE od 01.10.2022'!G163</f>
        <v>3.3999999999999998E-3</v>
      </c>
      <c r="I182" s="9">
        <f t="shared" si="68"/>
        <v>4.3200000000000002E-2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69">ROUND(D188*0.901,4)</f>
        <v>3.2000000000000002E-3</v>
      </c>
      <c r="D188" s="9">
        <f t="shared" ref="D188:D191" si="70">E188/$G$9</f>
        <v>3.5304267038290525E-3</v>
      </c>
      <c r="E188" s="9">
        <v>2.6599999999999999E-2</v>
      </c>
      <c r="F188" s="13">
        <f>C188+$C$9</f>
        <v>3.9800000000000002E-2</v>
      </c>
      <c r="G188" s="8">
        <f>'[1]TARIFNE STAVKE od 01.10.2022'!F167</f>
        <v>8.3000000000000001E-3</v>
      </c>
      <c r="H188" s="8">
        <f>'[1]TARIFNE STAVKE od 01.10.2022'!G167</f>
        <v>8.3000000000000001E-3</v>
      </c>
      <c r="I188" s="9">
        <f t="shared" ref="I188:I191" si="71">(F188+H188)</f>
        <v>4.8100000000000004E-2</v>
      </c>
    </row>
    <row r="189" spans="1:9">
      <c r="A189" s="3">
        <v>2</v>
      </c>
      <c r="B189" s="3" t="s">
        <v>21</v>
      </c>
      <c r="C189" s="9">
        <f t="shared" si="69"/>
        <v>3.2000000000000002E-3</v>
      </c>
      <c r="D189" s="9">
        <f t="shared" si="70"/>
        <v>3.5304267038290525E-3</v>
      </c>
      <c r="E189" s="9">
        <v>2.6599999999999999E-2</v>
      </c>
      <c r="F189" s="13">
        <f>C189+$C$9</f>
        <v>3.9800000000000002E-2</v>
      </c>
      <c r="G189" s="8">
        <f>'[1]TARIFNE STAVKE od 01.10.2022'!F168</f>
        <v>7.9000000000000008E-3</v>
      </c>
      <c r="H189" s="8">
        <f>'[1]TARIFNE STAVKE od 01.10.2022'!G168</f>
        <v>7.9000000000000008E-3</v>
      </c>
      <c r="I189" s="9">
        <f t="shared" si="71"/>
        <v>4.7700000000000006E-2</v>
      </c>
    </row>
    <row r="190" spans="1:9">
      <c r="A190" s="3">
        <v>3</v>
      </c>
      <c r="B190" s="3" t="s">
        <v>23</v>
      </c>
      <c r="C190" s="9">
        <f t="shared" si="69"/>
        <v>3.2000000000000002E-3</v>
      </c>
      <c r="D190" s="9">
        <f t="shared" si="70"/>
        <v>3.5304267038290525E-3</v>
      </c>
      <c r="E190" s="9">
        <v>2.6599999999999999E-2</v>
      </c>
      <c r="F190" s="13">
        <f>C190+$C$9</f>
        <v>3.9800000000000002E-2</v>
      </c>
      <c r="G190" s="8">
        <f>'[1]TARIFNE STAVKE od 01.10.2022'!F169</f>
        <v>7.0000000000000001E-3</v>
      </c>
      <c r="H190" s="8">
        <f>'[1]TARIFNE STAVKE od 01.10.2022'!G169</f>
        <v>7.0000000000000001E-3</v>
      </c>
      <c r="I190" s="9">
        <f t="shared" si="71"/>
        <v>4.6800000000000001E-2</v>
      </c>
    </row>
    <row r="191" spans="1:9">
      <c r="A191" s="3">
        <v>4</v>
      </c>
      <c r="B191" s="3" t="s">
        <v>25</v>
      </c>
      <c r="C191" s="9">
        <f t="shared" si="69"/>
        <v>3.2000000000000002E-3</v>
      </c>
      <c r="D191" s="9">
        <f t="shared" si="70"/>
        <v>3.5304267038290525E-3</v>
      </c>
      <c r="E191" s="9">
        <v>2.6599999999999999E-2</v>
      </c>
      <c r="F191" s="13">
        <f>C191+$C$9</f>
        <v>3.9800000000000002E-2</v>
      </c>
      <c r="G191" s="8">
        <f>'[1]TARIFNE STAVKE od 01.10.2022'!F170</f>
        <v>5.0000000000000001E-3</v>
      </c>
      <c r="H191" s="8">
        <f>'[1]TARIFNE STAVKE od 01.10.2022'!G170</f>
        <v>5.0000000000000001E-3</v>
      </c>
      <c r="I191" s="9">
        <f t="shared" si="71"/>
        <v>4.48E-2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72">ROUND(D197*0.901,4)</f>
        <v>3.0999999999999999E-3</v>
      </c>
      <c r="D197" s="9">
        <f t="shared" ref="D197:D201" si="73">E197/$G$9</f>
        <v>3.4375207379388146E-3</v>
      </c>
      <c r="E197" s="9">
        <v>2.5899999999999999E-2</v>
      </c>
      <c r="F197" s="13">
        <f>C197+$C$9</f>
        <v>3.9699999999999999E-2</v>
      </c>
      <c r="G197" s="76">
        <f>'[1]TARIFNE STAVKE od 01.10.2022'!F174</f>
        <v>3.5000000000000001E-3</v>
      </c>
      <c r="H197" s="76">
        <f>'[1]TARIFNE STAVKE od 01.10.2022'!G174</f>
        <v>3.8999999999999998E-3</v>
      </c>
      <c r="I197" s="9">
        <f t="shared" ref="I197:I201" si="74">(F197+H197)</f>
        <v>4.36E-2</v>
      </c>
    </row>
    <row r="198" spans="1:9">
      <c r="A198" s="3">
        <v>2</v>
      </c>
      <c r="B198" s="3" t="s">
        <v>20</v>
      </c>
      <c r="C198" s="9">
        <f t="shared" si="72"/>
        <v>3.0999999999999999E-3</v>
      </c>
      <c r="D198" s="9">
        <f t="shared" si="73"/>
        <v>3.4375207379388146E-3</v>
      </c>
      <c r="E198" s="9">
        <v>2.5899999999999999E-2</v>
      </c>
      <c r="F198" s="13">
        <f>C198+$C$9</f>
        <v>3.9699999999999999E-2</v>
      </c>
      <c r="G198" s="76">
        <f>'[1]TARIFNE STAVKE od 01.10.2022'!F175</f>
        <v>3.5000000000000001E-3</v>
      </c>
      <c r="H198" s="76">
        <f>'[1]TARIFNE STAVKE od 01.10.2022'!G175</f>
        <v>3.8999999999999998E-3</v>
      </c>
      <c r="I198" s="9">
        <f t="shared" si="74"/>
        <v>4.36E-2</v>
      </c>
    </row>
    <row r="199" spans="1:9">
      <c r="A199" s="3">
        <v>3</v>
      </c>
      <c r="B199" s="3" t="s">
        <v>21</v>
      </c>
      <c r="C199" s="9">
        <f t="shared" si="72"/>
        <v>3.0999999999999999E-3</v>
      </c>
      <c r="D199" s="9">
        <f t="shared" si="73"/>
        <v>3.4375207379388146E-3</v>
      </c>
      <c r="E199" s="9">
        <v>2.5899999999999999E-2</v>
      </c>
      <c r="F199" s="13">
        <f>C199+$C$9</f>
        <v>3.9699999999999999E-2</v>
      </c>
      <c r="G199" s="76">
        <f>'[1]TARIFNE STAVKE od 01.10.2022'!F176</f>
        <v>3.2000000000000002E-3</v>
      </c>
      <c r="H199" s="76">
        <f>'[1]TARIFNE STAVKE od 01.10.2022'!G176</f>
        <v>3.5000000000000001E-3</v>
      </c>
      <c r="I199" s="9">
        <f t="shared" si="74"/>
        <v>4.3200000000000002E-2</v>
      </c>
    </row>
    <row r="200" spans="1:9">
      <c r="A200" s="3">
        <v>4</v>
      </c>
      <c r="B200" s="3" t="s">
        <v>22</v>
      </c>
      <c r="C200" s="9">
        <f t="shared" si="72"/>
        <v>3.0999999999999999E-3</v>
      </c>
      <c r="D200" s="9">
        <f t="shared" si="73"/>
        <v>3.4375207379388146E-3</v>
      </c>
      <c r="E200" s="9">
        <v>2.5899999999999999E-2</v>
      </c>
      <c r="F200" s="13">
        <f>C200+$C$9</f>
        <v>3.9699999999999999E-2</v>
      </c>
      <c r="G200" s="76">
        <f>'[1]TARIFNE STAVKE od 01.10.2022'!F177</f>
        <v>3.2000000000000002E-3</v>
      </c>
      <c r="H200" s="76">
        <f>'[1]TARIFNE STAVKE od 01.10.2022'!G177</f>
        <v>3.5000000000000001E-3</v>
      </c>
      <c r="I200" s="9">
        <f t="shared" si="74"/>
        <v>4.3200000000000002E-2</v>
      </c>
    </row>
    <row r="201" spans="1:9">
      <c r="A201" s="3">
        <v>5</v>
      </c>
      <c r="B201" s="3" t="s">
        <v>23</v>
      </c>
      <c r="C201" s="9">
        <f t="shared" si="72"/>
        <v>3.0999999999999999E-3</v>
      </c>
      <c r="D201" s="9">
        <f t="shared" si="73"/>
        <v>3.4375207379388146E-3</v>
      </c>
      <c r="E201" s="9">
        <v>2.5899999999999999E-2</v>
      </c>
      <c r="F201" s="13">
        <f>C201+$C$9</f>
        <v>3.9699999999999999E-2</v>
      </c>
      <c r="G201" s="76">
        <f>'[1]TARIFNE STAVKE od 01.10.2022'!F178</f>
        <v>2.8E-3</v>
      </c>
      <c r="H201" s="76">
        <f>'[1]TARIFNE STAVKE od 01.10.2022'!G178</f>
        <v>3.0999999999999999E-3</v>
      </c>
      <c r="I201" s="9">
        <f t="shared" si="74"/>
        <v>4.2799999999999998E-2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75">ROUND(D207*0.901,4)</f>
        <v>3.0999999999999999E-3</v>
      </c>
      <c r="D207" s="9">
        <f t="shared" ref="D207:D211" si="76">E207/$G$9</f>
        <v>3.4375207379388146E-3</v>
      </c>
      <c r="E207" s="9">
        <v>2.5899999999999999E-2</v>
      </c>
      <c r="F207" s="13">
        <f>C207+$C$9</f>
        <v>3.9699999999999999E-2</v>
      </c>
      <c r="G207" s="8">
        <f>'[1]TARIFNE STAVKE od 01.10.2022'!F16</f>
        <v>4.0000000000000001E-3</v>
      </c>
      <c r="H207" s="8">
        <f>'[1]TARIFNE STAVKE od 01.10.2022'!G16</f>
        <v>4.1000000000000003E-3</v>
      </c>
      <c r="I207" s="9">
        <f t="shared" ref="I207:I211" si="77">(F207+H207)</f>
        <v>4.3799999999999999E-2</v>
      </c>
    </row>
    <row r="208" spans="1:9">
      <c r="A208" s="3">
        <v>2</v>
      </c>
      <c r="B208" s="3" t="s">
        <v>20</v>
      </c>
      <c r="C208" s="9">
        <f t="shared" si="75"/>
        <v>3.0999999999999999E-3</v>
      </c>
      <c r="D208" s="9">
        <f t="shared" si="76"/>
        <v>3.4375207379388146E-3</v>
      </c>
      <c r="E208" s="9">
        <v>2.5899999999999999E-2</v>
      </c>
      <c r="F208" s="13">
        <f>C208+$C$9</f>
        <v>3.9699999999999999E-2</v>
      </c>
      <c r="G208" s="8">
        <f>'[1]TARIFNE STAVKE od 01.10.2022'!F17</f>
        <v>4.0000000000000001E-3</v>
      </c>
      <c r="H208" s="8">
        <f>'[1]TARIFNE STAVKE od 01.10.2022'!G17</f>
        <v>4.1000000000000003E-3</v>
      </c>
      <c r="I208" s="9">
        <f t="shared" si="77"/>
        <v>4.3799999999999999E-2</v>
      </c>
    </row>
    <row r="209" spans="1:9">
      <c r="A209" s="3">
        <v>3</v>
      </c>
      <c r="B209" s="3" t="s">
        <v>21</v>
      </c>
      <c r="C209" s="9">
        <f t="shared" si="75"/>
        <v>3.0999999999999999E-3</v>
      </c>
      <c r="D209" s="9">
        <f t="shared" si="76"/>
        <v>3.4375207379388146E-3</v>
      </c>
      <c r="E209" s="9">
        <v>2.5899999999999999E-2</v>
      </c>
      <c r="F209" s="13">
        <f>C209+$C$9</f>
        <v>3.9699999999999999E-2</v>
      </c>
      <c r="G209" s="8">
        <f>'[1]TARIFNE STAVKE od 01.10.2022'!F18</f>
        <v>4.0000000000000001E-3</v>
      </c>
      <c r="H209" s="8">
        <f>'[1]TARIFNE STAVKE od 01.10.2022'!G18</f>
        <v>4.1000000000000003E-3</v>
      </c>
      <c r="I209" s="9">
        <f t="shared" si="77"/>
        <v>4.3799999999999999E-2</v>
      </c>
    </row>
    <row r="210" spans="1:9">
      <c r="A210" s="3">
        <v>4</v>
      </c>
      <c r="B210" s="3" t="s">
        <v>22</v>
      </c>
      <c r="C210" s="9">
        <f t="shared" si="75"/>
        <v>3.0999999999999999E-3</v>
      </c>
      <c r="D210" s="9">
        <f t="shared" si="76"/>
        <v>3.4375207379388146E-3</v>
      </c>
      <c r="E210" s="9">
        <v>2.5899999999999999E-2</v>
      </c>
      <c r="F210" s="13">
        <f>C210+$C$9</f>
        <v>3.9699999999999999E-2</v>
      </c>
      <c r="G210" s="8">
        <f>'[1]TARIFNE STAVKE od 01.10.2022'!F19</f>
        <v>3.5999999999999999E-3</v>
      </c>
      <c r="H210" s="8">
        <f>'[1]TARIFNE STAVKE od 01.10.2022'!G19</f>
        <v>3.7000000000000002E-3</v>
      </c>
      <c r="I210" s="9">
        <f t="shared" si="77"/>
        <v>4.3400000000000001E-2</v>
      </c>
    </row>
    <row r="211" spans="1:9">
      <c r="A211" s="3">
        <v>5</v>
      </c>
      <c r="B211" s="3" t="s">
        <v>23</v>
      </c>
      <c r="C211" s="9">
        <f t="shared" si="75"/>
        <v>3.0999999999999999E-3</v>
      </c>
      <c r="D211" s="9">
        <f t="shared" si="76"/>
        <v>3.4375207379388146E-3</v>
      </c>
      <c r="E211" s="9">
        <v>2.5899999999999999E-2</v>
      </c>
      <c r="F211" s="13">
        <f>C211+$C$9</f>
        <v>3.9699999999999999E-2</v>
      </c>
      <c r="G211" s="8">
        <f>'[1]TARIFNE STAVKE od 01.10.2022'!F20</f>
        <v>3.5999999999999999E-3</v>
      </c>
      <c r="H211" s="8">
        <f>'[1]TARIFNE STAVKE od 01.10.2022'!G20</f>
        <v>3.7000000000000002E-3</v>
      </c>
      <c r="I211" s="9">
        <f t="shared" si="77"/>
        <v>4.3400000000000001E-2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78">ROUND(D213*0.901,4)</f>
        <v>3.0999999999999999E-3</v>
      </c>
      <c r="D213" s="9">
        <f t="shared" ref="D213:D221" si="79">E213/$G$9</f>
        <v>3.4375207379388146E-3</v>
      </c>
      <c r="E213" s="9">
        <v>2.5899999999999999E-2</v>
      </c>
      <c r="F213" s="13">
        <f>C213+$C$9</f>
        <v>3.9699999999999999E-2</v>
      </c>
      <c r="G213" s="8">
        <f>'[1]TARIFNE STAVKE od 01.10.2022'!F190</f>
        <v>4.8999999999999998E-3</v>
      </c>
      <c r="H213" s="8">
        <f>'[1]TARIFNE STAVKE od 01.10.2022'!G190</f>
        <v>5.1000000000000004E-3</v>
      </c>
      <c r="I213" s="9">
        <f t="shared" ref="I213:I216" si="80">(F213+H213)</f>
        <v>4.48E-2</v>
      </c>
    </row>
    <row r="214" spans="1:9">
      <c r="A214" s="3">
        <v>2</v>
      </c>
      <c r="B214" s="3" t="s">
        <v>21</v>
      </c>
      <c r="C214" s="9">
        <f t="shared" si="78"/>
        <v>3.0999999999999999E-3</v>
      </c>
      <c r="D214" s="9">
        <f t="shared" si="79"/>
        <v>3.4375207379388146E-3</v>
      </c>
      <c r="E214" s="9">
        <v>2.5899999999999999E-2</v>
      </c>
      <c r="F214" s="13">
        <f>C214+$C$9</f>
        <v>3.9699999999999999E-2</v>
      </c>
      <c r="G214" s="8">
        <f>'[1]TARIFNE STAVKE od 01.10.2022'!F191</f>
        <v>4.8999999999999998E-3</v>
      </c>
      <c r="H214" s="8">
        <f>'[1]TARIFNE STAVKE od 01.10.2022'!G191</f>
        <v>5.1000000000000004E-3</v>
      </c>
      <c r="I214" s="9">
        <f t="shared" si="80"/>
        <v>4.48E-2</v>
      </c>
    </row>
    <row r="215" spans="1:9">
      <c r="A215" s="3">
        <v>3</v>
      </c>
      <c r="B215" s="3" t="s">
        <v>22</v>
      </c>
      <c r="C215" s="9">
        <f t="shared" si="78"/>
        <v>3.0999999999999999E-3</v>
      </c>
      <c r="D215" s="9">
        <f t="shared" si="79"/>
        <v>3.4375207379388146E-3</v>
      </c>
      <c r="E215" s="9">
        <v>2.5899999999999999E-2</v>
      </c>
      <c r="F215" s="13">
        <f>C215+$C$9</f>
        <v>3.9699999999999999E-2</v>
      </c>
      <c r="G215" s="8">
        <f>'[1]TARIFNE STAVKE od 01.10.2022'!F192</f>
        <v>4.5999999999999999E-3</v>
      </c>
      <c r="H215" s="8">
        <f>'[1]TARIFNE STAVKE od 01.10.2022'!G192</f>
        <v>4.8999999999999998E-3</v>
      </c>
      <c r="I215" s="9">
        <f t="shared" si="80"/>
        <v>4.4600000000000001E-2</v>
      </c>
    </row>
    <row r="216" spans="1:9">
      <c r="A216" s="3">
        <v>4</v>
      </c>
      <c r="B216" s="3" t="s">
        <v>23</v>
      </c>
      <c r="C216" s="9">
        <f t="shared" si="78"/>
        <v>3.0999999999999999E-3</v>
      </c>
      <c r="D216" s="9">
        <f t="shared" si="79"/>
        <v>3.4375207379388146E-3</v>
      </c>
      <c r="E216" s="9">
        <v>2.5899999999999999E-2</v>
      </c>
      <c r="F216" s="13">
        <f>C216+$C$9</f>
        <v>3.9699999999999999E-2</v>
      </c>
      <c r="G216" s="8">
        <f>'[1]TARIFNE STAVKE od 01.10.2022'!F193</f>
        <v>4.4000000000000003E-3</v>
      </c>
      <c r="H216" s="8">
        <f>'[1]TARIFNE STAVKE od 01.10.2022'!G193</f>
        <v>4.5999999999999999E-3</v>
      </c>
      <c r="I216" s="9">
        <f t="shared" si="80"/>
        <v>4.4299999999999999E-2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78"/>
        <v>3.0999999999999999E-3</v>
      </c>
      <c r="D218" s="9">
        <f t="shared" si="79"/>
        <v>3.4375207379388146E-3</v>
      </c>
      <c r="E218" s="9">
        <v>2.5899999999999999E-2</v>
      </c>
      <c r="F218" s="13">
        <f>C218+$C$9</f>
        <v>3.9699999999999999E-2</v>
      </c>
      <c r="G218" s="8">
        <f>'[1]TARIFNE STAVKE od 01.10.2022'!F197</f>
        <v>5.4999999999999997E-3</v>
      </c>
      <c r="H218" s="8">
        <f>'[1]TARIFNE STAVKE od 01.10.2022'!G197</f>
        <v>5.7000000000000002E-3</v>
      </c>
      <c r="I218" s="9">
        <f t="shared" ref="I218:I221" si="81">(F218+H218)</f>
        <v>4.5399999999999996E-2</v>
      </c>
    </row>
    <row r="219" spans="1:9">
      <c r="A219" s="3">
        <v>2</v>
      </c>
      <c r="B219" s="3" t="s">
        <v>21</v>
      </c>
      <c r="C219" s="9">
        <f t="shared" si="78"/>
        <v>3.0999999999999999E-3</v>
      </c>
      <c r="D219" s="9">
        <f t="shared" si="79"/>
        <v>3.4375207379388146E-3</v>
      </c>
      <c r="E219" s="9">
        <v>2.5899999999999999E-2</v>
      </c>
      <c r="F219" s="13">
        <f>C219+$C$9</f>
        <v>3.9699999999999999E-2</v>
      </c>
      <c r="G219" s="8">
        <f>'[1]TARIFNE STAVKE od 01.10.2022'!F198</f>
        <v>4.4000000000000003E-3</v>
      </c>
      <c r="H219" s="8">
        <f>'[1]TARIFNE STAVKE od 01.10.2022'!G198</f>
        <v>4.5999999999999999E-3</v>
      </c>
      <c r="I219" s="9">
        <f t="shared" si="81"/>
        <v>4.4299999999999999E-2</v>
      </c>
    </row>
    <row r="220" spans="1:9">
      <c r="A220" s="3">
        <v>3</v>
      </c>
      <c r="B220" s="3" t="s">
        <v>22</v>
      </c>
      <c r="C220" s="9">
        <f t="shared" si="78"/>
        <v>3.0999999999999999E-3</v>
      </c>
      <c r="D220" s="9">
        <f t="shared" si="79"/>
        <v>3.4375207379388146E-3</v>
      </c>
      <c r="E220" s="9">
        <v>2.5899999999999999E-2</v>
      </c>
      <c r="F220" s="13">
        <f>C220+$C$9</f>
        <v>3.9699999999999999E-2</v>
      </c>
      <c r="G220" s="8">
        <f>'[1]TARIFNE STAVKE od 01.10.2022'!F199</f>
        <v>4.1000000000000003E-3</v>
      </c>
      <c r="H220" s="8">
        <f>'[1]TARIFNE STAVKE od 01.10.2022'!G199</f>
        <v>4.3E-3</v>
      </c>
      <c r="I220" s="9">
        <f t="shared" si="81"/>
        <v>4.3999999999999997E-2</v>
      </c>
    </row>
    <row r="221" spans="1:9">
      <c r="A221" s="3">
        <v>4</v>
      </c>
      <c r="B221" s="3" t="s">
        <v>23</v>
      </c>
      <c r="C221" s="9">
        <f t="shared" si="78"/>
        <v>3.0999999999999999E-3</v>
      </c>
      <c r="D221" s="9">
        <f t="shared" si="79"/>
        <v>3.4375207379388146E-3</v>
      </c>
      <c r="E221" s="9">
        <v>2.5899999999999999E-2</v>
      </c>
      <c r="F221" s="13">
        <f>C221+$C$9</f>
        <v>3.9699999999999999E-2</v>
      </c>
      <c r="G221" s="8">
        <f>'[1]TARIFNE STAVKE od 01.10.2022'!F200</f>
        <v>3.8E-3</v>
      </c>
      <c r="H221" s="8">
        <f>'[1]TARIFNE STAVKE od 01.10.2022'!G200</f>
        <v>4.0000000000000001E-3</v>
      </c>
      <c r="I221" s="9">
        <f t="shared" si="81"/>
        <v>4.3700000000000003E-2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82">ROUND(D227*0.901,4)</f>
        <v>3.5000000000000001E-3</v>
      </c>
      <c r="D227" s="9">
        <f t="shared" ref="D227:D230" si="83">E227/$G$9</f>
        <v>3.9153228482314683E-3</v>
      </c>
      <c r="E227" s="9">
        <v>2.9499999999999998E-2</v>
      </c>
      <c r="F227" s="13">
        <f>C227+$C$9</f>
        <v>4.0100000000000004E-2</v>
      </c>
      <c r="G227" s="8">
        <f>'[1]TARIFNE STAVKE od 01.10.2022'!F204</f>
        <v>6.1000000000000004E-3</v>
      </c>
      <c r="H227" s="8">
        <f>'[1]TARIFNE STAVKE od 01.10.2022'!G204</f>
        <v>6.4999999999999997E-3</v>
      </c>
      <c r="I227" s="9">
        <f t="shared" ref="I227:I230" si="84">(F227+H227)</f>
        <v>4.6600000000000003E-2</v>
      </c>
    </row>
    <row r="228" spans="1:9">
      <c r="A228" s="3">
        <v>2</v>
      </c>
      <c r="B228" s="3" t="s">
        <v>20</v>
      </c>
      <c r="C228" s="9">
        <f t="shared" si="82"/>
        <v>3.5000000000000001E-3</v>
      </c>
      <c r="D228" s="9">
        <f t="shared" si="83"/>
        <v>3.9153228482314683E-3</v>
      </c>
      <c r="E228" s="9">
        <v>2.9499999999999998E-2</v>
      </c>
      <c r="F228" s="13">
        <f>C228+$C$9</f>
        <v>4.0100000000000004E-2</v>
      </c>
      <c r="G228" s="8">
        <f>'[1]TARIFNE STAVKE od 01.10.2022'!F205</f>
        <v>4.7000000000000002E-3</v>
      </c>
      <c r="H228" s="8">
        <f>'[1]TARIFNE STAVKE od 01.10.2022'!G205</f>
        <v>5.0000000000000001E-3</v>
      </c>
      <c r="I228" s="9">
        <f t="shared" si="84"/>
        <v>4.5100000000000001E-2</v>
      </c>
    </row>
    <row r="229" spans="1:9">
      <c r="A229" s="3">
        <v>3</v>
      </c>
      <c r="B229" s="3" t="s">
        <v>21</v>
      </c>
      <c r="C229" s="9">
        <f t="shared" si="82"/>
        <v>3.5000000000000001E-3</v>
      </c>
      <c r="D229" s="9">
        <f t="shared" si="83"/>
        <v>3.9153228482314683E-3</v>
      </c>
      <c r="E229" s="9">
        <v>2.9499999999999998E-2</v>
      </c>
      <c r="F229" s="13">
        <f>C229+$C$9</f>
        <v>4.0100000000000004E-2</v>
      </c>
      <c r="G229" s="8">
        <f>'[1]TARIFNE STAVKE od 01.10.2022'!F206</f>
        <v>4.0000000000000001E-3</v>
      </c>
      <c r="H229" s="8">
        <f>'[1]TARIFNE STAVKE od 01.10.2022'!G206</f>
        <v>4.1999999999999997E-3</v>
      </c>
      <c r="I229" s="9">
        <f t="shared" si="84"/>
        <v>4.4300000000000006E-2</v>
      </c>
    </row>
    <row r="230" spans="1:9">
      <c r="A230" s="3">
        <v>4</v>
      </c>
      <c r="B230" s="3" t="s">
        <v>23</v>
      </c>
      <c r="C230" s="9">
        <f t="shared" si="82"/>
        <v>3.5000000000000001E-3</v>
      </c>
      <c r="D230" s="9">
        <f t="shared" si="83"/>
        <v>3.9153228482314683E-3</v>
      </c>
      <c r="E230" s="9">
        <v>2.9499999999999998E-2</v>
      </c>
      <c r="F230" s="13">
        <f>C230+$C$9</f>
        <v>4.0100000000000004E-2</v>
      </c>
      <c r="G230" s="8">
        <f>'[1]TARIFNE STAVKE od 01.10.2022'!F207</f>
        <v>3.5000000000000001E-3</v>
      </c>
      <c r="H230" s="8">
        <f>'[1]TARIFNE STAVKE od 01.10.2022'!G207</f>
        <v>3.7000000000000002E-3</v>
      </c>
      <c r="I230" s="9">
        <f t="shared" si="84"/>
        <v>4.3800000000000006E-2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85">ROUND(D236*0.901,4)</f>
        <v>4.4000000000000003E-3</v>
      </c>
      <c r="D236" s="9">
        <f t="shared" ref="D236:D243" si="86">E236/$G$9</f>
        <v>4.9240161921826264E-3</v>
      </c>
      <c r="E236" s="9">
        <v>3.7100000000000001E-2</v>
      </c>
      <c r="F236" s="13">
        <f t="shared" ref="F236:F243" si="87">C236+$C$9</f>
        <v>4.1000000000000002E-2</v>
      </c>
      <c r="G236" s="8">
        <f>'[1]TARIFNE STAVKE od 01.10.2022'!F211</f>
        <v>6.1000000000000004E-3</v>
      </c>
      <c r="H236" s="8">
        <f>'[1]TARIFNE STAVKE od 01.10.2022'!G211</f>
        <v>6.4999999999999997E-3</v>
      </c>
      <c r="I236" s="9">
        <f t="shared" ref="I236:I243" si="88">(F236+H236)</f>
        <v>4.7500000000000001E-2</v>
      </c>
    </row>
    <row r="237" spans="1:9">
      <c r="A237" s="3">
        <v>2</v>
      </c>
      <c r="B237" s="3" t="s">
        <v>20</v>
      </c>
      <c r="C237" s="9">
        <f t="shared" si="85"/>
        <v>4.4000000000000003E-3</v>
      </c>
      <c r="D237" s="9">
        <f t="shared" si="86"/>
        <v>4.9240161921826264E-3</v>
      </c>
      <c r="E237" s="9">
        <v>3.7100000000000001E-2</v>
      </c>
      <c r="F237" s="13">
        <f t="shared" si="87"/>
        <v>4.1000000000000002E-2</v>
      </c>
      <c r="G237" s="8">
        <f>'[1]TARIFNE STAVKE od 01.10.2022'!F212</f>
        <v>4.7000000000000002E-3</v>
      </c>
      <c r="H237" s="8">
        <f>'[1]TARIFNE STAVKE od 01.10.2022'!G212</f>
        <v>5.0000000000000001E-3</v>
      </c>
      <c r="I237" s="9">
        <f t="shared" si="88"/>
        <v>4.5999999999999999E-2</v>
      </c>
    </row>
    <row r="238" spans="1:9">
      <c r="A238" s="3">
        <v>3</v>
      </c>
      <c r="B238" s="3" t="s">
        <v>21</v>
      </c>
      <c r="C238" s="9">
        <f t="shared" si="85"/>
        <v>4.4000000000000003E-3</v>
      </c>
      <c r="D238" s="9">
        <f t="shared" si="86"/>
        <v>4.9240161921826264E-3</v>
      </c>
      <c r="E238" s="9">
        <v>3.7100000000000001E-2</v>
      </c>
      <c r="F238" s="13">
        <f t="shared" si="87"/>
        <v>4.1000000000000002E-2</v>
      </c>
      <c r="G238" s="8">
        <f>'[1]TARIFNE STAVKE od 01.10.2022'!F213</f>
        <v>4.0000000000000001E-3</v>
      </c>
      <c r="H238" s="8">
        <f>'[1]TARIFNE STAVKE od 01.10.2022'!G213</f>
        <v>4.1999999999999997E-3</v>
      </c>
      <c r="I238" s="9">
        <f t="shared" si="88"/>
        <v>4.5200000000000004E-2</v>
      </c>
    </row>
    <row r="239" spans="1:9">
      <c r="A239" s="3">
        <v>4</v>
      </c>
      <c r="B239" s="3" t="s">
        <v>22</v>
      </c>
      <c r="C239" s="9">
        <f t="shared" si="85"/>
        <v>4.4000000000000003E-3</v>
      </c>
      <c r="D239" s="9">
        <f t="shared" si="86"/>
        <v>4.9240161921826264E-3</v>
      </c>
      <c r="E239" s="9">
        <v>3.7100000000000001E-2</v>
      </c>
      <c r="F239" s="13">
        <f t="shared" si="87"/>
        <v>4.1000000000000002E-2</v>
      </c>
      <c r="G239" s="8">
        <f>'[1]TARIFNE STAVKE od 01.10.2022'!F214</f>
        <v>3.8E-3</v>
      </c>
      <c r="H239" s="8">
        <f>'[1]TARIFNE STAVKE od 01.10.2022'!G214</f>
        <v>4.0000000000000001E-3</v>
      </c>
      <c r="I239" s="9">
        <f t="shared" si="88"/>
        <v>4.4999999999999998E-2</v>
      </c>
    </row>
    <row r="240" spans="1:9">
      <c r="A240" s="3">
        <v>5</v>
      </c>
      <c r="B240" s="3" t="s">
        <v>23</v>
      </c>
      <c r="C240" s="9">
        <f t="shared" si="85"/>
        <v>4.4000000000000003E-3</v>
      </c>
      <c r="D240" s="9">
        <f t="shared" si="86"/>
        <v>4.9240161921826264E-3</v>
      </c>
      <c r="E240" s="9">
        <v>3.7100000000000001E-2</v>
      </c>
      <c r="F240" s="13">
        <f t="shared" si="87"/>
        <v>4.1000000000000002E-2</v>
      </c>
      <c r="G240" s="8">
        <f>'[1]TARIFNE STAVKE od 01.10.2022'!F215</f>
        <v>3.5000000000000001E-3</v>
      </c>
      <c r="H240" s="8">
        <f>'[1]TARIFNE STAVKE od 01.10.2022'!G215</f>
        <v>3.7000000000000002E-3</v>
      </c>
      <c r="I240" s="9">
        <f t="shared" si="88"/>
        <v>4.4700000000000004E-2</v>
      </c>
    </row>
    <row r="241" spans="1:9">
      <c r="A241" s="3">
        <v>6</v>
      </c>
      <c r="B241" s="3" t="s">
        <v>24</v>
      </c>
      <c r="C241" s="9">
        <f t="shared" si="85"/>
        <v>4.4000000000000003E-3</v>
      </c>
      <c r="D241" s="9">
        <f t="shared" si="86"/>
        <v>4.9240161921826264E-3</v>
      </c>
      <c r="E241" s="9">
        <v>3.7100000000000001E-2</v>
      </c>
      <c r="F241" s="13">
        <f t="shared" si="87"/>
        <v>4.1000000000000002E-2</v>
      </c>
      <c r="G241" s="8">
        <f>'[1]TARIFNE STAVKE od 01.10.2022'!F216</f>
        <v>3.3E-3</v>
      </c>
      <c r="H241" s="8">
        <f>'[1]TARIFNE STAVKE od 01.10.2022'!G216</f>
        <v>3.5000000000000001E-3</v>
      </c>
      <c r="I241" s="9">
        <f t="shared" si="88"/>
        <v>4.4500000000000005E-2</v>
      </c>
    </row>
    <row r="242" spans="1:9">
      <c r="A242" s="3">
        <v>7</v>
      </c>
      <c r="B242" s="3" t="s">
        <v>25</v>
      </c>
      <c r="C242" s="9">
        <f t="shared" si="85"/>
        <v>4.4000000000000003E-3</v>
      </c>
      <c r="D242" s="9">
        <f t="shared" si="86"/>
        <v>4.9240161921826264E-3</v>
      </c>
      <c r="E242" s="9">
        <v>3.7100000000000001E-2</v>
      </c>
      <c r="F242" s="13">
        <f t="shared" si="87"/>
        <v>4.1000000000000002E-2</v>
      </c>
      <c r="G242" s="8">
        <f>'[1]TARIFNE STAVKE od 01.10.2022'!F217</f>
        <v>3.0999999999999999E-3</v>
      </c>
      <c r="H242" s="8">
        <f>'[1]TARIFNE STAVKE od 01.10.2022'!G217</f>
        <v>3.2000000000000002E-3</v>
      </c>
      <c r="I242" s="9">
        <f t="shared" si="88"/>
        <v>4.4200000000000003E-2</v>
      </c>
    </row>
    <row r="243" spans="1:9">
      <c r="A243" s="3">
        <v>8</v>
      </c>
      <c r="B243" s="3" t="s">
        <v>28</v>
      </c>
      <c r="C243" s="9">
        <f t="shared" si="85"/>
        <v>4.4000000000000003E-3</v>
      </c>
      <c r="D243" s="9">
        <f t="shared" si="86"/>
        <v>4.9240161921826264E-3</v>
      </c>
      <c r="E243" s="9">
        <v>3.7100000000000001E-2</v>
      </c>
      <c r="F243" s="13">
        <f t="shared" si="87"/>
        <v>4.1000000000000002E-2</v>
      </c>
      <c r="G243" s="8">
        <f>'[1]TARIFNE STAVKE od 01.10.2022'!F218</f>
        <v>2.8E-3</v>
      </c>
      <c r="H243" s="8">
        <f>'[1]TARIFNE STAVKE od 01.10.2022'!G218</f>
        <v>3.0000000000000001E-3</v>
      </c>
      <c r="I243" s="9">
        <f t="shared" si="88"/>
        <v>4.4000000000000004E-2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89">ROUND(D249*0.901,4)</f>
        <v>4.4000000000000003E-3</v>
      </c>
      <c r="D249" s="9">
        <f t="shared" ref="D249:D255" si="90">E249/$G$9</f>
        <v>4.9240161921826264E-3</v>
      </c>
      <c r="E249" s="9">
        <v>3.7100000000000001E-2</v>
      </c>
      <c r="F249" s="13">
        <f t="shared" ref="F249:F255" si="91">C249+$C$9</f>
        <v>4.1000000000000002E-2</v>
      </c>
      <c r="G249" s="8">
        <f>'[1]TARIFNE STAVKE od 01.10.2022'!F222</f>
        <v>6.1000000000000004E-3</v>
      </c>
      <c r="H249" s="8">
        <f>'[1]TARIFNE STAVKE od 01.10.2022'!G222</f>
        <v>6.4999999999999997E-3</v>
      </c>
      <c r="I249" s="9">
        <f t="shared" ref="I249:I255" si="92">(F249+H249)</f>
        <v>4.7500000000000001E-2</v>
      </c>
    </row>
    <row r="250" spans="1:9">
      <c r="A250" s="3">
        <v>2</v>
      </c>
      <c r="B250" s="3" t="s">
        <v>20</v>
      </c>
      <c r="C250" s="9">
        <f t="shared" si="89"/>
        <v>4.4000000000000003E-3</v>
      </c>
      <c r="D250" s="9">
        <f t="shared" si="90"/>
        <v>4.9240161921826264E-3</v>
      </c>
      <c r="E250" s="9">
        <v>3.7100000000000001E-2</v>
      </c>
      <c r="F250" s="13">
        <f t="shared" si="91"/>
        <v>4.1000000000000002E-2</v>
      </c>
      <c r="G250" s="8">
        <f>'[1]TARIFNE STAVKE od 01.10.2022'!F223</f>
        <v>4.7000000000000002E-3</v>
      </c>
      <c r="H250" s="8">
        <f>'[1]TARIFNE STAVKE od 01.10.2022'!G223</f>
        <v>5.0000000000000001E-3</v>
      </c>
      <c r="I250" s="9">
        <f t="shared" si="92"/>
        <v>4.5999999999999999E-2</v>
      </c>
    </row>
    <row r="251" spans="1:9">
      <c r="A251" s="3">
        <v>3</v>
      </c>
      <c r="B251" s="3" t="s">
        <v>21</v>
      </c>
      <c r="C251" s="9">
        <f t="shared" si="89"/>
        <v>4.4000000000000003E-3</v>
      </c>
      <c r="D251" s="9">
        <f t="shared" si="90"/>
        <v>4.9240161921826264E-3</v>
      </c>
      <c r="E251" s="9">
        <v>3.7100000000000001E-2</v>
      </c>
      <c r="F251" s="13">
        <f t="shared" si="91"/>
        <v>4.1000000000000002E-2</v>
      </c>
      <c r="G251" s="8">
        <f>'[1]TARIFNE STAVKE od 01.10.2022'!F224</f>
        <v>4.0000000000000001E-3</v>
      </c>
      <c r="H251" s="8">
        <f>'[1]TARIFNE STAVKE od 01.10.2022'!G224</f>
        <v>4.1999999999999997E-3</v>
      </c>
      <c r="I251" s="9">
        <f t="shared" si="92"/>
        <v>4.5200000000000004E-2</v>
      </c>
    </row>
    <row r="252" spans="1:9">
      <c r="A252" s="3">
        <v>4</v>
      </c>
      <c r="B252" s="3" t="s">
        <v>22</v>
      </c>
      <c r="C252" s="9">
        <f t="shared" si="89"/>
        <v>4.4000000000000003E-3</v>
      </c>
      <c r="D252" s="9">
        <f t="shared" si="90"/>
        <v>4.9240161921826264E-3</v>
      </c>
      <c r="E252" s="9">
        <v>3.7100000000000001E-2</v>
      </c>
      <c r="F252" s="13">
        <f t="shared" si="91"/>
        <v>4.1000000000000002E-2</v>
      </c>
      <c r="G252" s="8">
        <f>'[1]TARIFNE STAVKE od 01.10.2022'!F225</f>
        <v>3.8E-3</v>
      </c>
      <c r="H252" s="8">
        <f>'[1]TARIFNE STAVKE od 01.10.2022'!G225</f>
        <v>4.0000000000000001E-3</v>
      </c>
      <c r="I252" s="9">
        <f t="shared" si="92"/>
        <v>4.4999999999999998E-2</v>
      </c>
    </row>
    <row r="253" spans="1:9">
      <c r="A253" s="3">
        <v>5</v>
      </c>
      <c r="B253" s="3" t="s">
        <v>23</v>
      </c>
      <c r="C253" s="9">
        <f t="shared" si="89"/>
        <v>4.4000000000000003E-3</v>
      </c>
      <c r="D253" s="9">
        <f t="shared" si="90"/>
        <v>4.9240161921826264E-3</v>
      </c>
      <c r="E253" s="9">
        <v>3.7100000000000001E-2</v>
      </c>
      <c r="F253" s="13">
        <f t="shared" si="91"/>
        <v>4.1000000000000002E-2</v>
      </c>
      <c r="G253" s="8">
        <f>'[1]TARIFNE STAVKE od 01.10.2022'!F226</f>
        <v>3.5000000000000001E-3</v>
      </c>
      <c r="H253" s="8">
        <f>'[1]TARIFNE STAVKE od 01.10.2022'!G226</f>
        <v>3.7000000000000002E-3</v>
      </c>
      <c r="I253" s="9">
        <f t="shared" si="92"/>
        <v>4.4700000000000004E-2</v>
      </c>
    </row>
    <row r="254" spans="1:9">
      <c r="A254" s="3">
        <v>6</v>
      </c>
      <c r="B254" s="3" t="s">
        <v>24</v>
      </c>
      <c r="C254" s="9">
        <f t="shared" si="89"/>
        <v>4.4000000000000003E-3</v>
      </c>
      <c r="D254" s="9">
        <f t="shared" si="90"/>
        <v>4.9240161921826264E-3</v>
      </c>
      <c r="E254" s="9">
        <v>3.7100000000000001E-2</v>
      </c>
      <c r="F254" s="13">
        <f t="shared" si="91"/>
        <v>4.1000000000000002E-2</v>
      </c>
      <c r="G254" s="8">
        <f>'[1]TARIFNE STAVKE od 01.10.2022'!F227</f>
        <v>3.3E-3</v>
      </c>
      <c r="H254" s="8">
        <f>'[1]TARIFNE STAVKE od 01.10.2022'!G227</f>
        <v>3.5000000000000001E-3</v>
      </c>
      <c r="I254" s="9">
        <f t="shared" si="92"/>
        <v>4.4500000000000005E-2</v>
      </c>
    </row>
    <row r="255" spans="1:9">
      <c r="A255" s="3">
        <v>7</v>
      </c>
      <c r="B255" s="3" t="s">
        <v>25</v>
      </c>
      <c r="C255" s="9">
        <f t="shared" si="89"/>
        <v>4.4000000000000003E-3</v>
      </c>
      <c r="D255" s="9">
        <f t="shared" si="90"/>
        <v>4.9240161921826264E-3</v>
      </c>
      <c r="E255" s="9">
        <v>3.7100000000000001E-2</v>
      </c>
      <c r="F255" s="13">
        <f t="shared" si="91"/>
        <v>4.1000000000000002E-2</v>
      </c>
      <c r="G255" s="8">
        <f>'[1]TARIFNE STAVKE od 01.10.2022'!F228</f>
        <v>3.0999999999999999E-3</v>
      </c>
      <c r="H255" s="8">
        <f>'[1]TARIFNE STAVKE od 01.10.2022'!G228</f>
        <v>3.2000000000000002E-3</v>
      </c>
      <c r="I255" s="9">
        <f t="shared" si="92"/>
        <v>4.4200000000000003E-2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93">ROUND(D261*0.901,4)</f>
        <v>3.5000000000000001E-3</v>
      </c>
      <c r="D261" s="9">
        <f t="shared" ref="D261:D267" si="94">E261/$G$9</f>
        <v>3.9153228482314683E-3</v>
      </c>
      <c r="E261" s="9">
        <v>2.9499999999999998E-2</v>
      </c>
      <c r="F261" s="13">
        <f t="shared" ref="F261:F267" si="95">C261+$C$9</f>
        <v>4.0100000000000004E-2</v>
      </c>
      <c r="G261" s="8">
        <f>'[1]TARIFNE STAVKE od 01.10.2022'!F232</f>
        <v>6.1000000000000004E-3</v>
      </c>
      <c r="H261" s="8">
        <f>'[1]TARIFNE STAVKE od 01.10.2022'!G232</f>
        <v>6.4999999999999997E-3</v>
      </c>
      <c r="I261" s="9">
        <f t="shared" ref="I261:I267" si="96">(F261+H261)</f>
        <v>4.6600000000000003E-2</v>
      </c>
    </row>
    <row r="262" spans="1:9">
      <c r="A262" s="3">
        <v>2</v>
      </c>
      <c r="B262" s="3" t="s">
        <v>20</v>
      </c>
      <c r="C262" s="9">
        <f t="shared" si="93"/>
        <v>3.5000000000000001E-3</v>
      </c>
      <c r="D262" s="9">
        <f t="shared" si="94"/>
        <v>3.9153228482314683E-3</v>
      </c>
      <c r="E262" s="9">
        <v>2.9499999999999998E-2</v>
      </c>
      <c r="F262" s="13">
        <f t="shared" si="95"/>
        <v>4.0100000000000004E-2</v>
      </c>
      <c r="G262" s="8">
        <f>'[1]TARIFNE STAVKE od 01.10.2022'!F233</f>
        <v>4.7000000000000002E-3</v>
      </c>
      <c r="H262" s="8">
        <f>'[1]TARIFNE STAVKE od 01.10.2022'!G233</f>
        <v>5.0000000000000001E-3</v>
      </c>
      <c r="I262" s="9">
        <f t="shared" si="96"/>
        <v>4.5100000000000001E-2</v>
      </c>
    </row>
    <row r="263" spans="1:9">
      <c r="A263" s="3">
        <v>3</v>
      </c>
      <c r="B263" s="3" t="s">
        <v>21</v>
      </c>
      <c r="C263" s="9">
        <f t="shared" si="93"/>
        <v>3.5000000000000001E-3</v>
      </c>
      <c r="D263" s="9">
        <f t="shared" si="94"/>
        <v>3.9153228482314683E-3</v>
      </c>
      <c r="E263" s="9">
        <v>2.9499999999999998E-2</v>
      </c>
      <c r="F263" s="13">
        <f t="shared" si="95"/>
        <v>4.0100000000000004E-2</v>
      </c>
      <c r="G263" s="8">
        <f>'[1]TARIFNE STAVKE od 01.10.2022'!F234</f>
        <v>4.0000000000000001E-3</v>
      </c>
      <c r="H263" s="8">
        <f>'[1]TARIFNE STAVKE od 01.10.2022'!G234</f>
        <v>4.1999999999999997E-3</v>
      </c>
      <c r="I263" s="9">
        <f t="shared" si="96"/>
        <v>4.4300000000000006E-2</v>
      </c>
    </row>
    <row r="264" spans="1:9">
      <c r="A264" s="3">
        <v>4</v>
      </c>
      <c r="B264" s="3" t="s">
        <v>22</v>
      </c>
      <c r="C264" s="9">
        <f t="shared" si="93"/>
        <v>3.5000000000000001E-3</v>
      </c>
      <c r="D264" s="9">
        <f t="shared" si="94"/>
        <v>3.9153228482314683E-3</v>
      </c>
      <c r="E264" s="9">
        <v>2.9499999999999998E-2</v>
      </c>
      <c r="F264" s="13">
        <f t="shared" si="95"/>
        <v>4.0100000000000004E-2</v>
      </c>
      <c r="G264" s="8">
        <f>'[1]TARIFNE STAVKE od 01.10.2022'!F235</f>
        <v>3.8E-3</v>
      </c>
      <c r="H264" s="8">
        <f>'[1]TARIFNE STAVKE od 01.10.2022'!G235</f>
        <v>4.0000000000000001E-3</v>
      </c>
      <c r="I264" s="9">
        <f t="shared" si="96"/>
        <v>4.41E-2</v>
      </c>
    </row>
    <row r="265" spans="1:9">
      <c r="A265" s="3">
        <v>5</v>
      </c>
      <c r="B265" s="3" t="s">
        <v>23</v>
      </c>
      <c r="C265" s="9">
        <f t="shared" si="93"/>
        <v>3.5000000000000001E-3</v>
      </c>
      <c r="D265" s="9">
        <f t="shared" si="94"/>
        <v>3.9153228482314683E-3</v>
      </c>
      <c r="E265" s="9">
        <v>2.9499999999999998E-2</v>
      </c>
      <c r="F265" s="13">
        <f t="shared" si="95"/>
        <v>4.0100000000000004E-2</v>
      </c>
      <c r="G265" s="8">
        <f>'[1]TARIFNE STAVKE od 01.10.2022'!F236</f>
        <v>3.5000000000000001E-3</v>
      </c>
      <c r="H265" s="8">
        <f>'[1]TARIFNE STAVKE od 01.10.2022'!G236</f>
        <v>3.7000000000000002E-3</v>
      </c>
      <c r="I265" s="9">
        <f t="shared" si="96"/>
        <v>4.3800000000000006E-2</v>
      </c>
    </row>
    <row r="266" spans="1:9">
      <c r="A266" s="3">
        <v>6</v>
      </c>
      <c r="B266" s="3" t="s">
        <v>24</v>
      </c>
      <c r="C266" s="9">
        <f t="shared" si="93"/>
        <v>3.5000000000000001E-3</v>
      </c>
      <c r="D266" s="9">
        <f t="shared" si="94"/>
        <v>3.9153228482314683E-3</v>
      </c>
      <c r="E266" s="9">
        <v>2.9499999999999998E-2</v>
      </c>
      <c r="F266" s="13">
        <f t="shared" si="95"/>
        <v>4.0100000000000004E-2</v>
      </c>
      <c r="G266" s="8">
        <f>'[1]TARIFNE STAVKE od 01.10.2022'!F237</f>
        <v>3.3E-3</v>
      </c>
      <c r="H266" s="8">
        <f>'[1]TARIFNE STAVKE od 01.10.2022'!G237</f>
        <v>3.5000000000000001E-3</v>
      </c>
      <c r="I266" s="9">
        <f t="shared" si="96"/>
        <v>4.3600000000000007E-2</v>
      </c>
    </row>
    <row r="267" spans="1:9">
      <c r="A267" s="3">
        <v>7</v>
      </c>
      <c r="B267" s="3" t="s">
        <v>25</v>
      </c>
      <c r="C267" s="9">
        <f t="shared" si="93"/>
        <v>3.5000000000000001E-3</v>
      </c>
      <c r="D267" s="9">
        <f t="shared" si="94"/>
        <v>3.9153228482314683E-3</v>
      </c>
      <c r="E267" s="9">
        <v>2.9499999999999998E-2</v>
      </c>
      <c r="F267" s="13">
        <f t="shared" si="95"/>
        <v>4.0100000000000004E-2</v>
      </c>
      <c r="G267" s="8">
        <f>'[1]TARIFNE STAVKE od 01.10.2022'!F238</f>
        <v>3.0999999999999999E-3</v>
      </c>
      <c r="H267" s="8">
        <f>'[1]TARIFNE STAVKE od 01.10.2022'!G238</f>
        <v>3.2000000000000002E-3</v>
      </c>
      <c r="I267" s="9">
        <f t="shared" si="96"/>
        <v>4.3300000000000005E-2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97">ROUND(D273*0.901,4)</f>
        <v>4.4000000000000003E-3</v>
      </c>
      <c r="D273" s="9">
        <f t="shared" ref="D273:D278" si="98">E273/$G$9</f>
        <v>4.9240161921826264E-3</v>
      </c>
      <c r="E273" s="9">
        <v>3.7100000000000001E-2</v>
      </c>
      <c r="F273" s="13">
        <f t="shared" ref="F273:F278" si="99">C273+$C$9</f>
        <v>4.1000000000000002E-2</v>
      </c>
      <c r="G273" s="8">
        <f>'[1]TARIFNE STAVKE od 01.10.2022'!F242</f>
        <v>6.1000000000000004E-3</v>
      </c>
      <c r="H273" s="8">
        <f>'[1]TARIFNE STAVKE od 01.10.2022'!G242</f>
        <v>7.1999999999999998E-3</v>
      </c>
      <c r="I273" s="9">
        <f t="shared" ref="I273:I278" si="100">(F273+H273)</f>
        <v>4.82E-2</v>
      </c>
    </row>
    <row r="274" spans="1:9">
      <c r="A274" s="3">
        <v>2</v>
      </c>
      <c r="B274" s="3" t="s">
        <v>20</v>
      </c>
      <c r="C274" s="9">
        <f t="shared" si="97"/>
        <v>4.4000000000000003E-3</v>
      </c>
      <c r="D274" s="9">
        <f t="shared" si="98"/>
        <v>4.9240161921826264E-3</v>
      </c>
      <c r="E274" s="9">
        <v>3.7100000000000001E-2</v>
      </c>
      <c r="F274" s="13">
        <f t="shared" si="99"/>
        <v>4.1000000000000002E-2</v>
      </c>
      <c r="G274" s="8">
        <f>'[1]TARIFNE STAVKE od 01.10.2022'!F243</f>
        <v>4.7000000000000002E-3</v>
      </c>
      <c r="H274" s="8">
        <f>'[1]TARIFNE STAVKE od 01.10.2022'!G243</f>
        <v>5.4999999999999997E-3</v>
      </c>
      <c r="I274" s="9">
        <f t="shared" si="100"/>
        <v>4.65E-2</v>
      </c>
    </row>
    <row r="275" spans="1:9">
      <c r="A275" s="3">
        <v>3</v>
      </c>
      <c r="B275" s="3" t="s">
        <v>21</v>
      </c>
      <c r="C275" s="9">
        <f t="shared" si="97"/>
        <v>4.4000000000000003E-3</v>
      </c>
      <c r="D275" s="9">
        <f t="shared" si="98"/>
        <v>4.9240161921826264E-3</v>
      </c>
      <c r="E275" s="9">
        <v>3.7100000000000001E-2</v>
      </c>
      <c r="F275" s="13">
        <f t="shared" si="99"/>
        <v>4.1000000000000002E-2</v>
      </c>
      <c r="G275" s="8">
        <f>'[1]TARIFNE STAVKE od 01.10.2022'!F244</f>
        <v>4.0000000000000001E-3</v>
      </c>
      <c r="H275" s="8">
        <f>'[1]TARIFNE STAVKE od 01.10.2022'!G244</f>
        <v>4.7000000000000002E-3</v>
      </c>
      <c r="I275" s="9">
        <f t="shared" si="100"/>
        <v>4.5700000000000005E-2</v>
      </c>
    </row>
    <row r="276" spans="1:9">
      <c r="A276" s="3">
        <v>4</v>
      </c>
      <c r="B276" s="3" t="s">
        <v>23</v>
      </c>
      <c r="C276" s="9">
        <f t="shared" si="97"/>
        <v>4.4000000000000003E-3</v>
      </c>
      <c r="D276" s="9">
        <f t="shared" si="98"/>
        <v>4.9240161921826264E-3</v>
      </c>
      <c r="E276" s="9">
        <v>3.7100000000000001E-2</v>
      </c>
      <c r="F276" s="13">
        <f t="shared" si="99"/>
        <v>4.1000000000000002E-2</v>
      </c>
      <c r="G276" s="8">
        <f>'[1]TARIFNE STAVKE od 01.10.2022'!F245</f>
        <v>3.8E-3</v>
      </c>
      <c r="H276" s="8">
        <f>'[1]TARIFNE STAVKE od 01.10.2022'!G245</f>
        <v>4.1000000000000003E-3</v>
      </c>
      <c r="I276" s="9">
        <f t="shared" si="100"/>
        <v>4.5100000000000001E-2</v>
      </c>
    </row>
    <row r="277" spans="1:9">
      <c r="A277" s="3">
        <v>5</v>
      </c>
      <c r="B277" s="3" t="s">
        <v>28</v>
      </c>
      <c r="C277" s="9">
        <f t="shared" si="97"/>
        <v>4.4000000000000003E-3</v>
      </c>
      <c r="D277" s="9">
        <f t="shared" si="98"/>
        <v>4.9240161921826264E-3</v>
      </c>
      <c r="E277" s="9">
        <v>3.7100000000000001E-2</v>
      </c>
      <c r="F277" s="13">
        <f t="shared" si="99"/>
        <v>4.1000000000000002E-2</v>
      </c>
      <c r="G277" s="8">
        <f>'[1]TARIFNE STAVKE od 01.10.2022'!F246</f>
        <v>2.8E-3</v>
      </c>
      <c r="H277" s="8">
        <f>'[1]TARIFNE STAVKE od 01.10.2022'!G246</f>
        <v>3.3E-3</v>
      </c>
      <c r="I277" s="9">
        <f t="shared" si="100"/>
        <v>4.4299999999999999E-2</v>
      </c>
    </row>
    <row r="278" spans="1:9">
      <c r="A278" s="3">
        <v>6</v>
      </c>
      <c r="B278" s="3" t="s">
        <v>73</v>
      </c>
      <c r="C278" s="9">
        <f t="shared" si="97"/>
        <v>4.4000000000000003E-3</v>
      </c>
      <c r="D278" s="9">
        <f t="shared" si="98"/>
        <v>4.9240161921826264E-3</v>
      </c>
      <c r="E278" s="9">
        <v>3.7100000000000001E-2</v>
      </c>
      <c r="F278" s="13">
        <f t="shared" si="99"/>
        <v>4.1000000000000002E-2</v>
      </c>
      <c r="G278" s="8">
        <f>'[1]TARIFNE STAVKE od 01.10.2022'!F247</f>
        <v>1.6000000000000001E-3</v>
      </c>
      <c r="H278" s="8">
        <f>'[1]TARIFNE STAVKE od 01.10.2022'!G247</f>
        <v>1.8E-3</v>
      </c>
      <c r="I278" s="9">
        <f t="shared" si="100"/>
        <v>4.2800000000000005E-2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101">ROUND(D284*0.901,4)</f>
        <v>4.4000000000000003E-3</v>
      </c>
      <c r="D284" s="9">
        <f t="shared" ref="D284:D290" si="102">E284/$G$9</f>
        <v>4.9240161921826264E-3</v>
      </c>
      <c r="E284" s="9">
        <v>3.7100000000000001E-2</v>
      </c>
      <c r="F284" s="13">
        <f t="shared" ref="F284:F290" si="103">C284+$C$9</f>
        <v>4.1000000000000002E-2</v>
      </c>
      <c r="G284" s="8">
        <f>'[1]TARIFNE STAVKE od 01.10.2022'!F251</f>
        <v>6.1000000000000004E-3</v>
      </c>
      <c r="H284" s="8">
        <f>'[1]TARIFNE STAVKE od 01.10.2022'!G251</f>
        <v>6.4999999999999997E-3</v>
      </c>
      <c r="I284" s="9">
        <f t="shared" ref="I284:I290" si="104">(F284+H284)</f>
        <v>4.7500000000000001E-2</v>
      </c>
    </row>
    <row r="285" spans="1:9">
      <c r="A285" s="3">
        <v>2</v>
      </c>
      <c r="B285" s="3" t="s">
        <v>20</v>
      </c>
      <c r="C285" s="9">
        <f t="shared" si="101"/>
        <v>4.4000000000000003E-3</v>
      </c>
      <c r="D285" s="9">
        <f t="shared" si="102"/>
        <v>4.9240161921826264E-3</v>
      </c>
      <c r="E285" s="9">
        <v>3.7100000000000001E-2</v>
      </c>
      <c r="F285" s="13">
        <f t="shared" si="103"/>
        <v>4.1000000000000002E-2</v>
      </c>
      <c r="G285" s="8">
        <f>'[1]TARIFNE STAVKE od 01.10.2022'!F252</f>
        <v>4.7000000000000002E-3</v>
      </c>
      <c r="H285" s="8">
        <f>'[1]TARIFNE STAVKE od 01.10.2022'!G252</f>
        <v>5.0000000000000001E-3</v>
      </c>
      <c r="I285" s="9">
        <f t="shared" si="104"/>
        <v>4.5999999999999999E-2</v>
      </c>
    </row>
    <row r="286" spans="1:9">
      <c r="A286" s="3">
        <v>3</v>
      </c>
      <c r="B286" s="3" t="s">
        <v>21</v>
      </c>
      <c r="C286" s="9">
        <f t="shared" si="101"/>
        <v>4.4000000000000003E-3</v>
      </c>
      <c r="D286" s="9">
        <f t="shared" si="102"/>
        <v>4.9240161921826264E-3</v>
      </c>
      <c r="E286" s="9">
        <v>3.7100000000000001E-2</v>
      </c>
      <c r="F286" s="13">
        <f t="shared" si="103"/>
        <v>4.1000000000000002E-2</v>
      </c>
      <c r="G286" s="8">
        <f>'[1]TARIFNE STAVKE od 01.10.2022'!F253</f>
        <v>4.0000000000000001E-3</v>
      </c>
      <c r="H286" s="8">
        <f>'[1]TARIFNE STAVKE od 01.10.2022'!G253</f>
        <v>4.1999999999999997E-3</v>
      </c>
      <c r="I286" s="9">
        <f t="shared" si="104"/>
        <v>4.5200000000000004E-2</v>
      </c>
    </row>
    <row r="287" spans="1:9">
      <c r="A287" s="3">
        <v>4</v>
      </c>
      <c r="B287" s="3" t="s">
        <v>22</v>
      </c>
      <c r="C287" s="9">
        <f t="shared" si="101"/>
        <v>4.4000000000000003E-3</v>
      </c>
      <c r="D287" s="9">
        <f t="shared" si="102"/>
        <v>4.9240161921826264E-3</v>
      </c>
      <c r="E287" s="9">
        <v>3.7100000000000001E-2</v>
      </c>
      <c r="F287" s="13">
        <f t="shared" si="103"/>
        <v>4.1000000000000002E-2</v>
      </c>
      <c r="G287" s="8">
        <f>'[1]TARIFNE STAVKE od 01.10.2022'!F254</f>
        <v>3.8E-3</v>
      </c>
      <c r="H287" s="8">
        <f>'[1]TARIFNE STAVKE od 01.10.2022'!G254</f>
        <v>4.0000000000000001E-3</v>
      </c>
      <c r="I287" s="9">
        <f t="shared" si="104"/>
        <v>4.4999999999999998E-2</v>
      </c>
    </row>
    <row r="288" spans="1:9">
      <c r="A288" s="3">
        <v>5</v>
      </c>
      <c r="B288" s="3" t="s">
        <v>23</v>
      </c>
      <c r="C288" s="9">
        <f t="shared" si="101"/>
        <v>4.4000000000000003E-3</v>
      </c>
      <c r="D288" s="9">
        <f t="shared" si="102"/>
        <v>4.9240161921826264E-3</v>
      </c>
      <c r="E288" s="9">
        <v>3.7100000000000001E-2</v>
      </c>
      <c r="F288" s="13">
        <f t="shared" si="103"/>
        <v>4.1000000000000002E-2</v>
      </c>
      <c r="G288" s="8">
        <f>'[1]TARIFNE STAVKE od 01.10.2022'!F255</f>
        <v>3.5000000000000001E-3</v>
      </c>
      <c r="H288" s="8">
        <f>'[1]TARIFNE STAVKE od 01.10.2022'!G255</f>
        <v>3.7000000000000002E-3</v>
      </c>
      <c r="I288" s="9">
        <f t="shared" si="104"/>
        <v>4.4700000000000004E-2</v>
      </c>
    </row>
    <row r="289" spans="1:9">
      <c r="A289" s="3">
        <v>6</v>
      </c>
      <c r="B289" s="3" t="s">
        <v>24</v>
      </c>
      <c r="C289" s="9">
        <f t="shared" si="101"/>
        <v>4.4000000000000003E-3</v>
      </c>
      <c r="D289" s="9">
        <f t="shared" si="102"/>
        <v>4.9240161921826264E-3</v>
      </c>
      <c r="E289" s="9">
        <v>3.7100000000000001E-2</v>
      </c>
      <c r="F289" s="13">
        <f t="shared" si="103"/>
        <v>4.1000000000000002E-2</v>
      </c>
      <c r="G289" s="8">
        <f>'[1]TARIFNE STAVKE od 01.10.2022'!F256</f>
        <v>3.3E-3</v>
      </c>
      <c r="H289" s="8">
        <f>'[1]TARIFNE STAVKE od 01.10.2022'!G256</f>
        <v>3.5000000000000001E-3</v>
      </c>
      <c r="I289" s="9">
        <f t="shared" si="104"/>
        <v>4.4500000000000005E-2</v>
      </c>
    </row>
    <row r="290" spans="1:9">
      <c r="A290" s="3">
        <v>7</v>
      </c>
      <c r="B290" s="3" t="s">
        <v>25</v>
      </c>
      <c r="C290" s="9">
        <f t="shared" si="101"/>
        <v>4.4000000000000003E-3</v>
      </c>
      <c r="D290" s="9">
        <f t="shared" si="102"/>
        <v>4.9240161921826264E-3</v>
      </c>
      <c r="E290" s="9">
        <v>3.7100000000000001E-2</v>
      </c>
      <c r="F290" s="13">
        <f t="shared" si="103"/>
        <v>4.1000000000000002E-2</v>
      </c>
      <c r="G290" s="8">
        <f>'[1]TARIFNE STAVKE od 01.10.2022'!F257</f>
        <v>3.0999999999999999E-3</v>
      </c>
      <c r="H290" s="8">
        <f>'[1]TARIFNE STAVKE od 01.10.2022'!G257</f>
        <v>3.2000000000000002E-3</v>
      </c>
      <c r="I290" s="9">
        <f t="shared" si="104"/>
        <v>4.4200000000000003E-2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105">ROUND(D296*0.901,4)</f>
        <v>3.5000000000000001E-3</v>
      </c>
      <c r="D296" s="9">
        <f t="shared" ref="D296:D301" si="106">E296/$G$9</f>
        <v>3.9153228482314683E-3</v>
      </c>
      <c r="E296" s="9">
        <v>2.9499999999999998E-2</v>
      </c>
      <c r="F296" s="13">
        <f t="shared" ref="F296:F301" si="107">C296+$C$9</f>
        <v>4.0100000000000004E-2</v>
      </c>
      <c r="G296" s="76">
        <f>'[1]TARIFNE STAVKE od 01.10.2022'!F261</f>
        <v>3.3E-3</v>
      </c>
      <c r="H296" s="76">
        <f>'[1]TARIFNE STAVKE od 01.10.2022'!G261</f>
        <v>3.5999999999999999E-3</v>
      </c>
      <c r="I296" s="9">
        <f t="shared" ref="I296:I301" si="108">(F296+H296)</f>
        <v>4.3700000000000003E-2</v>
      </c>
    </row>
    <row r="297" spans="1:9">
      <c r="A297" s="3">
        <v>2</v>
      </c>
      <c r="B297" s="3" t="s">
        <v>20</v>
      </c>
      <c r="C297" s="9">
        <f t="shared" si="105"/>
        <v>3.5000000000000001E-3</v>
      </c>
      <c r="D297" s="9">
        <f t="shared" si="106"/>
        <v>3.9153228482314683E-3</v>
      </c>
      <c r="E297" s="9">
        <v>2.9499999999999998E-2</v>
      </c>
      <c r="F297" s="13">
        <f t="shared" si="107"/>
        <v>4.0100000000000004E-2</v>
      </c>
      <c r="G297" s="76">
        <f>'[1]TARIFNE STAVKE od 01.10.2022'!F262</f>
        <v>3.3E-3</v>
      </c>
      <c r="H297" s="76">
        <f>'[1]TARIFNE STAVKE od 01.10.2022'!G262</f>
        <v>3.5999999999999999E-3</v>
      </c>
      <c r="I297" s="9">
        <f t="shared" si="108"/>
        <v>4.3700000000000003E-2</v>
      </c>
    </row>
    <row r="298" spans="1:9">
      <c r="A298" s="3">
        <v>3</v>
      </c>
      <c r="B298" s="3" t="s">
        <v>21</v>
      </c>
      <c r="C298" s="9">
        <f t="shared" si="105"/>
        <v>3.5000000000000001E-3</v>
      </c>
      <c r="D298" s="9">
        <f t="shared" si="106"/>
        <v>3.9153228482314683E-3</v>
      </c>
      <c r="E298" s="9">
        <v>2.9499999999999998E-2</v>
      </c>
      <c r="F298" s="13">
        <f t="shared" si="107"/>
        <v>4.0100000000000004E-2</v>
      </c>
      <c r="G298" s="76">
        <f>'[1]TARIFNE STAVKE od 01.10.2022'!F263</f>
        <v>3.3E-3</v>
      </c>
      <c r="H298" s="76">
        <f>'[1]TARIFNE STAVKE od 01.10.2022'!G263</f>
        <v>3.5999999999999999E-3</v>
      </c>
      <c r="I298" s="9">
        <f t="shared" si="108"/>
        <v>4.3700000000000003E-2</v>
      </c>
    </row>
    <row r="299" spans="1:9">
      <c r="A299" s="3">
        <v>4</v>
      </c>
      <c r="B299" s="3" t="s">
        <v>22</v>
      </c>
      <c r="C299" s="9">
        <f t="shared" si="105"/>
        <v>3.5000000000000001E-3</v>
      </c>
      <c r="D299" s="9">
        <f t="shared" si="106"/>
        <v>3.9153228482314683E-3</v>
      </c>
      <c r="E299" s="9">
        <v>2.9499999999999998E-2</v>
      </c>
      <c r="F299" s="13">
        <f t="shared" si="107"/>
        <v>4.0100000000000004E-2</v>
      </c>
      <c r="G299" s="76">
        <f>'[1]TARIFNE STAVKE od 01.10.2022'!F264</f>
        <v>3.2000000000000002E-3</v>
      </c>
      <c r="H299" s="76">
        <f>'[1]TARIFNE STAVKE od 01.10.2022'!G264</f>
        <v>3.5000000000000001E-3</v>
      </c>
      <c r="I299" s="9">
        <f t="shared" si="108"/>
        <v>4.3600000000000007E-2</v>
      </c>
    </row>
    <row r="300" spans="1:9">
      <c r="A300" s="3">
        <v>5</v>
      </c>
      <c r="B300" s="3" t="s">
        <v>23</v>
      </c>
      <c r="C300" s="9">
        <f t="shared" si="105"/>
        <v>3.5000000000000001E-3</v>
      </c>
      <c r="D300" s="9">
        <f t="shared" si="106"/>
        <v>3.9153228482314683E-3</v>
      </c>
      <c r="E300" s="9">
        <v>2.9499999999999998E-2</v>
      </c>
      <c r="F300" s="13">
        <f t="shared" si="107"/>
        <v>4.0100000000000004E-2</v>
      </c>
      <c r="G300" s="76">
        <f>'[1]TARIFNE STAVKE od 01.10.2022'!F265</f>
        <v>3.0000000000000001E-3</v>
      </c>
      <c r="H300" s="76">
        <f>'[1]TARIFNE STAVKE od 01.10.2022'!G265</f>
        <v>3.3E-3</v>
      </c>
      <c r="I300" s="9">
        <f t="shared" si="108"/>
        <v>4.3400000000000001E-2</v>
      </c>
    </row>
    <row r="301" spans="1:9">
      <c r="A301" s="3">
        <v>6</v>
      </c>
      <c r="B301" s="3" t="s">
        <v>24</v>
      </c>
      <c r="C301" s="9">
        <f t="shared" si="105"/>
        <v>3.5000000000000001E-3</v>
      </c>
      <c r="D301" s="9">
        <f t="shared" si="106"/>
        <v>3.9153228482314683E-3</v>
      </c>
      <c r="E301" s="9">
        <v>2.9499999999999998E-2</v>
      </c>
      <c r="F301" s="13">
        <f t="shared" si="107"/>
        <v>4.0100000000000004E-2</v>
      </c>
      <c r="G301" s="76">
        <f>'[1]TARIFNE STAVKE od 01.10.2022'!F266</f>
        <v>2.8E-3</v>
      </c>
      <c r="H301" s="76">
        <f>'[1]TARIFNE STAVKE od 01.10.2022'!G266</f>
        <v>3.0999999999999999E-3</v>
      </c>
      <c r="I301" s="9">
        <f t="shared" si="108"/>
        <v>4.3200000000000002E-2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109">ROUND(D307*0.901,4)</f>
        <v>3.5999999999999999E-3</v>
      </c>
      <c r="D307" s="9">
        <f t="shared" ref="D307:D311" si="110">E307/$G$9</f>
        <v>4.0347733758046315E-3</v>
      </c>
      <c r="E307" s="9">
        <v>3.04E-2</v>
      </c>
      <c r="F307" s="13">
        <f>C307+$C$9</f>
        <v>4.02E-2</v>
      </c>
      <c r="G307" s="76">
        <f>'[1]TARIFNE STAVKE od 01.10.2022'!F270</f>
        <v>6.1000000000000004E-3</v>
      </c>
      <c r="H307" s="76">
        <f>'[1]TARIFNE STAVKE od 01.10.2022'!G270</f>
        <v>6.3E-3</v>
      </c>
      <c r="I307" s="9">
        <f t="shared" ref="I307:I311" si="111">(F307+H307)</f>
        <v>4.65E-2</v>
      </c>
    </row>
    <row r="308" spans="1:9">
      <c r="A308" s="3">
        <v>2</v>
      </c>
      <c r="B308" s="3" t="s">
        <v>20</v>
      </c>
      <c r="C308" s="9">
        <f t="shared" si="109"/>
        <v>3.5999999999999999E-3</v>
      </c>
      <c r="D308" s="9">
        <f t="shared" si="110"/>
        <v>4.0347733758046315E-3</v>
      </c>
      <c r="E308" s="9">
        <v>3.04E-2</v>
      </c>
      <c r="F308" s="13">
        <f>C308+$C$9</f>
        <v>4.02E-2</v>
      </c>
      <c r="G308" s="76">
        <f>'[1]TARIFNE STAVKE od 01.10.2022'!F271</f>
        <v>5.1000000000000004E-3</v>
      </c>
      <c r="H308" s="76">
        <f>'[1]TARIFNE STAVKE od 01.10.2022'!G271</f>
        <v>5.3E-3</v>
      </c>
      <c r="I308" s="9">
        <f t="shared" si="111"/>
        <v>4.5499999999999999E-2</v>
      </c>
    </row>
    <row r="309" spans="1:9">
      <c r="A309" s="3">
        <v>3</v>
      </c>
      <c r="B309" s="3" t="s">
        <v>21</v>
      </c>
      <c r="C309" s="9">
        <f t="shared" si="109"/>
        <v>3.5999999999999999E-3</v>
      </c>
      <c r="D309" s="9">
        <f t="shared" si="110"/>
        <v>4.0347733758046315E-3</v>
      </c>
      <c r="E309" s="9">
        <v>3.04E-2</v>
      </c>
      <c r="F309" s="13">
        <f>C309+$C$9</f>
        <v>4.02E-2</v>
      </c>
      <c r="G309" s="76">
        <f>'[1]TARIFNE STAVKE od 01.10.2022'!F272</f>
        <v>4.7999999999999996E-3</v>
      </c>
      <c r="H309" s="76">
        <f>'[1]TARIFNE STAVKE od 01.10.2022'!G272</f>
        <v>5.0000000000000001E-3</v>
      </c>
      <c r="I309" s="9">
        <f t="shared" si="111"/>
        <v>4.5199999999999997E-2</v>
      </c>
    </row>
    <row r="310" spans="1:9">
      <c r="A310" s="3">
        <v>4</v>
      </c>
      <c r="B310" s="3" t="s">
        <v>22</v>
      </c>
      <c r="C310" s="9">
        <f t="shared" si="109"/>
        <v>3.5999999999999999E-3</v>
      </c>
      <c r="D310" s="9">
        <f t="shared" si="110"/>
        <v>4.0347733758046315E-3</v>
      </c>
      <c r="E310" s="9">
        <v>3.04E-2</v>
      </c>
      <c r="F310" s="13">
        <f>C310+$C$9</f>
        <v>4.02E-2</v>
      </c>
      <c r="G310" s="76">
        <f>'[1]TARIFNE STAVKE od 01.10.2022'!F273</f>
        <v>4.5999999999999999E-3</v>
      </c>
      <c r="H310" s="76">
        <f>'[1]TARIFNE STAVKE od 01.10.2022'!G273</f>
        <v>4.7000000000000002E-3</v>
      </c>
      <c r="I310" s="9">
        <f t="shared" si="111"/>
        <v>4.4900000000000002E-2</v>
      </c>
    </row>
    <row r="311" spans="1:9">
      <c r="A311" s="3">
        <v>5</v>
      </c>
      <c r="B311" s="3" t="s">
        <v>23</v>
      </c>
      <c r="C311" s="9">
        <f t="shared" si="109"/>
        <v>3.5999999999999999E-3</v>
      </c>
      <c r="D311" s="9">
        <f t="shared" si="110"/>
        <v>4.0347733758046315E-3</v>
      </c>
      <c r="E311" s="9">
        <v>3.04E-2</v>
      </c>
      <c r="F311" s="13">
        <f>C311+$C$9</f>
        <v>4.02E-2</v>
      </c>
      <c r="G311" s="76">
        <f>'[1]TARIFNE STAVKE od 01.10.2022'!F274</f>
        <v>4.3E-3</v>
      </c>
      <c r="H311" s="76">
        <f>'[1]TARIFNE STAVKE od 01.10.2022'!G274</f>
        <v>4.4999999999999997E-3</v>
      </c>
      <c r="I311" s="9">
        <f t="shared" si="111"/>
        <v>4.4699999999999997E-2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112">ROUND(D313*0.901,4)</f>
        <v>3.5999999999999999E-3</v>
      </c>
      <c r="D313" s="9">
        <f t="shared" ref="D313:D315" si="113">E313/$G$9</f>
        <v>4.0347733758046315E-3</v>
      </c>
      <c r="E313" s="9">
        <v>3.04E-2</v>
      </c>
      <c r="F313" s="13">
        <f>C313+$C$9</f>
        <v>4.02E-2</v>
      </c>
      <c r="G313" s="76">
        <f>'[1]TARIFNE STAVKE od 01.10.2022'!F278</f>
        <v>6.0000000000000001E-3</v>
      </c>
      <c r="H313" s="76">
        <f>'[1]TARIFNE STAVKE od 01.10.2022'!G278</f>
        <v>6.0000000000000001E-3</v>
      </c>
      <c r="I313" s="9">
        <f t="shared" ref="I313:I315" si="114">(F313+H313)</f>
        <v>4.6199999999999998E-2</v>
      </c>
    </row>
    <row r="314" spans="1:9">
      <c r="A314" s="3">
        <v>2</v>
      </c>
      <c r="B314" s="3" t="s">
        <v>22</v>
      </c>
      <c r="C314" s="9">
        <f t="shared" si="112"/>
        <v>3.5999999999999999E-3</v>
      </c>
      <c r="D314" s="9">
        <f t="shared" si="113"/>
        <v>4.0347733758046315E-3</v>
      </c>
      <c r="E314" s="9">
        <v>3.04E-2</v>
      </c>
      <c r="F314" s="13">
        <f>C314+$C$9</f>
        <v>4.02E-2</v>
      </c>
      <c r="G314" s="76">
        <f>'[1]TARIFNE STAVKE od 01.10.2022'!F279</f>
        <v>5.7000000000000002E-3</v>
      </c>
      <c r="H314" s="76">
        <f>'[1]TARIFNE STAVKE od 01.10.2022'!G279</f>
        <v>5.7000000000000002E-3</v>
      </c>
      <c r="I314" s="9">
        <f t="shared" si="114"/>
        <v>4.5899999999999996E-2</v>
      </c>
    </row>
    <row r="315" spans="1:9">
      <c r="A315" s="3">
        <v>3</v>
      </c>
      <c r="B315" s="3" t="s">
        <v>23</v>
      </c>
      <c r="C315" s="9">
        <f t="shared" si="112"/>
        <v>3.5999999999999999E-3</v>
      </c>
      <c r="D315" s="9">
        <f t="shared" si="113"/>
        <v>4.0347733758046315E-3</v>
      </c>
      <c r="E315" s="9">
        <v>3.04E-2</v>
      </c>
      <c r="F315" s="13">
        <f>C315+$C$9</f>
        <v>4.02E-2</v>
      </c>
      <c r="G315" s="76">
        <f>'[1]TARIFNE STAVKE od 01.10.2022'!F280</f>
        <v>5.4000000000000003E-3</v>
      </c>
      <c r="H315" s="76">
        <f>'[1]TARIFNE STAVKE od 01.10.2022'!G280</f>
        <v>5.4000000000000003E-3</v>
      </c>
      <c r="I315" s="9">
        <f t="shared" si="114"/>
        <v>4.5600000000000002E-2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115">ROUND(D321*0.901,4)</f>
        <v>3.3E-3</v>
      </c>
      <c r="D321" s="9">
        <f t="shared" ref="D321:D325" si="116">E321/$G$9</f>
        <v>3.7029663547680667E-3</v>
      </c>
      <c r="E321" s="9">
        <v>2.7900000000000001E-2</v>
      </c>
      <c r="F321" s="13">
        <f>C321+$C$9</f>
        <v>3.9899999999999998E-2</v>
      </c>
      <c r="G321" s="76">
        <f>'[1]TARIFNE STAVKE od 01.10.2022'!F284</f>
        <v>1.2999999999999999E-2</v>
      </c>
      <c r="H321" s="76">
        <f>'[1]TARIFNE STAVKE od 01.10.2022'!G284</f>
        <v>1.38E-2</v>
      </c>
      <c r="I321" s="9">
        <f t="shared" ref="I321:I325" si="117">(F321+H321)</f>
        <v>5.3699999999999998E-2</v>
      </c>
    </row>
    <row r="322" spans="1:9">
      <c r="A322" s="3">
        <v>2</v>
      </c>
      <c r="B322" s="3" t="s">
        <v>20</v>
      </c>
      <c r="C322" s="9">
        <f t="shared" si="115"/>
        <v>3.3E-3</v>
      </c>
      <c r="D322" s="9">
        <f t="shared" si="116"/>
        <v>3.7029663547680667E-3</v>
      </c>
      <c r="E322" s="9">
        <v>2.7900000000000001E-2</v>
      </c>
      <c r="F322" s="13">
        <f>C322+$C$9</f>
        <v>3.9899999999999998E-2</v>
      </c>
      <c r="G322" s="76">
        <f>'[1]TARIFNE STAVKE od 01.10.2022'!F285</f>
        <v>1.18E-2</v>
      </c>
      <c r="H322" s="76">
        <f>'[1]TARIFNE STAVKE od 01.10.2022'!G285</f>
        <v>1.26E-2</v>
      </c>
      <c r="I322" s="9">
        <f t="shared" si="117"/>
        <v>5.2499999999999998E-2</v>
      </c>
    </row>
    <row r="323" spans="1:9">
      <c r="A323" s="3">
        <v>3</v>
      </c>
      <c r="B323" s="3" t="s">
        <v>21</v>
      </c>
      <c r="C323" s="9">
        <f t="shared" si="115"/>
        <v>3.3E-3</v>
      </c>
      <c r="D323" s="9">
        <f t="shared" si="116"/>
        <v>3.7029663547680667E-3</v>
      </c>
      <c r="E323" s="9">
        <v>2.7900000000000001E-2</v>
      </c>
      <c r="F323" s="13">
        <f>C323+$C$9</f>
        <v>3.9899999999999998E-2</v>
      </c>
      <c r="G323" s="76">
        <f>'[1]TARIFNE STAVKE od 01.10.2022'!F286</f>
        <v>1.18E-2</v>
      </c>
      <c r="H323" s="76">
        <f>'[1]TARIFNE STAVKE od 01.10.2022'!G286</f>
        <v>1.26E-2</v>
      </c>
      <c r="I323" s="9">
        <f t="shared" si="117"/>
        <v>5.2499999999999998E-2</v>
      </c>
    </row>
    <row r="324" spans="1:9">
      <c r="A324" s="3">
        <v>4</v>
      </c>
      <c r="B324" s="3" t="s">
        <v>22</v>
      </c>
      <c r="C324" s="9">
        <f t="shared" si="115"/>
        <v>3.3E-3</v>
      </c>
      <c r="D324" s="9">
        <f t="shared" si="116"/>
        <v>3.7029663547680667E-3</v>
      </c>
      <c r="E324" s="9">
        <v>2.7900000000000001E-2</v>
      </c>
      <c r="F324" s="13">
        <f>C324+$C$9</f>
        <v>3.9899999999999998E-2</v>
      </c>
      <c r="G324" s="76">
        <f>'[1]TARIFNE STAVKE od 01.10.2022'!F287</f>
        <v>1.12E-2</v>
      </c>
      <c r="H324" s="76">
        <f>'[1]TARIFNE STAVKE od 01.10.2022'!G287</f>
        <v>1.1900000000000001E-2</v>
      </c>
      <c r="I324" s="9">
        <f t="shared" si="117"/>
        <v>5.1799999999999999E-2</v>
      </c>
    </row>
    <row r="325" spans="1:9">
      <c r="A325" s="3">
        <v>5</v>
      </c>
      <c r="B325" s="3" t="s">
        <v>23</v>
      </c>
      <c r="C325" s="9">
        <f t="shared" si="115"/>
        <v>3.3E-3</v>
      </c>
      <c r="D325" s="9">
        <f t="shared" si="116"/>
        <v>3.7029663547680667E-3</v>
      </c>
      <c r="E325" s="9">
        <v>2.7900000000000001E-2</v>
      </c>
      <c r="F325" s="13">
        <f>C325+$C$9</f>
        <v>3.9899999999999998E-2</v>
      </c>
      <c r="G325" s="76">
        <f>'[1]TARIFNE STAVKE od 01.10.2022'!F288</f>
        <v>1.06E-2</v>
      </c>
      <c r="H325" s="76">
        <f>'[1]TARIFNE STAVKE od 01.10.2022'!G288</f>
        <v>1.1299999999999999E-2</v>
      </c>
      <c r="I325" s="9">
        <f t="shared" si="117"/>
        <v>5.1199999999999996E-2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118">ROUND(D331*0.901,4)</f>
        <v>3.3E-3</v>
      </c>
      <c r="D331" s="9">
        <f t="shared" ref="D331:D336" si="119">E331/$G$9</f>
        <v>3.7029663547680667E-3</v>
      </c>
      <c r="E331" s="9">
        <v>2.7900000000000001E-2</v>
      </c>
      <c r="F331" s="13">
        <f t="shared" ref="F331:F336" si="120">C331+$C$9</f>
        <v>3.9899999999999998E-2</v>
      </c>
      <c r="G331" s="8">
        <f>'[1]TARIFNE STAVKE od 01.10.2022'!F292</f>
        <v>1.2999999999999999E-2</v>
      </c>
      <c r="H331" s="8">
        <f>'[1]TARIFNE STAVKE od 01.10.2022'!G292</f>
        <v>1.3100000000000001E-2</v>
      </c>
      <c r="I331" s="9">
        <f t="shared" ref="I331:I336" si="121">(F331+H331)</f>
        <v>5.2999999999999999E-2</v>
      </c>
    </row>
    <row r="332" spans="1:9">
      <c r="A332" s="3">
        <v>2</v>
      </c>
      <c r="B332" s="3" t="s">
        <v>20</v>
      </c>
      <c r="C332" s="9">
        <f t="shared" si="118"/>
        <v>3.3E-3</v>
      </c>
      <c r="D332" s="9">
        <f t="shared" si="119"/>
        <v>3.7029663547680667E-3</v>
      </c>
      <c r="E332" s="9">
        <v>2.7900000000000001E-2</v>
      </c>
      <c r="F332" s="13">
        <f t="shared" si="120"/>
        <v>3.9899999999999998E-2</v>
      </c>
      <c r="G332" s="8">
        <f>'[1]TARIFNE STAVKE od 01.10.2022'!F293</f>
        <v>1.18E-2</v>
      </c>
      <c r="H332" s="8">
        <f>'[1]TARIFNE STAVKE od 01.10.2022'!G293</f>
        <v>1.1900000000000001E-2</v>
      </c>
      <c r="I332" s="9">
        <f t="shared" si="121"/>
        <v>5.1799999999999999E-2</v>
      </c>
    </row>
    <row r="333" spans="1:9">
      <c r="A333" s="3">
        <v>3</v>
      </c>
      <c r="B333" s="3" t="s">
        <v>21</v>
      </c>
      <c r="C333" s="9">
        <f t="shared" si="118"/>
        <v>3.3E-3</v>
      </c>
      <c r="D333" s="9">
        <f t="shared" si="119"/>
        <v>3.7029663547680667E-3</v>
      </c>
      <c r="E333" s="9">
        <v>2.7900000000000001E-2</v>
      </c>
      <c r="F333" s="13">
        <f t="shared" si="120"/>
        <v>3.9899999999999998E-2</v>
      </c>
      <c r="G333" s="8">
        <f>'[1]TARIFNE STAVKE od 01.10.2022'!F294</f>
        <v>1.18E-2</v>
      </c>
      <c r="H333" s="8">
        <f>'[1]TARIFNE STAVKE od 01.10.2022'!G294</f>
        <v>1.1900000000000001E-2</v>
      </c>
      <c r="I333" s="9">
        <f t="shared" si="121"/>
        <v>5.1799999999999999E-2</v>
      </c>
    </row>
    <row r="334" spans="1:9">
      <c r="A334" s="3">
        <v>4</v>
      </c>
      <c r="B334" s="3" t="s">
        <v>22</v>
      </c>
      <c r="C334" s="9">
        <f t="shared" si="118"/>
        <v>3.3E-3</v>
      </c>
      <c r="D334" s="9">
        <f t="shared" si="119"/>
        <v>3.7029663547680667E-3</v>
      </c>
      <c r="E334" s="9">
        <v>2.7900000000000001E-2</v>
      </c>
      <c r="F334" s="13">
        <f t="shared" si="120"/>
        <v>3.9899999999999998E-2</v>
      </c>
      <c r="G334" s="8">
        <f>'[1]TARIFNE STAVKE od 01.10.2022'!F295</f>
        <v>1.12E-2</v>
      </c>
      <c r="H334" s="8">
        <f>'[1]TARIFNE STAVKE od 01.10.2022'!G295</f>
        <v>1.1299999999999999E-2</v>
      </c>
      <c r="I334" s="9">
        <f t="shared" si="121"/>
        <v>5.1199999999999996E-2</v>
      </c>
    </row>
    <row r="335" spans="1:9">
      <c r="A335" s="3">
        <v>5</v>
      </c>
      <c r="B335" s="3" t="s">
        <v>23</v>
      </c>
      <c r="C335" s="9">
        <f t="shared" si="118"/>
        <v>3.3E-3</v>
      </c>
      <c r="D335" s="9">
        <f t="shared" si="119"/>
        <v>3.7029663547680667E-3</v>
      </c>
      <c r="E335" s="9">
        <v>2.7900000000000001E-2</v>
      </c>
      <c r="F335" s="13">
        <f t="shared" si="120"/>
        <v>3.9899999999999998E-2</v>
      </c>
      <c r="G335" s="8">
        <f>'[1]TARIFNE STAVKE od 01.10.2022'!F296</f>
        <v>1.06E-2</v>
      </c>
      <c r="H335" s="8">
        <f>'[1]TARIFNE STAVKE od 01.10.2022'!G296</f>
        <v>1.0699999999999999E-2</v>
      </c>
      <c r="I335" s="9">
        <f t="shared" si="121"/>
        <v>5.0599999999999999E-2</v>
      </c>
    </row>
    <row r="336" spans="1:9">
      <c r="A336" s="3">
        <v>6</v>
      </c>
      <c r="B336" s="3" t="s">
        <v>24</v>
      </c>
      <c r="C336" s="9">
        <f t="shared" si="118"/>
        <v>3.3E-3</v>
      </c>
      <c r="D336" s="9">
        <f t="shared" si="119"/>
        <v>3.7029663547680667E-3</v>
      </c>
      <c r="E336" s="9">
        <v>2.7900000000000001E-2</v>
      </c>
      <c r="F336" s="13">
        <f t="shared" si="120"/>
        <v>3.9899999999999998E-2</v>
      </c>
      <c r="G336" s="8">
        <f>'[1]TARIFNE STAVKE od 01.10.2022'!F297</f>
        <v>0.01</v>
      </c>
      <c r="H336" s="8">
        <f>'[1]TARIFNE STAVKE od 01.10.2022'!G297</f>
        <v>1.01E-2</v>
      </c>
      <c r="I336" s="9">
        <f t="shared" si="121"/>
        <v>4.9999999999999996E-2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122">ROUND(D342*0.901,4)</f>
        <v>3.3E-3</v>
      </c>
      <c r="D342" s="9">
        <f t="shared" ref="D342:D344" si="123">E342/$G$9</f>
        <v>3.7029663547680667E-3</v>
      </c>
      <c r="E342" s="9">
        <v>2.7900000000000001E-2</v>
      </c>
      <c r="F342" s="13">
        <f>C342+$C$9</f>
        <v>3.9899999999999998E-2</v>
      </c>
      <c r="G342" s="8">
        <f>'[1]TARIFNE STAVKE od 01.10.2022'!F301</f>
        <v>1.04E-2</v>
      </c>
      <c r="H342" s="8">
        <f>'[1]TARIFNE STAVKE od 01.10.2022'!G301</f>
        <v>1.0200000000000001E-2</v>
      </c>
      <c r="I342" s="9">
        <f>(F342+H342)</f>
        <v>5.0099999999999999E-2</v>
      </c>
    </row>
    <row r="343" spans="1:9">
      <c r="A343" s="3">
        <v>2</v>
      </c>
      <c r="B343" s="3" t="s">
        <v>25</v>
      </c>
      <c r="C343" s="9">
        <f t="shared" si="122"/>
        <v>3.3E-3</v>
      </c>
      <c r="D343" s="9">
        <f t="shared" si="123"/>
        <v>3.7029663547680667E-3</v>
      </c>
      <c r="E343" s="9">
        <v>2.7900000000000001E-2</v>
      </c>
      <c r="F343" s="13">
        <f>C343+$C$9</f>
        <v>3.9899999999999998E-2</v>
      </c>
      <c r="G343" s="8">
        <f>'[1]TARIFNE STAVKE od 01.10.2022'!F302</f>
        <v>9.1999999999999998E-3</v>
      </c>
      <c r="H343" s="8">
        <f>'[1]TARIFNE STAVKE od 01.10.2022'!G302</f>
        <v>9.1000000000000004E-3</v>
      </c>
      <c r="I343" s="9">
        <f t="shared" ref="I343:I344" si="124">(F343+H343)</f>
        <v>4.9000000000000002E-2</v>
      </c>
    </row>
    <row r="344" spans="1:9">
      <c r="A344" s="3">
        <v>3</v>
      </c>
      <c r="B344" s="3" t="s">
        <v>28</v>
      </c>
      <c r="C344" s="9">
        <f t="shared" si="122"/>
        <v>3.3E-3</v>
      </c>
      <c r="D344" s="9">
        <f t="shared" si="123"/>
        <v>3.7029663547680667E-3</v>
      </c>
      <c r="E344" s="9">
        <v>2.7900000000000001E-2</v>
      </c>
      <c r="F344" s="13">
        <f>C344+$C$9</f>
        <v>3.9899999999999998E-2</v>
      </c>
      <c r="G344" s="8">
        <f>'[1]TARIFNE STAVKE od 01.10.2022'!F303</f>
        <v>8.6E-3</v>
      </c>
      <c r="H344" s="8">
        <f>'[1]TARIFNE STAVKE od 01.10.2022'!G303</f>
        <v>8.5000000000000006E-3</v>
      </c>
      <c r="I344" s="9">
        <f t="shared" si="124"/>
        <v>4.8399999999999999E-2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4030F9B7-E93B-4E89-AD68-D9E0CBBB514A}"/>
  </hyperlinks>
  <pageMargins left="0.39370078740157483" right="0.39370078740157483" top="1.0833333333333333" bottom="0.74803149606299213" header="0.31496062992125984" footer="0.31496062992125984"/>
  <pageSetup scale="61" orientation="portrait" r:id="rId2"/>
  <rowBreaks count="3" manualBreakCount="3">
    <brk id="52" max="16383" man="1"/>
    <brk id="100" max="16383" man="1"/>
    <brk id="1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14EC1-2598-4FE3-9DFB-05FF9A2D1815}">
  <sheetPr codeName="Sheet9"/>
  <dimension ref="A1:I344"/>
  <sheetViews>
    <sheetView view="pageBreakPreview" zoomScaleNormal="100" zoomScaleSheetLayoutView="100" workbookViewId="0">
      <selection activeCell="A9" sqref="A9:XFD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296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3.4500000000000003E-2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 t="shared" ref="F17:F23" si="0">C17+$C$9</f>
        <v>3.8100000000000002E-2</v>
      </c>
      <c r="G17" s="8">
        <f>'[1]TARIFNE STAVKE od 01.10.2022'!F6</f>
        <v>6.8999999999999999E-3</v>
      </c>
      <c r="H17" s="8">
        <f>'[1]TARIFNE STAVKE od 01.10.2022'!G6</f>
        <v>7.1000000000000004E-3</v>
      </c>
      <c r="I17" s="9">
        <f>(F17+H17)</f>
        <v>4.5200000000000004E-2</v>
      </c>
    </row>
    <row r="18" spans="1:9">
      <c r="A18" s="3">
        <v>2</v>
      </c>
      <c r="B18" s="3" t="s">
        <v>20</v>
      </c>
      <c r="C18" s="9">
        <f t="shared" ref="C18:C23" si="1">ROUND(E18*0.901,4)</f>
        <v>2.6800000000000001E-2</v>
      </c>
      <c r="D18" s="9">
        <f t="shared" ref="D18:D23" si="2">E18/$G$9</f>
        <v>3.941867409914394E-3</v>
      </c>
      <c r="E18" s="9">
        <v>2.9700000000000001E-2</v>
      </c>
      <c r="F18" s="13">
        <f t="shared" si="0"/>
        <v>6.1300000000000007E-2</v>
      </c>
      <c r="G18" s="8">
        <f>'[1]TARIFNE STAVKE od 01.10.2022'!F7</f>
        <v>5.3E-3</v>
      </c>
      <c r="H18" s="8">
        <f>'[1]TARIFNE STAVKE od 01.10.2022'!G7</f>
        <v>5.4999999999999997E-3</v>
      </c>
      <c r="I18" s="9">
        <f t="shared" ref="I18:I23" si="3">(F18+H18)</f>
        <v>6.6800000000000012E-2</v>
      </c>
    </row>
    <row r="19" spans="1:9">
      <c r="A19" s="3">
        <v>3</v>
      </c>
      <c r="B19" s="3" t="s">
        <v>21</v>
      </c>
      <c r="C19" s="9">
        <f t="shared" si="1"/>
        <v>2.6800000000000001E-2</v>
      </c>
      <c r="D19" s="9">
        <f t="shared" si="2"/>
        <v>3.941867409914394E-3</v>
      </c>
      <c r="E19" s="9">
        <v>2.9700000000000001E-2</v>
      </c>
      <c r="F19" s="13">
        <f t="shared" si="0"/>
        <v>6.1300000000000007E-2</v>
      </c>
      <c r="G19" s="8">
        <f>'[1]TARIFNE STAVKE od 01.10.2022'!F8</f>
        <v>5.1999999999999998E-3</v>
      </c>
      <c r="H19" s="8">
        <f>'[1]TARIFNE STAVKE od 01.10.2022'!G8</f>
        <v>5.4000000000000003E-3</v>
      </c>
      <c r="I19" s="9">
        <f t="shared" si="3"/>
        <v>6.6700000000000009E-2</v>
      </c>
    </row>
    <row r="20" spans="1:9">
      <c r="A20" s="3">
        <v>4</v>
      </c>
      <c r="B20" s="3" t="s">
        <v>22</v>
      </c>
      <c r="C20" s="9">
        <f t="shared" si="1"/>
        <v>2.6800000000000001E-2</v>
      </c>
      <c r="D20" s="9">
        <f t="shared" si="2"/>
        <v>3.941867409914394E-3</v>
      </c>
      <c r="E20" s="9">
        <v>2.9700000000000001E-2</v>
      </c>
      <c r="F20" s="13">
        <f t="shared" si="0"/>
        <v>6.1300000000000007E-2</v>
      </c>
      <c r="G20" s="8">
        <f>'[1]TARIFNE STAVKE od 01.10.2022'!F9</f>
        <v>5.0000000000000001E-3</v>
      </c>
      <c r="H20" s="8">
        <f>'[1]TARIFNE STAVKE od 01.10.2022'!G9</f>
        <v>5.1999999999999998E-3</v>
      </c>
      <c r="I20" s="9">
        <f t="shared" si="3"/>
        <v>6.6500000000000004E-2</v>
      </c>
    </row>
    <row r="21" spans="1:9">
      <c r="A21" s="3">
        <v>5</v>
      </c>
      <c r="B21" s="3" t="s">
        <v>23</v>
      </c>
      <c r="C21" s="9">
        <f t="shared" si="1"/>
        <v>2.6800000000000001E-2</v>
      </c>
      <c r="D21" s="9">
        <f t="shared" si="2"/>
        <v>3.941867409914394E-3</v>
      </c>
      <c r="E21" s="9">
        <v>2.9700000000000001E-2</v>
      </c>
      <c r="F21" s="13">
        <f t="shared" si="0"/>
        <v>6.1300000000000007E-2</v>
      </c>
      <c r="G21" s="8">
        <f>'[1]TARIFNE STAVKE od 01.10.2022'!F10</f>
        <v>4.7999999999999996E-3</v>
      </c>
      <c r="H21" s="8">
        <f>'[1]TARIFNE STAVKE od 01.10.2022'!G10</f>
        <v>4.8999999999999998E-3</v>
      </c>
      <c r="I21" s="9">
        <f t="shared" si="3"/>
        <v>6.6200000000000009E-2</v>
      </c>
    </row>
    <row r="22" spans="1:9">
      <c r="A22" s="3">
        <v>6</v>
      </c>
      <c r="B22" s="3" t="s">
        <v>24</v>
      </c>
      <c r="C22" s="9">
        <f t="shared" si="1"/>
        <v>2.6800000000000001E-2</v>
      </c>
      <c r="D22" s="9">
        <f t="shared" si="2"/>
        <v>3.941867409914394E-3</v>
      </c>
      <c r="E22" s="9">
        <v>2.9700000000000001E-2</v>
      </c>
      <c r="F22" s="13">
        <f t="shared" si="0"/>
        <v>6.1300000000000007E-2</v>
      </c>
      <c r="G22" s="8">
        <f>'[1]TARIFNE STAVKE od 01.10.2022'!F11</f>
        <v>4.4999999999999997E-3</v>
      </c>
      <c r="H22" s="8">
        <f>'[1]TARIFNE STAVKE od 01.10.2022'!G11</f>
        <v>4.5999999999999999E-3</v>
      </c>
      <c r="I22" s="9">
        <f t="shared" si="3"/>
        <v>6.5900000000000014E-2</v>
      </c>
    </row>
    <row r="23" spans="1:9">
      <c r="A23" s="3">
        <v>7</v>
      </c>
      <c r="B23" s="3" t="s">
        <v>25</v>
      </c>
      <c r="C23" s="9">
        <f t="shared" si="1"/>
        <v>2.6800000000000001E-2</v>
      </c>
      <c r="D23" s="9">
        <f t="shared" si="2"/>
        <v>3.941867409914394E-3</v>
      </c>
      <c r="E23" s="9">
        <v>2.9700000000000001E-2</v>
      </c>
      <c r="F23" s="13">
        <f t="shared" si="0"/>
        <v>6.1300000000000007E-2</v>
      </c>
      <c r="G23" s="8">
        <f>'[1]TARIFNE STAVKE od 01.10.2022'!F12</f>
        <v>4.1999999999999997E-3</v>
      </c>
      <c r="H23" s="8">
        <f>'[1]TARIFNE STAVKE od 01.10.2022'!G12</f>
        <v>4.4000000000000003E-3</v>
      </c>
      <c r="I23" s="9">
        <f t="shared" si="3"/>
        <v>6.5700000000000008E-2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 t="shared" ref="C29:C36" si="4">ROUND(D29*0.901,4)</f>
        <v>2.8E-3</v>
      </c>
      <c r="D29" s="9">
        <f t="shared" ref="D29:D36" si="5">E29/$G$9</f>
        <v>3.079169155219324E-3</v>
      </c>
      <c r="E29" s="9">
        <v>2.3199999999999998E-2</v>
      </c>
      <c r="F29" s="13">
        <f t="shared" ref="F29:F36" si="6">C29+$C$9</f>
        <v>3.73E-2</v>
      </c>
      <c r="G29" s="10">
        <f>'[1]TARIFNE STAVKE od 01.10.2022'!F16</f>
        <v>4.0000000000000001E-3</v>
      </c>
      <c r="H29" s="10">
        <f>'[1]TARIFNE STAVKE od 01.10.2022'!G16</f>
        <v>4.1000000000000003E-3</v>
      </c>
      <c r="I29" s="9">
        <f t="shared" ref="I29:I36" si="7">(F29+H29)</f>
        <v>4.1399999999999999E-2</v>
      </c>
    </row>
    <row r="30" spans="1:9">
      <c r="A30" s="3">
        <v>2</v>
      </c>
      <c r="B30" s="3" t="s">
        <v>20</v>
      </c>
      <c r="C30" s="9">
        <f t="shared" si="4"/>
        <v>2.8E-3</v>
      </c>
      <c r="D30" s="9">
        <f t="shared" si="5"/>
        <v>3.079169155219324E-3</v>
      </c>
      <c r="E30" s="9">
        <v>2.3199999999999998E-2</v>
      </c>
      <c r="F30" s="13">
        <f t="shared" si="6"/>
        <v>3.73E-2</v>
      </c>
      <c r="G30" s="10">
        <f>'[1]TARIFNE STAVKE od 01.10.2022'!F17</f>
        <v>4.0000000000000001E-3</v>
      </c>
      <c r="H30" s="10">
        <f>'[1]TARIFNE STAVKE od 01.10.2022'!G17</f>
        <v>4.1000000000000003E-3</v>
      </c>
      <c r="I30" s="9">
        <f t="shared" si="7"/>
        <v>4.1399999999999999E-2</v>
      </c>
    </row>
    <row r="31" spans="1:9">
      <c r="A31" s="3">
        <v>3</v>
      </c>
      <c r="B31" s="3" t="s">
        <v>21</v>
      </c>
      <c r="C31" s="9">
        <f t="shared" si="4"/>
        <v>2.8E-3</v>
      </c>
      <c r="D31" s="9">
        <f t="shared" si="5"/>
        <v>3.079169155219324E-3</v>
      </c>
      <c r="E31" s="9">
        <v>2.3199999999999998E-2</v>
      </c>
      <c r="F31" s="13">
        <f t="shared" si="6"/>
        <v>3.73E-2</v>
      </c>
      <c r="G31" s="10">
        <f>'[1]TARIFNE STAVKE od 01.10.2022'!F18</f>
        <v>4.0000000000000001E-3</v>
      </c>
      <c r="H31" s="10">
        <f>'[1]TARIFNE STAVKE od 01.10.2022'!G18</f>
        <v>4.1000000000000003E-3</v>
      </c>
      <c r="I31" s="9">
        <f t="shared" si="7"/>
        <v>4.1399999999999999E-2</v>
      </c>
    </row>
    <row r="32" spans="1:9">
      <c r="A32" s="3">
        <v>4</v>
      </c>
      <c r="B32" s="3" t="s">
        <v>22</v>
      </c>
      <c r="C32" s="9">
        <f t="shared" si="4"/>
        <v>2.8E-3</v>
      </c>
      <c r="D32" s="9">
        <f t="shared" si="5"/>
        <v>3.079169155219324E-3</v>
      </c>
      <c r="E32" s="9">
        <v>2.3199999999999998E-2</v>
      </c>
      <c r="F32" s="13">
        <f t="shared" si="6"/>
        <v>3.73E-2</v>
      </c>
      <c r="G32" s="10">
        <f>'[1]TARIFNE STAVKE od 01.10.2022'!F19</f>
        <v>3.5999999999999999E-3</v>
      </c>
      <c r="H32" s="10">
        <f>'[1]TARIFNE STAVKE od 01.10.2022'!G19</f>
        <v>3.7000000000000002E-3</v>
      </c>
      <c r="I32" s="9">
        <f t="shared" si="7"/>
        <v>4.1000000000000002E-2</v>
      </c>
    </row>
    <row r="33" spans="1:9">
      <c r="A33" s="3">
        <v>5</v>
      </c>
      <c r="B33" s="3" t="s">
        <v>23</v>
      </c>
      <c r="C33" s="9">
        <f t="shared" si="4"/>
        <v>2.8E-3</v>
      </c>
      <c r="D33" s="9">
        <f t="shared" si="5"/>
        <v>3.079169155219324E-3</v>
      </c>
      <c r="E33" s="9">
        <v>2.3199999999999998E-2</v>
      </c>
      <c r="F33" s="13">
        <f t="shared" si="6"/>
        <v>3.73E-2</v>
      </c>
      <c r="G33" s="10">
        <f>'[1]TARIFNE STAVKE od 01.10.2022'!F20</f>
        <v>3.5999999999999999E-3</v>
      </c>
      <c r="H33" s="10">
        <f>'[1]TARIFNE STAVKE od 01.10.2022'!G20</f>
        <v>3.7000000000000002E-3</v>
      </c>
      <c r="I33" s="9">
        <f t="shared" si="7"/>
        <v>4.1000000000000002E-2</v>
      </c>
    </row>
    <row r="34" spans="1:9">
      <c r="A34" s="3">
        <v>6</v>
      </c>
      <c r="B34" s="3" t="s">
        <v>24</v>
      </c>
      <c r="C34" s="9">
        <f t="shared" si="4"/>
        <v>2.8E-3</v>
      </c>
      <c r="D34" s="9">
        <f t="shared" si="5"/>
        <v>3.079169155219324E-3</v>
      </c>
      <c r="E34" s="9">
        <v>2.3199999999999998E-2</v>
      </c>
      <c r="F34" s="13">
        <f t="shared" si="6"/>
        <v>3.73E-2</v>
      </c>
      <c r="G34" s="10">
        <f>'[1]TARIFNE STAVKE od 01.10.2022'!F21</f>
        <v>3.3999999999999998E-3</v>
      </c>
      <c r="H34" s="10">
        <f>'[1]TARIFNE STAVKE od 01.10.2022'!G21</f>
        <v>3.5000000000000001E-3</v>
      </c>
      <c r="I34" s="9">
        <f t="shared" si="7"/>
        <v>4.0800000000000003E-2</v>
      </c>
    </row>
    <row r="35" spans="1:9">
      <c r="A35" s="3">
        <v>7</v>
      </c>
      <c r="B35" s="3" t="s">
        <v>25</v>
      </c>
      <c r="C35" s="9">
        <f t="shared" si="4"/>
        <v>2.8E-3</v>
      </c>
      <c r="D35" s="9">
        <f t="shared" si="5"/>
        <v>3.079169155219324E-3</v>
      </c>
      <c r="E35" s="9">
        <v>2.3199999999999998E-2</v>
      </c>
      <c r="F35" s="13">
        <f t="shared" si="6"/>
        <v>3.73E-2</v>
      </c>
      <c r="G35" s="10">
        <f>'[1]TARIFNE STAVKE od 01.10.2022'!F22</f>
        <v>3.2000000000000002E-3</v>
      </c>
      <c r="H35" s="10">
        <f>'[1]TARIFNE STAVKE od 01.10.2022'!G22</f>
        <v>3.3E-3</v>
      </c>
      <c r="I35" s="9">
        <f t="shared" si="7"/>
        <v>4.0599999999999997E-2</v>
      </c>
    </row>
    <row r="36" spans="1:9">
      <c r="A36" s="3">
        <v>8</v>
      </c>
      <c r="B36" s="3" t="s">
        <v>28</v>
      </c>
      <c r="C36" s="9">
        <f t="shared" si="4"/>
        <v>2.8E-3</v>
      </c>
      <c r="D36" s="9">
        <f t="shared" si="5"/>
        <v>3.079169155219324E-3</v>
      </c>
      <c r="E36" s="9">
        <v>2.3199999999999998E-2</v>
      </c>
      <c r="F36" s="13">
        <f t="shared" si="6"/>
        <v>3.73E-2</v>
      </c>
      <c r="G36" s="10">
        <f>'[1]TARIFNE STAVKE od 01.10.2022'!F23</f>
        <v>3.0000000000000001E-3</v>
      </c>
      <c r="H36" s="10">
        <f>'[1]TARIFNE STAVKE od 01.10.2022'!G23</f>
        <v>3.0999999999999999E-3</v>
      </c>
      <c r="I36" s="9">
        <f t="shared" si="7"/>
        <v>4.0399999999999998E-2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3.7600000000000001E-2</v>
      </c>
      <c r="G42" s="8">
        <f>'[1]TARIFNE STAVKE od 01.10.2022'!F27</f>
        <v>2.8999999999999998E-3</v>
      </c>
      <c r="H42" s="8">
        <f>'[1]TARIFNE STAVKE od 01.10.2022'!G27</f>
        <v>3.0999999999999999E-3</v>
      </c>
      <c r="I42" s="9">
        <f t="shared" ref="I42:I46" si="10">(F42+H42)</f>
        <v>4.07E-2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3.7600000000000001E-2</v>
      </c>
      <c r="G43" s="8">
        <f>'[1]TARIFNE STAVKE od 01.10.2022'!F28</f>
        <v>2.8999999999999998E-3</v>
      </c>
      <c r="H43" s="8">
        <f>'[1]TARIFNE STAVKE od 01.10.2022'!G28</f>
        <v>3.0999999999999999E-3</v>
      </c>
      <c r="I43" s="9">
        <f t="shared" si="10"/>
        <v>4.07E-2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3.7600000000000001E-2</v>
      </c>
      <c r="G44" s="8">
        <f>'[1]TARIFNE STAVKE od 01.10.2022'!F29</f>
        <v>2.5999999999999999E-3</v>
      </c>
      <c r="H44" s="8">
        <f>'[1]TARIFNE STAVKE od 01.10.2022'!G29</f>
        <v>2.7000000000000001E-3</v>
      </c>
      <c r="I44" s="9">
        <f t="shared" si="10"/>
        <v>4.0300000000000002E-2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3.7600000000000001E-2</v>
      </c>
      <c r="G45" s="8">
        <f>'[1]TARIFNE STAVKE od 01.10.2022'!F30</f>
        <v>2.5000000000000001E-3</v>
      </c>
      <c r="H45" s="8">
        <f>'[1]TARIFNE STAVKE od 01.10.2022'!G30</f>
        <v>2.5999999999999999E-3</v>
      </c>
      <c r="I45" s="9">
        <f t="shared" si="10"/>
        <v>4.02E-2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3.7600000000000001E-2</v>
      </c>
      <c r="G46" s="8">
        <f>'[1]TARIFNE STAVKE od 01.10.2022'!F31</f>
        <v>2.2000000000000001E-3</v>
      </c>
      <c r="H46" s="8">
        <f>'[1]TARIFNE STAVKE od 01.10.2022'!G31</f>
        <v>2.3E-3</v>
      </c>
      <c r="I46" s="9">
        <f t="shared" si="10"/>
        <v>3.9900000000000005E-2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1">ROUND(D48*0.901,4)</f>
        <v>3.5999999999999999E-3</v>
      </c>
      <c r="D48" s="9">
        <f t="shared" ref="D48:D51" si="12">E48/$G$9</f>
        <v>4.0347733758046315E-3</v>
      </c>
      <c r="E48" s="9">
        <v>3.04E-2</v>
      </c>
      <c r="F48" s="13">
        <f>C48+$C$9</f>
        <v>3.8100000000000002E-2</v>
      </c>
      <c r="G48" s="8">
        <f>'[1]TARIFNE STAVKE od 01.10.2022'!F35</f>
        <v>8.8999999999999999E-3</v>
      </c>
      <c r="H48" s="8">
        <f>'[1]TARIFNE STAVKE od 01.10.2022'!G35</f>
        <v>9.1000000000000004E-3</v>
      </c>
      <c r="I48" s="9">
        <f t="shared" ref="I48:I51" si="13">(F48+H48)</f>
        <v>4.7200000000000006E-2</v>
      </c>
    </row>
    <row r="49" spans="1:9">
      <c r="A49" s="3">
        <v>2</v>
      </c>
      <c r="B49" s="3" t="s">
        <v>21</v>
      </c>
      <c r="C49" s="9">
        <f t="shared" si="11"/>
        <v>3.5999999999999999E-3</v>
      </c>
      <c r="D49" s="9">
        <f t="shared" si="12"/>
        <v>4.0347733758046315E-3</v>
      </c>
      <c r="E49" s="9">
        <v>3.04E-2</v>
      </c>
      <c r="F49" s="13">
        <f>C49+$C$9</f>
        <v>3.8100000000000002E-2</v>
      </c>
      <c r="G49" s="8">
        <f>'[1]TARIFNE STAVKE od 01.10.2022'!F36</f>
        <v>8.5000000000000006E-3</v>
      </c>
      <c r="H49" s="8">
        <f>'[1]TARIFNE STAVKE od 01.10.2022'!G36</f>
        <v>8.6999999999999994E-3</v>
      </c>
      <c r="I49" s="9">
        <f t="shared" si="13"/>
        <v>4.6800000000000001E-2</v>
      </c>
    </row>
    <row r="50" spans="1:9">
      <c r="A50" s="3">
        <v>3</v>
      </c>
      <c r="B50" s="3" t="s">
        <v>22</v>
      </c>
      <c r="C50" s="9">
        <f t="shared" si="11"/>
        <v>3.5999999999999999E-3</v>
      </c>
      <c r="D50" s="9">
        <f t="shared" si="12"/>
        <v>4.0347733758046315E-3</v>
      </c>
      <c r="E50" s="9">
        <v>3.04E-2</v>
      </c>
      <c r="F50" s="13">
        <f>C50+$C$9</f>
        <v>3.8100000000000002E-2</v>
      </c>
      <c r="G50" s="8">
        <f>'[1]TARIFNE STAVKE od 01.10.2022'!F37</f>
        <v>8.0000000000000002E-3</v>
      </c>
      <c r="H50" s="8">
        <f>'[1]TARIFNE STAVKE od 01.10.2022'!G37</f>
        <v>8.2000000000000007E-3</v>
      </c>
      <c r="I50" s="9">
        <f t="shared" si="13"/>
        <v>4.6300000000000001E-2</v>
      </c>
    </row>
    <row r="51" spans="1:9">
      <c r="A51" s="3">
        <v>4</v>
      </c>
      <c r="B51" s="3" t="s">
        <v>23</v>
      </c>
      <c r="C51" s="9">
        <f t="shared" si="11"/>
        <v>3.5999999999999999E-3</v>
      </c>
      <c r="D51" s="9">
        <f t="shared" si="12"/>
        <v>4.0347733758046315E-3</v>
      </c>
      <c r="E51" s="9">
        <v>3.04E-2</v>
      </c>
      <c r="F51" s="13">
        <f>C51+$C$9</f>
        <v>3.8100000000000002E-2</v>
      </c>
      <c r="G51" s="8">
        <f>'[1]TARIFNE STAVKE od 01.10.2022'!F38</f>
        <v>8.0000000000000002E-3</v>
      </c>
      <c r="H51" s="8">
        <f>'[1]TARIFNE STAVKE od 01.10.2022'!G38</f>
        <v>8.2000000000000007E-3</v>
      </c>
      <c r="I51" s="9">
        <f t="shared" si="13"/>
        <v>4.6300000000000001E-2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4">ROUND(D57*0.901,4)</f>
        <v>4.1000000000000003E-3</v>
      </c>
      <c r="D57" s="9">
        <f t="shared" ref="D57:D59" si="15">E57/$G$9</f>
        <v>4.539120047780211E-3</v>
      </c>
      <c r="E57" s="9">
        <v>3.4200000000000001E-2</v>
      </c>
      <c r="F57" s="13">
        <f>C57+$C$9</f>
        <v>3.8600000000000002E-2</v>
      </c>
      <c r="G57" s="10">
        <f>'[1]TARIFNE STAVKE od 01.10.2022'!F42</f>
        <v>6.1999999999999998E-3</v>
      </c>
      <c r="H57" s="10">
        <f>'[1]TARIFNE STAVKE od 01.10.2022'!G42</f>
        <v>6.4000000000000003E-3</v>
      </c>
      <c r="I57" s="9">
        <f t="shared" ref="I57:I59" si="16">(F57+H57)</f>
        <v>4.5000000000000005E-2</v>
      </c>
    </row>
    <row r="58" spans="1:9">
      <c r="A58" s="3">
        <v>2</v>
      </c>
      <c r="B58" s="3" t="s">
        <v>21</v>
      </c>
      <c r="C58" s="9">
        <f t="shared" si="14"/>
        <v>4.1000000000000003E-3</v>
      </c>
      <c r="D58" s="9">
        <f t="shared" si="15"/>
        <v>4.539120047780211E-3</v>
      </c>
      <c r="E58" s="9">
        <v>3.4200000000000001E-2</v>
      </c>
      <c r="F58" s="13">
        <f>C58+$C$9</f>
        <v>3.8600000000000002E-2</v>
      </c>
      <c r="G58" s="10">
        <f>'[1]TARIFNE STAVKE od 01.10.2022'!F43</f>
        <v>6.1999999999999998E-3</v>
      </c>
      <c r="H58" s="10">
        <f>'[1]TARIFNE STAVKE od 01.10.2022'!G43</f>
        <v>6.4000000000000003E-3</v>
      </c>
      <c r="I58" s="9">
        <f t="shared" si="16"/>
        <v>4.5000000000000005E-2</v>
      </c>
    </row>
    <row r="59" spans="1:9">
      <c r="A59" s="3">
        <v>3</v>
      </c>
      <c r="B59" s="3" t="s">
        <v>22</v>
      </c>
      <c r="C59" s="9">
        <f t="shared" si="14"/>
        <v>4.1000000000000003E-3</v>
      </c>
      <c r="D59" s="9">
        <f t="shared" si="15"/>
        <v>4.539120047780211E-3</v>
      </c>
      <c r="E59" s="9">
        <v>3.4200000000000001E-2</v>
      </c>
      <c r="F59" s="13">
        <f>C59+$C$9</f>
        <v>3.8600000000000002E-2</v>
      </c>
      <c r="G59" s="10">
        <f>'[1]TARIFNE STAVKE od 01.10.2022'!F44</f>
        <v>5.8999999999999999E-3</v>
      </c>
      <c r="H59" s="10">
        <f>'[1]TARIFNE STAVKE od 01.10.2022'!G44</f>
        <v>6.1000000000000004E-3</v>
      </c>
      <c r="I59" s="9">
        <f t="shared" si="16"/>
        <v>4.4700000000000004E-2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7">ROUND(D61*0.901,4)</f>
        <v>4.1000000000000003E-3</v>
      </c>
      <c r="D61" s="9">
        <f t="shared" ref="D61:D63" si="18">E61/$G$9</f>
        <v>4.539120047780211E-3</v>
      </c>
      <c r="E61" s="9">
        <v>3.4200000000000001E-2</v>
      </c>
      <c r="F61" s="13">
        <f>C61+$C$9</f>
        <v>3.8600000000000002E-2</v>
      </c>
      <c r="G61" s="10">
        <f>'[1]TARIFNE STAVKE od 01.10.2022'!F48</f>
        <v>5.5999999999999999E-3</v>
      </c>
      <c r="H61" s="10">
        <f>'[1]TARIFNE STAVKE od 01.10.2022'!G48</f>
        <v>5.5999999999999999E-3</v>
      </c>
      <c r="I61" s="9">
        <f t="shared" ref="I61:I63" si="19">(F61+H61)</f>
        <v>4.4200000000000003E-2</v>
      </c>
    </row>
    <row r="62" spans="1:9">
      <c r="A62" s="3">
        <v>2</v>
      </c>
      <c r="B62" s="3" t="s">
        <v>21</v>
      </c>
      <c r="C62" s="9">
        <f t="shared" si="17"/>
        <v>4.1000000000000003E-3</v>
      </c>
      <c r="D62" s="9">
        <f t="shared" si="18"/>
        <v>4.539120047780211E-3</v>
      </c>
      <c r="E62" s="9">
        <v>3.4200000000000001E-2</v>
      </c>
      <c r="F62" s="13">
        <f>C62+$C$9</f>
        <v>3.8600000000000002E-2</v>
      </c>
      <c r="G62" s="10">
        <f>'[1]TARIFNE STAVKE od 01.10.2022'!F49</f>
        <v>5.5999999999999999E-3</v>
      </c>
      <c r="H62" s="10">
        <f>'[1]TARIFNE STAVKE od 01.10.2022'!G49</f>
        <v>5.5999999999999999E-3</v>
      </c>
      <c r="I62" s="9">
        <f t="shared" si="19"/>
        <v>4.4200000000000003E-2</v>
      </c>
    </row>
    <row r="63" spans="1:9">
      <c r="A63" s="3">
        <v>3</v>
      </c>
      <c r="B63" s="3" t="s">
        <v>23</v>
      </c>
      <c r="C63" s="9">
        <f t="shared" si="17"/>
        <v>4.1000000000000003E-3</v>
      </c>
      <c r="D63" s="9">
        <f t="shared" si="18"/>
        <v>4.539120047780211E-3</v>
      </c>
      <c r="E63" s="9">
        <v>3.4200000000000001E-2</v>
      </c>
      <c r="F63" s="13">
        <f>C63+$C$9</f>
        <v>3.8600000000000002E-2</v>
      </c>
      <c r="G63" s="10">
        <f>'[1]TARIFNE STAVKE od 01.10.2022'!F50</f>
        <v>5.1000000000000004E-3</v>
      </c>
      <c r="H63" s="10">
        <f>'[1]TARIFNE STAVKE od 01.10.2022'!G50</f>
        <v>5.1000000000000004E-3</v>
      </c>
      <c r="I63" s="9">
        <f t="shared" si="19"/>
        <v>4.3700000000000003E-2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20">ROUND(D69*0.901,4)</f>
        <v>3.5999999999999999E-3</v>
      </c>
      <c r="D69" s="9">
        <f t="shared" ref="D69:D72" si="21">E69/$G$9</f>
        <v>4.0347733758046315E-3</v>
      </c>
      <c r="E69" s="9">
        <v>3.04E-2</v>
      </c>
      <c r="F69" s="13">
        <f>C69+$C$9</f>
        <v>3.8100000000000002E-2</v>
      </c>
      <c r="G69" s="8">
        <f>'[1]TARIFNE STAVKE od 01.10.2022'!F17</f>
        <v>4.0000000000000001E-3</v>
      </c>
      <c r="H69" s="8">
        <f>'[1]TARIFNE STAVKE od 01.10.2022'!G17</f>
        <v>4.1000000000000003E-3</v>
      </c>
      <c r="I69" s="9">
        <f t="shared" ref="I69:I72" si="22">(F69+H69)</f>
        <v>4.2200000000000001E-2</v>
      </c>
    </row>
    <row r="70" spans="1:9">
      <c r="A70" s="3">
        <v>2</v>
      </c>
      <c r="B70" s="3" t="s">
        <v>21</v>
      </c>
      <c r="C70" s="9">
        <f t="shared" si="20"/>
        <v>3.5999999999999999E-3</v>
      </c>
      <c r="D70" s="9">
        <f t="shared" si="21"/>
        <v>4.0347733758046315E-3</v>
      </c>
      <c r="E70" s="9">
        <v>3.04E-2</v>
      </c>
      <c r="F70" s="13">
        <f>C70+$C$9</f>
        <v>3.8100000000000002E-2</v>
      </c>
      <c r="G70" s="8">
        <f>'[1]TARIFNE STAVKE od 01.10.2022'!F18</f>
        <v>4.0000000000000001E-3</v>
      </c>
      <c r="H70" s="8">
        <f>'[1]TARIFNE STAVKE od 01.10.2022'!G18</f>
        <v>4.1000000000000003E-3</v>
      </c>
      <c r="I70" s="9">
        <f t="shared" si="22"/>
        <v>4.2200000000000001E-2</v>
      </c>
    </row>
    <row r="71" spans="1:9">
      <c r="A71" s="3">
        <v>3</v>
      </c>
      <c r="B71" s="3" t="s">
        <v>22</v>
      </c>
      <c r="C71" s="9">
        <f t="shared" si="20"/>
        <v>3.5999999999999999E-3</v>
      </c>
      <c r="D71" s="9">
        <f t="shared" si="21"/>
        <v>4.0347733758046315E-3</v>
      </c>
      <c r="E71" s="9">
        <v>3.04E-2</v>
      </c>
      <c r="F71" s="13">
        <f>C71+$C$9</f>
        <v>3.8100000000000002E-2</v>
      </c>
      <c r="G71" s="8">
        <f>'[1]TARIFNE STAVKE od 01.10.2022'!F19</f>
        <v>3.5999999999999999E-3</v>
      </c>
      <c r="H71" s="8">
        <f>'[1]TARIFNE STAVKE od 01.10.2022'!G19</f>
        <v>3.7000000000000002E-3</v>
      </c>
      <c r="I71" s="9">
        <f t="shared" si="22"/>
        <v>4.1800000000000004E-2</v>
      </c>
    </row>
    <row r="72" spans="1:9">
      <c r="A72" s="3">
        <v>4</v>
      </c>
      <c r="B72" s="3" t="s">
        <v>23</v>
      </c>
      <c r="C72" s="9">
        <f t="shared" si="20"/>
        <v>3.5999999999999999E-3</v>
      </c>
      <c r="D72" s="9">
        <f t="shared" si="21"/>
        <v>4.0347733758046315E-3</v>
      </c>
      <c r="E72" s="9">
        <v>3.04E-2</v>
      </c>
      <c r="F72" s="13">
        <f>C72+$C$9</f>
        <v>3.8100000000000002E-2</v>
      </c>
      <c r="G72" s="8">
        <f>'[1]TARIFNE STAVKE od 01.10.2022'!F20</f>
        <v>3.5999999999999999E-3</v>
      </c>
      <c r="H72" s="8">
        <f>'[1]TARIFNE STAVKE od 01.10.2022'!G20</f>
        <v>3.7000000000000002E-3</v>
      </c>
      <c r="I72" s="9">
        <f t="shared" si="22"/>
        <v>4.1800000000000004E-2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23">ROUND(D74*0.901,4)</f>
        <v>3.5999999999999999E-3</v>
      </c>
      <c r="D74" s="9">
        <f t="shared" ref="D74:D78" si="24">E74/$G$9</f>
        <v>4.0347733758046315E-3</v>
      </c>
      <c r="E74" s="9">
        <v>3.04E-2</v>
      </c>
      <c r="F74" s="13">
        <f>C74+$C$9</f>
        <v>3.8100000000000002E-2</v>
      </c>
      <c r="G74" s="8">
        <f>'[1]TARIFNE STAVKE od 01.10.2022'!F61</f>
        <v>4.7999999999999996E-3</v>
      </c>
      <c r="H74" s="8">
        <f>'[1]TARIFNE STAVKE od 01.10.2022'!G61</f>
        <v>5.1000000000000004E-3</v>
      </c>
      <c r="I74" s="9">
        <f t="shared" ref="I74:I78" si="25">(F74+H74)</f>
        <v>4.3200000000000002E-2</v>
      </c>
    </row>
    <row r="75" spans="1:9">
      <c r="A75" s="3">
        <v>2</v>
      </c>
      <c r="B75" s="3" t="s">
        <v>20</v>
      </c>
      <c r="C75" s="9">
        <f t="shared" si="23"/>
        <v>3.5999999999999999E-3</v>
      </c>
      <c r="D75" s="9">
        <f t="shared" si="24"/>
        <v>4.0347733758046315E-3</v>
      </c>
      <c r="E75" s="9">
        <v>3.04E-2</v>
      </c>
      <c r="F75" s="13">
        <f>C75+$C$9</f>
        <v>3.8100000000000002E-2</v>
      </c>
      <c r="G75" s="8">
        <f>'[1]TARIFNE STAVKE od 01.10.2022'!F62</f>
        <v>3.7000000000000002E-3</v>
      </c>
      <c r="H75" s="8">
        <f>'[1]TARIFNE STAVKE od 01.10.2022'!G62</f>
        <v>4.0000000000000001E-3</v>
      </c>
      <c r="I75" s="9">
        <f t="shared" si="25"/>
        <v>4.2099999999999999E-2</v>
      </c>
    </row>
    <row r="76" spans="1:9">
      <c r="A76" s="3">
        <v>3</v>
      </c>
      <c r="B76" s="3" t="s">
        <v>21</v>
      </c>
      <c r="C76" s="9">
        <f t="shared" si="23"/>
        <v>3.5999999999999999E-3</v>
      </c>
      <c r="D76" s="9">
        <f t="shared" si="24"/>
        <v>4.0347733758046315E-3</v>
      </c>
      <c r="E76" s="9">
        <v>3.04E-2</v>
      </c>
      <c r="F76" s="13">
        <f>C76+$C$9</f>
        <v>3.8100000000000002E-2</v>
      </c>
      <c r="G76" s="8">
        <f>'[1]TARIFNE STAVKE od 01.10.2022'!F63</f>
        <v>3.7000000000000002E-3</v>
      </c>
      <c r="H76" s="8">
        <f>'[1]TARIFNE STAVKE od 01.10.2022'!G63</f>
        <v>4.0000000000000001E-3</v>
      </c>
      <c r="I76" s="9">
        <f t="shared" si="25"/>
        <v>4.2099999999999999E-2</v>
      </c>
    </row>
    <row r="77" spans="1:9">
      <c r="A77" s="3">
        <v>4</v>
      </c>
      <c r="B77" s="3" t="s">
        <v>22</v>
      </c>
      <c r="C77" s="9">
        <f t="shared" si="23"/>
        <v>3.5999999999999999E-3</v>
      </c>
      <c r="D77" s="9">
        <f t="shared" si="24"/>
        <v>4.0347733758046315E-3</v>
      </c>
      <c r="E77" s="9">
        <v>3.04E-2</v>
      </c>
      <c r="F77" s="13">
        <f>C77+$C$9</f>
        <v>3.8100000000000002E-2</v>
      </c>
      <c r="G77" s="8">
        <f>'[1]TARIFNE STAVKE od 01.10.2022'!F64</f>
        <v>3.5000000000000001E-3</v>
      </c>
      <c r="H77" s="8">
        <f>'[1]TARIFNE STAVKE od 01.10.2022'!G64</f>
        <v>3.8E-3</v>
      </c>
      <c r="I77" s="9">
        <f t="shared" si="25"/>
        <v>4.19E-2</v>
      </c>
    </row>
    <row r="78" spans="1:9">
      <c r="A78" s="3">
        <v>5</v>
      </c>
      <c r="B78" s="3" t="s">
        <v>23</v>
      </c>
      <c r="C78" s="9">
        <f t="shared" si="23"/>
        <v>3.5999999999999999E-3</v>
      </c>
      <c r="D78" s="9">
        <f t="shared" si="24"/>
        <v>4.0347733758046315E-3</v>
      </c>
      <c r="E78" s="9">
        <v>3.04E-2</v>
      </c>
      <c r="F78" s="13">
        <f>C78+$C$9</f>
        <v>3.8100000000000002E-2</v>
      </c>
      <c r="G78" s="8">
        <f>'[1]TARIFNE STAVKE od 01.10.2022'!F65</f>
        <v>3.3E-3</v>
      </c>
      <c r="H78" s="8">
        <f>'[1]TARIFNE STAVKE od 01.10.2022'!G65</f>
        <v>3.5999999999999999E-3</v>
      </c>
      <c r="I78" s="9">
        <f t="shared" si="25"/>
        <v>4.1700000000000001E-2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6">ROUND(D80*0.901,4)</f>
        <v>4.1000000000000003E-3</v>
      </c>
      <c r="D80" s="9">
        <f t="shared" ref="D80:D83" si="27">E80/$G$9</f>
        <v>4.539120047780211E-3</v>
      </c>
      <c r="E80" s="9">
        <v>3.4200000000000001E-2</v>
      </c>
      <c r="F80" s="13">
        <f>C80+$C$9</f>
        <v>3.8600000000000002E-2</v>
      </c>
      <c r="G80" s="8">
        <f>'[1]TARIFNE STAVKE od 01.10.2022'!F69</f>
        <v>4.4000000000000003E-3</v>
      </c>
      <c r="H80" s="8">
        <f>'[1]TARIFNE STAVKE od 01.10.2022'!G69</f>
        <v>4.4000000000000003E-3</v>
      </c>
      <c r="I80" s="9">
        <f t="shared" ref="I80:I83" si="28">(F80+H80)</f>
        <v>4.3000000000000003E-2</v>
      </c>
    </row>
    <row r="81" spans="1:9">
      <c r="A81" s="3">
        <v>2</v>
      </c>
      <c r="B81" s="3" t="s">
        <v>20</v>
      </c>
      <c r="C81" s="9">
        <f t="shared" si="26"/>
        <v>4.1000000000000003E-3</v>
      </c>
      <c r="D81" s="9">
        <f t="shared" si="27"/>
        <v>4.539120047780211E-3</v>
      </c>
      <c r="E81" s="9">
        <v>3.4200000000000001E-2</v>
      </c>
      <c r="F81" s="13">
        <f>C81+$C$9</f>
        <v>3.8600000000000002E-2</v>
      </c>
      <c r="G81" s="8">
        <f>'[1]TARIFNE STAVKE od 01.10.2022'!F70</f>
        <v>3.8E-3</v>
      </c>
      <c r="H81" s="8">
        <f>'[1]TARIFNE STAVKE od 01.10.2022'!G70</f>
        <v>3.8999999999999998E-3</v>
      </c>
      <c r="I81" s="9">
        <f t="shared" si="28"/>
        <v>4.2500000000000003E-2</v>
      </c>
    </row>
    <row r="82" spans="1:9">
      <c r="A82" s="3">
        <v>3</v>
      </c>
      <c r="B82" s="3" t="s">
        <v>21</v>
      </c>
      <c r="C82" s="9">
        <f t="shared" si="26"/>
        <v>4.1000000000000003E-3</v>
      </c>
      <c r="D82" s="9">
        <f t="shared" si="27"/>
        <v>4.539120047780211E-3</v>
      </c>
      <c r="E82" s="9">
        <v>3.4200000000000001E-2</v>
      </c>
      <c r="F82" s="13">
        <f>C82+$C$9</f>
        <v>3.8600000000000002E-2</v>
      </c>
      <c r="G82" s="8">
        <f>'[1]TARIFNE STAVKE od 01.10.2022'!F71</f>
        <v>3.3999999999999998E-3</v>
      </c>
      <c r="H82" s="8">
        <f>'[1]TARIFNE STAVKE od 01.10.2022'!G71</f>
        <v>3.5000000000000001E-3</v>
      </c>
      <c r="I82" s="9">
        <f t="shared" si="28"/>
        <v>4.2100000000000005E-2</v>
      </c>
    </row>
    <row r="83" spans="1:9">
      <c r="A83" s="3">
        <v>4</v>
      </c>
      <c r="B83" s="3" t="s">
        <v>23</v>
      </c>
      <c r="C83" s="9">
        <f t="shared" si="26"/>
        <v>4.1000000000000003E-3</v>
      </c>
      <c r="D83" s="9">
        <f t="shared" si="27"/>
        <v>4.539120047780211E-3</v>
      </c>
      <c r="E83" s="9">
        <v>3.4200000000000001E-2</v>
      </c>
      <c r="F83" s="13">
        <f>C83+$C$9</f>
        <v>3.8600000000000002E-2</v>
      </c>
      <c r="G83" s="8">
        <f>'[1]TARIFNE STAVKE od 01.10.2022'!F72</f>
        <v>3.0000000000000001E-3</v>
      </c>
      <c r="H83" s="8">
        <f>'[1]TARIFNE STAVKE od 01.10.2022'!G72</f>
        <v>3.0999999999999999E-3</v>
      </c>
      <c r="I83" s="9">
        <f t="shared" si="28"/>
        <v>4.1700000000000001E-2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9">ROUND(D89*0.901,4)</f>
        <v>3.3999999999999998E-3</v>
      </c>
      <c r="D89" s="9">
        <f t="shared" ref="D89:D95" si="30">E89/$G$9</f>
        <v>3.7427831972924545E-3</v>
      </c>
      <c r="E89" s="9">
        <v>2.8199999999999999E-2</v>
      </c>
      <c r="F89" s="13">
        <f t="shared" ref="F89:F95" si="31">C89+$C$9</f>
        <v>3.7900000000000003E-2</v>
      </c>
      <c r="G89" s="8">
        <f>'[1]TARIFNE STAVKE od 01.10.2022'!F76</f>
        <v>5.1000000000000004E-3</v>
      </c>
      <c r="H89" s="8">
        <f>'[1]TARIFNE STAVKE od 01.10.2022'!G76</f>
        <v>5.4000000000000003E-3</v>
      </c>
      <c r="I89" s="9">
        <f t="shared" ref="I89:I95" si="32">(F89+H89)</f>
        <v>4.3300000000000005E-2</v>
      </c>
    </row>
    <row r="90" spans="1:9">
      <c r="A90" s="3">
        <v>2</v>
      </c>
      <c r="B90" s="3" t="s">
        <v>20</v>
      </c>
      <c r="C90" s="9">
        <f t="shared" si="29"/>
        <v>3.3999999999999998E-3</v>
      </c>
      <c r="D90" s="9">
        <f t="shared" si="30"/>
        <v>3.7427831972924545E-3</v>
      </c>
      <c r="E90" s="9">
        <v>2.8199999999999999E-2</v>
      </c>
      <c r="F90" s="13">
        <f t="shared" si="31"/>
        <v>3.7900000000000003E-2</v>
      </c>
      <c r="G90" s="8">
        <f>'[1]TARIFNE STAVKE od 01.10.2022'!F77</f>
        <v>4.3E-3</v>
      </c>
      <c r="H90" s="8">
        <f>'[1]TARIFNE STAVKE od 01.10.2022'!G77</f>
        <v>4.4999999999999997E-3</v>
      </c>
      <c r="I90" s="9">
        <f t="shared" si="32"/>
        <v>4.24E-2</v>
      </c>
    </row>
    <row r="91" spans="1:9">
      <c r="A91" s="3">
        <v>3</v>
      </c>
      <c r="B91" s="3" t="s">
        <v>21</v>
      </c>
      <c r="C91" s="9">
        <f t="shared" si="29"/>
        <v>3.3999999999999998E-3</v>
      </c>
      <c r="D91" s="9">
        <f t="shared" si="30"/>
        <v>3.7427831972924545E-3</v>
      </c>
      <c r="E91" s="9">
        <v>2.8199999999999999E-2</v>
      </c>
      <c r="F91" s="13">
        <f t="shared" si="31"/>
        <v>3.7900000000000003E-2</v>
      </c>
      <c r="G91" s="8">
        <f>'[1]TARIFNE STAVKE od 01.10.2022'!F78</f>
        <v>4.1000000000000003E-3</v>
      </c>
      <c r="H91" s="8">
        <f>'[1]TARIFNE STAVKE od 01.10.2022'!G78</f>
        <v>4.3E-3</v>
      </c>
      <c r="I91" s="9">
        <f t="shared" si="32"/>
        <v>4.2200000000000001E-2</v>
      </c>
    </row>
    <row r="92" spans="1:9">
      <c r="A92" s="3">
        <v>4</v>
      </c>
      <c r="B92" s="3" t="s">
        <v>22</v>
      </c>
      <c r="C92" s="9">
        <f t="shared" si="29"/>
        <v>3.3999999999999998E-3</v>
      </c>
      <c r="D92" s="9">
        <f t="shared" si="30"/>
        <v>3.7427831972924545E-3</v>
      </c>
      <c r="E92" s="9">
        <v>2.8199999999999999E-2</v>
      </c>
      <c r="F92" s="13">
        <f t="shared" si="31"/>
        <v>3.7900000000000003E-2</v>
      </c>
      <c r="G92" s="8">
        <f>'[1]TARIFNE STAVKE od 01.10.2022'!F79</f>
        <v>3.8999999999999998E-3</v>
      </c>
      <c r="H92" s="8">
        <f>'[1]TARIFNE STAVKE od 01.10.2022'!G79</f>
        <v>4.0000000000000001E-3</v>
      </c>
      <c r="I92" s="9">
        <f t="shared" si="32"/>
        <v>4.1900000000000007E-2</v>
      </c>
    </row>
    <row r="93" spans="1:9">
      <c r="A93" s="3">
        <v>5</v>
      </c>
      <c r="B93" s="3" t="s">
        <v>23</v>
      </c>
      <c r="C93" s="9">
        <f t="shared" si="29"/>
        <v>3.3999999999999998E-3</v>
      </c>
      <c r="D93" s="9">
        <f t="shared" si="30"/>
        <v>3.7427831972924545E-3</v>
      </c>
      <c r="E93" s="9">
        <v>2.8199999999999999E-2</v>
      </c>
      <c r="F93" s="13">
        <f t="shared" si="31"/>
        <v>3.7900000000000003E-2</v>
      </c>
      <c r="G93" s="8">
        <f>'[1]TARIFNE STAVKE od 01.10.2022'!F80</f>
        <v>3.5999999999999999E-3</v>
      </c>
      <c r="H93" s="8">
        <f>'[1]TARIFNE STAVKE od 01.10.2022'!G80</f>
        <v>3.8E-3</v>
      </c>
      <c r="I93" s="9">
        <f t="shared" si="32"/>
        <v>4.1700000000000001E-2</v>
      </c>
    </row>
    <row r="94" spans="1:9">
      <c r="A94" s="3">
        <v>6</v>
      </c>
      <c r="B94" s="3" t="s">
        <v>24</v>
      </c>
      <c r="C94" s="9">
        <f t="shared" si="29"/>
        <v>3.3999999999999998E-3</v>
      </c>
      <c r="D94" s="9">
        <f t="shared" si="30"/>
        <v>3.7427831972924545E-3</v>
      </c>
      <c r="E94" s="9">
        <v>2.8199999999999999E-2</v>
      </c>
      <c r="F94" s="13">
        <f t="shared" si="31"/>
        <v>3.7900000000000003E-2</v>
      </c>
      <c r="G94" s="8">
        <f>'[1]TARIFNE STAVKE od 01.10.2022'!F81</f>
        <v>3.3999999999999998E-3</v>
      </c>
      <c r="H94" s="8">
        <f>'[1]TARIFNE STAVKE od 01.10.2022'!G81</f>
        <v>3.5999999999999999E-3</v>
      </c>
      <c r="I94" s="9">
        <f t="shared" si="32"/>
        <v>4.1500000000000002E-2</v>
      </c>
    </row>
    <row r="95" spans="1:9">
      <c r="A95" s="3">
        <v>7</v>
      </c>
      <c r="B95" s="3" t="s">
        <v>25</v>
      </c>
      <c r="C95" s="9">
        <f t="shared" si="29"/>
        <v>3.3999999999999998E-3</v>
      </c>
      <c r="D95" s="9">
        <f t="shared" si="30"/>
        <v>3.7427831972924545E-3</v>
      </c>
      <c r="E95" s="9">
        <v>2.8199999999999999E-2</v>
      </c>
      <c r="F95" s="13">
        <f t="shared" si="31"/>
        <v>3.7900000000000003E-2</v>
      </c>
      <c r="G95" s="8">
        <f>'[1]TARIFNE STAVKE od 01.10.2022'!F82</f>
        <v>3.3999999999999998E-3</v>
      </c>
      <c r="H95" s="8">
        <f>'[1]TARIFNE STAVKE od 01.10.2022'!G82</f>
        <v>3.5999999999999999E-3</v>
      </c>
      <c r="I95" s="9">
        <f t="shared" si="32"/>
        <v>4.1500000000000002E-2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33">ROUND(D97*0.901,4)</f>
        <v>3.3999999999999998E-3</v>
      </c>
      <c r="D97" s="9">
        <f t="shared" ref="D97:D99" si="34">E97/$G$9</f>
        <v>3.7427831972924545E-3</v>
      </c>
      <c r="E97" s="9">
        <v>2.8199999999999999E-2</v>
      </c>
      <c r="F97" s="13">
        <f>C97+$C$9</f>
        <v>3.7900000000000003E-2</v>
      </c>
      <c r="G97" s="8">
        <f>'[1]TARIFNE STAVKE od 01.10.2022'!F86</f>
        <v>2.7000000000000001E-3</v>
      </c>
      <c r="H97" s="8">
        <f>'[1]TARIFNE STAVKE od 01.10.2022'!G86</f>
        <v>2.5999999999999999E-3</v>
      </c>
      <c r="I97" s="9">
        <f t="shared" ref="I97:I99" si="35">(F97+H97)</f>
        <v>4.0500000000000001E-2</v>
      </c>
    </row>
    <row r="98" spans="1:9">
      <c r="A98" s="3">
        <v>2</v>
      </c>
      <c r="B98" s="3" t="s">
        <v>22</v>
      </c>
      <c r="C98" s="9">
        <f t="shared" si="33"/>
        <v>3.3999999999999998E-3</v>
      </c>
      <c r="D98" s="9">
        <f t="shared" si="34"/>
        <v>3.7427831972924545E-3</v>
      </c>
      <c r="E98" s="9">
        <v>2.8199999999999999E-2</v>
      </c>
      <c r="F98" s="13">
        <f>C98+$C$9</f>
        <v>3.7900000000000003E-2</v>
      </c>
      <c r="G98" s="8">
        <f>'[1]TARIFNE STAVKE od 01.10.2022'!F87</f>
        <v>2.0999999999999999E-3</v>
      </c>
      <c r="H98" s="8">
        <f>'[1]TARIFNE STAVKE od 01.10.2022'!G87</f>
        <v>2E-3</v>
      </c>
      <c r="I98" s="9">
        <f t="shared" si="35"/>
        <v>3.9900000000000005E-2</v>
      </c>
    </row>
    <row r="99" spans="1:9">
      <c r="A99" s="3">
        <v>3</v>
      </c>
      <c r="B99" s="3" t="s">
        <v>23</v>
      </c>
      <c r="C99" s="9">
        <f t="shared" si="33"/>
        <v>3.3999999999999998E-3</v>
      </c>
      <c r="D99" s="9">
        <f t="shared" si="34"/>
        <v>3.7427831972924545E-3</v>
      </c>
      <c r="E99" s="9">
        <v>2.8199999999999999E-2</v>
      </c>
      <c r="F99" s="13">
        <f>C99+$C$9</f>
        <v>3.7900000000000003E-2</v>
      </c>
      <c r="G99" s="8">
        <f>'[1]TARIFNE STAVKE od 01.10.2022'!F88</f>
        <v>2.0999999999999999E-3</v>
      </c>
      <c r="H99" s="8">
        <f>'[1]TARIFNE STAVKE od 01.10.2022'!G88</f>
        <v>2E-3</v>
      </c>
      <c r="I99" s="9">
        <f t="shared" si="35"/>
        <v>3.9900000000000005E-2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36">ROUND(D105*0.901,4)</f>
        <v>3.7000000000000002E-3</v>
      </c>
      <c r="D105" s="9">
        <f t="shared" ref="D105:D107" si="37">E105/$G$9</f>
        <v>4.1409516225363327E-3</v>
      </c>
      <c r="E105" s="9">
        <v>3.1199999999999999E-2</v>
      </c>
      <c r="F105" s="13">
        <f>C105+$C$9</f>
        <v>3.8200000000000005E-2</v>
      </c>
      <c r="G105" s="8">
        <f>'[1]TARIFNE STAVKE od 01.10.2022'!F92</f>
        <v>5.3E-3</v>
      </c>
      <c r="H105" s="8">
        <f>'[1]TARIFNE STAVKE od 01.10.2022'!G92</f>
        <v>5.7999999999999996E-3</v>
      </c>
      <c r="I105" s="9">
        <f t="shared" ref="I105:I107" si="38">(F105+H105)</f>
        <v>4.4000000000000004E-2</v>
      </c>
    </row>
    <row r="106" spans="1:9">
      <c r="A106" s="3">
        <v>2</v>
      </c>
      <c r="B106" s="3" t="s">
        <v>21</v>
      </c>
      <c r="C106" s="9">
        <f t="shared" si="36"/>
        <v>3.7000000000000002E-3</v>
      </c>
      <c r="D106" s="9">
        <f t="shared" si="37"/>
        <v>4.1409516225363327E-3</v>
      </c>
      <c r="E106" s="9">
        <v>3.1199999999999999E-2</v>
      </c>
      <c r="F106" s="13">
        <f>C106+$C$9</f>
        <v>3.8200000000000005E-2</v>
      </c>
      <c r="G106" s="8">
        <f>'[1]TARIFNE STAVKE od 01.10.2022'!F93</f>
        <v>4.1999999999999997E-3</v>
      </c>
      <c r="H106" s="8">
        <f>'[1]TARIFNE STAVKE od 01.10.2022'!G93</f>
        <v>4.5999999999999999E-3</v>
      </c>
      <c r="I106" s="9">
        <f t="shared" si="38"/>
        <v>4.2800000000000005E-2</v>
      </c>
    </row>
    <row r="107" spans="1:9">
      <c r="A107" s="3">
        <v>3</v>
      </c>
      <c r="B107" s="3" t="s">
        <v>22</v>
      </c>
      <c r="C107" s="9">
        <f t="shared" si="36"/>
        <v>3.7000000000000002E-3</v>
      </c>
      <c r="D107" s="9">
        <f t="shared" si="37"/>
        <v>4.1409516225363327E-3</v>
      </c>
      <c r="E107" s="9">
        <v>3.1199999999999999E-2</v>
      </c>
      <c r="F107" s="13">
        <f>C107+$C$9</f>
        <v>3.8200000000000005E-2</v>
      </c>
      <c r="G107" s="8">
        <f>'[1]TARIFNE STAVKE od 01.10.2022'!F94</f>
        <v>3.8999999999999998E-3</v>
      </c>
      <c r="H107" s="8">
        <f>'[1]TARIFNE STAVKE od 01.10.2022'!G94</f>
        <v>4.3E-3</v>
      </c>
      <c r="I107" s="9">
        <f t="shared" si="38"/>
        <v>4.2500000000000003E-2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9">ROUND(D109*0.901,4)</f>
        <v>3.7000000000000002E-3</v>
      </c>
      <c r="D109" s="9">
        <f t="shared" ref="D109:D112" si="40">E109/$G$9</f>
        <v>4.1409516225363327E-3</v>
      </c>
      <c r="E109" s="9">
        <v>3.1199999999999999E-2</v>
      </c>
      <c r="F109" s="13">
        <f>C109+$C$9</f>
        <v>3.8200000000000005E-2</v>
      </c>
      <c r="G109" s="8">
        <f>'[1]TARIFNE STAVKE od 01.10.2022'!F98</f>
        <v>4.7999999999999996E-3</v>
      </c>
      <c r="H109" s="8">
        <f>'[1]TARIFNE STAVKE od 01.10.2022'!G98</f>
        <v>4.5999999999999999E-3</v>
      </c>
      <c r="I109" s="9">
        <f t="shared" ref="I109:I112" si="41">(F109+H109)</f>
        <v>4.2800000000000005E-2</v>
      </c>
    </row>
    <row r="110" spans="1:9">
      <c r="A110" s="3">
        <v>2</v>
      </c>
      <c r="B110" s="3" t="s">
        <v>20</v>
      </c>
      <c r="C110" s="9">
        <f t="shared" si="39"/>
        <v>3.7000000000000002E-3</v>
      </c>
      <c r="D110" s="9">
        <f t="shared" si="40"/>
        <v>4.1409516225363327E-3</v>
      </c>
      <c r="E110" s="9">
        <v>3.1199999999999999E-2</v>
      </c>
      <c r="F110" s="13">
        <f>C110+$C$9</f>
        <v>3.8200000000000005E-2</v>
      </c>
      <c r="G110" s="8">
        <f>'[1]TARIFNE STAVKE od 01.10.2022'!F99</f>
        <v>3.8E-3</v>
      </c>
      <c r="H110" s="8">
        <f>'[1]TARIFNE STAVKE od 01.10.2022'!G99</f>
        <v>3.7000000000000002E-3</v>
      </c>
      <c r="I110" s="9">
        <f t="shared" si="41"/>
        <v>4.1900000000000007E-2</v>
      </c>
    </row>
    <row r="111" spans="1:9">
      <c r="A111" s="3">
        <v>3</v>
      </c>
      <c r="B111" s="3" t="s">
        <v>21</v>
      </c>
      <c r="C111" s="9">
        <f t="shared" si="39"/>
        <v>3.7000000000000002E-3</v>
      </c>
      <c r="D111" s="9">
        <f t="shared" si="40"/>
        <v>4.1409516225363327E-3</v>
      </c>
      <c r="E111" s="9">
        <v>3.1199999999999999E-2</v>
      </c>
      <c r="F111" s="13">
        <f>C111+$C$9</f>
        <v>3.8200000000000005E-2</v>
      </c>
      <c r="G111" s="8">
        <f>'[1]TARIFNE STAVKE od 01.10.2022'!F100</f>
        <v>3.8E-3</v>
      </c>
      <c r="H111" s="8">
        <f>'[1]TARIFNE STAVKE od 01.10.2022'!G100</f>
        <v>3.7000000000000002E-3</v>
      </c>
      <c r="I111" s="9">
        <f t="shared" si="41"/>
        <v>4.1900000000000007E-2</v>
      </c>
    </row>
    <row r="112" spans="1:9">
      <c r="A112" s="3">
        <v>4</v>
      </c>
      <c r="B112" s="3" t="s">
        <v>23</v>
      </c>
      <c r="C112" s="9">
        <f t="shared" si="39"/>
        <v>3.7000000000000002E-3</v>
      </c>
      <c r="D112" s="9">
        <f t="shared" si="40"/>
        <v>4.1409516225363327E-3</v>
      </c>
      <c r="E112" s="9">
        <v>3.1199999999999999E-2</v>
      </c>
      <c r="F112" s="13">
        <f>C112+$C$9</f>
        <v>3.8200000000000005E-2</v>
      </c>
      <c r="G112" s="8">
        <f>'[1]TARIFNE STAVKE od 01.10.2022'!F101</f>
        <v>3.3999999999999998E-3</v>
      </c>
      <c r="H112" s="8">
        <f>'[1]TARIFNE STAVKE od 01.10.2022'!G101</f>
        <v>3.3E-3</v>
      </c>
      <c r="I112" s="9">
        <f t="shared" si="41"/>
        <v>4.1500000000000002E-2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42">ROUND(D114*0.901,4)</f>
        <v>3.7000000000000002E-3</v>
      </c>
      <c r="D114" s="9">
        <f t="shared" ref="D114:D115" si="43">E114/$G$9</f>
        <v>4.1409516225363327E-3</v>
      </c>
      <c r="E114" s="9">
        <v>3.1199999999999999E-2</v>
      </c>
      <c r="F114" s="13">
        <f>C114+$C$9</f>
        <v>3.8200000000000005E-2</v>
      </c>
      <c r="G114" s="8">
        <f>'[1]TARIFNE STAVKE od 01.10.2022'!F105</f>
        <v>3.5999999999999999E-3</v>
      </c>
      <c r="H114" s="8">
        <f>'[1]TARIFNE STAVKE od 01.10.2022'!G105</f>
        <v>3.8E-3</v>
      </c>
      <c r="I114" s="9">
        <f t="shared" ref="I114:I115" si="44">(F114+H114)</f>
        <v>4.2000000000000003E-2</v>
      </c>
    </row>
    <row r="115" spans="1:9">
      <c r="A115" s="3">
        <v>2</v>
      </c>
      <c r="B115" s="3" t="s">
        <v>20</v>
      </c>
      <c r="C115" s="9">
        <f t="shared" si="42"/>
        <v>3.7000000000000002E-3</v>
      </c>
      <c r="D115" s="9">
        <f t="shared" si="43"/>
        <v>4.1409516225363327E-3</v>
      </c>
      <c r="E115" s="9">
        <v>3.1199999999999999E-2</v>
      </c>
      <c r="F115" s="13">
        <f>C115+$C$9</f>
        <v>3.8200000000000005E-2</v>
      </c>
      <c r="G115" s="8">
        <f>'[1]TARIFNE STAVKE od 01.10.2022'!F106</f>
        <v>3.5999999999999999E-3</v>
      </c>
      <c r="H115" s="8">
        <f>'[1]TARIFNE STAVKE od 01.10.2022'!G106</f>
        <v>3.8E-3</v>
      </c>
      <c r="I115" s="9">
        <f t="shared" si="44"/>
        <v>4.2000000000000003E-2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45">ROUND(D121*0.901,4)</f>
        <v>3.0000000000000001E-3</v>
      </c>
      <c r="D121" s="9">
        <f t="shared" ref="D121:D125" si="46">E121/$G$9</f>
        <v>3.3180702103656513E-3</v>
      </c>
      <c r="E121" s="9">
        <v>2.5000000000000001E-2</v>
      </c>
      <c r="F121" s="13">
        <f>C121+$C$9</f>
        <v>3.7500000000000006E-2</v>
      </c>
      <c r="G121" s="8">
        <f>'[1]TARIFNE STAVKE od 01.10.2022'!F110</f>
        <v>3.8E-3</v>
      </c>
      <c r="H121" s="8">
        <f>'[1]TARIFNE STAVKE od 01.10.2022'!G110</f>
        <v>4.1000000000000003E-3</v>
      </c>
      <c r="I121" s="9">
        <f t="shared" ref="I121:I125" si="47">(F121+H121)</f>
        <v>4.1600000000000005E-2</v>
      </c>
    </row>
    <row r="122" spans="1:9">
      <c r="A122" s="3">
        <v>2</v>
      </c>
      <c r="B122" s="3" t="s">
        <v>21</v>
      </c>
      <c r="C122" s="9">
        <f t="shared" si="45"/>
        <v>3.0000000000000001E-3</v>
      </c>
      <c r="D122" s="9">
        <f t="shared" si="46"/>
        <v>3.3180702103656513E-3</v>
      </c>
      <c r="E122" s="9">
        <v>2.5000000000000001E-2</v>
      </c>
      <c r="F122" s="13">
        <f>C122+$C$9</f>
        <v>3.7500000000000006E-2</v>
      </c>
      <c r="G122" s="8">
        <f>'[1]TARIFNE STAVKE od 01.10.2022'!F111</f>
        <v>3.0999999999999999E-3</v>
      </c>
      <c r="H122" s="8">
        <f>'[1]TARIFNE STAVKE od 01.10.2022'!G111</f>
        <v>3.3E-3</v>
      </c>
      <c r="I122" s="9">
        <f t="shared" si="47"/>
        <v>4.0800000000000003E-2</v>
      </c>
    </row>
    <row r="123" spans="1:9">
      <c r="A123" s="3">
        <v>3</v>
      </c>
      <c r="B123" s="3" t="s">
        <v>22</v>
      </c>
      <c r="C123" s="9">
        <f t="shared" si="45"/>
        <v>3.0000000000000001E-3</v>
      </c>
      <c r="D123" s="9">
        <f t="shared" si="46"/>
        <v>3.3180702103656513E-3</v>
      </c>
      <c r="E123" s="9">
        <v>2.5000000000000001E-2</v>
      </c>
      <c r="F123" s="13">
        <f>C123+$C$9</f>
        <v>3.7500000000000006E-2</v>
      </c>
      <c r="G123" s="8">
        <f>'[1]TARIFNE STAVKE od 01.10.2022'!F112</f>
        <v>2.8999999999999998E-3</v>
      </c>
      <c r="H123" s="8">
        <f>'[1]TARIFNE STAVKE od 01.10.2022'!G112</f>
        <v>3.0999999999999999E-3</v>
      </c>
      <c r="I123" s="9">
        <f t="shared" si="47"/>
        <v>4.0600000000000004E-2</v>
      </c>
    </row>
    <row r="124" spans="1:9">
      <c r="A124" s="3">
        <v>4</v>
      </c>
      <c r="B124" s="3" t="s">
        <v>23</v>
      </c>
      <c r="C124" s="9">
        <f t="shared" si="45"/>
        <v>3.0000000000000001E-3</v>
      </c>
      <c r="D124" s="9">
        <f t="shared" si="46"/>
        <v>3.3180702103656513E-3</v>
      </c>
      <c r="E124" s="9">
        <v>2.5000000000000001E-2</v>
      </c>
      <c r="F124" s="13">
        <f>C124+$C$9</f>
        <v>3.7500000000000006E-2</v>
      </c>
      <c r="G124" s="8">
        <f>'[1]TARIFNE STAVKE od 01.10.2022'!F113</f>
        <v>2.7000000000000001E-3</v>
      </c>
      <c r="H124" s="8">
        <f>'[1]TARIFNE STAVKE od 01.10.2022'!G113</f>
        <v>2.8999999999999998E-3</v>
      </c>
      <c r="I124" s="9">
        <f t="shared" si="47"/>
        <v>4.0400000000000005E-2</v>
      </c>
    </row>
    <row r="125" spans="1:9">
      <c r="A125" s="3">
        <v>5</v>
      </c>
      <c r="B125" s="3" t="s">
        <v>24</v>
      </c>
      <c r="C125" s="9">
        <f t="shared" si="45"/>
        <v>3.0000000000000001E-3</v>
      </c>
      <c r="D125" s="9">
        <f t="shared" si="46"/>
        <v>3.3180702103656513E-3</v>
      </c>
      <c r="E125" s="9">
        <v>2.5000000000000001E-2</v>
      </c>
      <c r="F125" s="13">
        <f>C125+$C$9</f>
        <v>3.7500000000000006E-2</v>
      </c>
      <c r="G125" s="8">
        <f>'[1]TARIFNE STAVKE od 01.10.2022'!F114</f>
        <v>2.5000000000000001E-3</v>
      </c>
      <c r="H125" s="8">
        <f>'[1]TARIFNE STAVKE od 01.10.2022'!G114</f>
        <v>2.7000000000000001E-3</v>
      </c>
      <c r="I125" s="9">
        <f t="shared" si="47"/>
        <v>4.0200000000000007E-2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48">ROUND(D131*0.901,4)</f>
        <v>3.2000000000000002E-3</v>
      </c>
      <c r="D131" s="9">
        <f t="shared" ref="D131:D136" si="49">E131/$G$9</f>
        <v>3.5304267038290525E-3</v>
      </c>
      <c r="E131" s="9">
        <v>2.6599999999999999E-2</v>
      </c>
      <c r="F131" s="13">
        <f t="shared" ref="F131:F136" si="50">C131+$C$9</f>
        <v>3.7700000000000004E-2</v>
      </c>
      <c r="G131" s="8">
        <f>'[1]TARIFNE STAVKE od 01.10.2022'!F118</f>
        <v>3.8999999999999998E-3</v>
      </c>
      <c r="H131" s="8">
        <f>'[1]TARIFNE STAVKE od 01.10.2022'!G118</f>
        <v>3.8999999999999998E-3</v>
      </c>
      <c r="I131" s="9">
        <f t="shared" ref="I131:I136" si="51">(F131+H131)</f>
        <v>4.1600000000000005E-2</v>
      </c>
    </row>
    <row r="132" spans="1:9">
      <c r="A132" s="3">
        <v>2</v>
      </c>
      <c r="B132" s="3" t="s">
        <v>20</v>
      </c>
      <c r="C132" s="9">
        <f t="shared" si="48"/>
        <v>3.2000000000000002E-3</v>
      </c>
      <c r="D132" s="9">
        <f t="shared" si="49"/>
        <v>3.5304267038290525E-3</v>
      </c>
      <c r="E132" s="9">
        <v>2.6599999999999999E-2</v>
      </c>
      <c r="F132" s="13">
        <f t="shared" si="50"/>
        <v>3.7700000000000004E-2</v>
      </c>
      <c r="G132" s="8">
        <f>'[1]TARIFNE STAVKE od 01.10.2022'!F119</f>
        <v>3.8999999999999998E-3</v>
      </c>
      <c r="H132" s="8">
        <f>'[1]TARIFNE STAVKE od 01.10.2022'!G119</f>
        <v>3.8999999999999998E-3</v>
      </c>
      <c r="I132" s="9">
        <f t="shared" si="51"/>
        <v>4.1600000000000005E-2</v>
      </c>
    </row>
    <row r="133" spans="1:9">
      <c r="A133" s="3">
        <v>3</v>
      </c>
      <c r="B133" s="3" t="s">
        <v>21</v>
      </c>
      <c r="C133" s="9">
        <f t="shared" si="48"/>
        <v>3.2000000000000002E-3</v>
      </c>
      <c r="D133" s="9">
        <f t="shared" si="49"/>
        <v>3.5304267038290525E-3</v>
      </c>
      <c r="E133" s="9">
        <v>2.6599999999999999E-2</v>
      </c>
      <c r="F133" s="13">
        <f t="shared" si="50"/>
        <v>3.7700000000000004E-2</v>
      </c>
      <c r="G133" s="8">
        <f>'[1]TARIFNE STAVKE od 01.10.2022'!F120</f>
        <v>3.8999999999999998E-3</v>
      </c>
      <c r="H133" s="8">
        <f>'[1]TARIFNE STAVKE od 01.10.2022'!G120</f>
        <v>3.8999999999999998E-3</v>
      </c>
      <c r="I133" s="9">
        <f t="shared" si="51"/>
        <v>4.1600000000000005E-2</v>
      </c>
    </row>
    <row r="134" spans="1:9">
      <c r="A134" s="3">
        <v>4</v>
      </c>
      <c r="B134" s="3" t="s">
        <v>22</v>
      </c>
      <c r="C134" s="9">
        <f t="shared" si="48"/>
        <v>3.2000000000000002E-3</v>
      </c>
      <c r="D134" s="9">
        <f t="shared" si="49"/>
        <v>3.5304267038290525E-3</v>
      </c>
      <c r="E134" s="9">
        <v>2.6599999999999999E-2</v>
      </c>
      <c r="F134" s="13">
        <f t="shared" si="50"/>
        <v>3.7700000000000004E-2</v>
      </c>
      <c r="G134" s="8">
        <f>'[1]TARIFNE STAVKE od 01.10.2022'!F121</f>
        <v>3.7000000000000002E-3</v>
      </c>
      <c r="H134" s="8">
        <f>'[1]TARIFNE STAVKE od 01.10.2022'!G121</f>
        <v>3.7000000000000002E-3</v>
      </c>
      <c r="I134" s="9">
        <f t="shared" si="51"/>
        <v>4.1400000000000006E-2</v>
      </c>
    </row>
    <row r="135" spans="1:9">
      <c r="A135" s="3">
        <v>5</v>
      </c>
      <c r="B135" s="3" t="s">
        <v>23</v>
      </c>
      <c r="C135" s="9">
        <f t="shared" si="48"/>
        <v>3.2000000000000002E-3</v>
      </c>
      <c r="D135" s="9">
        <f t="shared" si="49"/>
        <v>3.5304267038290525E-3</v>
      </c>
      <c r="E135" s="9">
        <v>2.6599999999999999E-2</v>
      </c>
      <c r="F135" s="13">
        <f t="shared" si="50"/>
        <v>3.7700000000000004E-2</v>
      </c>
      <c r="G135" s="8">
        <f>'[1]TARIFNE STAVKE od 01.10.2022'!F122</f>
        <v>3.5000000000000001E-3</v>
      </c>
      <c r="H135" s="8">
        <f>'[1]TARIFNE STAVKE od 01.10.2022'!G122</f>
        <v>3.5000000000000001E-3</v>
      </c>
      <c r="I135" s="9">
        <f t="shared" si="51"/>
        <v>4.1200000000000007E-2</v>
      </c>
    </row>
    <row r="136" spans="1:9">
      <c r="A136" s="3">
        <v>6</v>
      </c>
      <c r="B136" s="3" t="s">
        <v>24</v>
      </c>
      <c r="C136" s="9">
        <f t="shared" si="48"/>
        <v>3.2000000000000002E-3</v>
      </c>
      <c r="D136" s="9">
        <f t="shared" si="49"/>
        <v>3.5304267038290525E-3</v>
      </c>
      <c r="E136" s="9">
        <v>2.6599999999999999E-2</v>
      </c>
      <c r="F136" s="13">
        <f t="shared" si="50"/>
        <v>3.7700000000000004E-2</v>
      </c>
      <c r="G136" s="8">
        <f>'[1]TARIFNE STAVKE od 01.10.2022'!F123</f>
        <v>3.3E-3</v>
      </c>
      <c r="H136" s="8">
        <f>'[1]TARIFNE STAVKE od 01.10.2022'!G123</f>
        <v>3.3E-3</v>
      </c>
      <c r="I136" s="9">
        <f t="shared" si="51"/>
        <v>4.1000000000000002E-2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52">ROUND(D138*0.901,4)</f>
        <v>3.2000000000000002E-3</v>
      </c>
      <c r="D138" s="9">
        <f t="shared" ref="D138:D142" si="53">E138/$G$9</f>
        <v>3.5304267038290525E-3</v>
      </c>
      <c r="E138" s="9">
        <v>2.6599999999999999E-2</v>
      </c>
      <c r="F138" s="13">
        <f>C138+$C$9</f>
        <v>3.7700000000000004E-2</v>
      </c>
      <c r="G138" s="8">
        <f>'[1]TARIFNE STAVKE od 01.10.2022'!F127</f>
        <v>5.1999999999999998E-3</v>
      </c>
      <c r="H138" s="8">
        <f>'[1]TARIFNE STAVKE od 01.10.2022'!G127</f>
        <v>5.4999999999999997E-3</v>
      </c>
      <c r="I138" s="9">
        <f t="shared" ref="I138:I142" si="54">(F138+H138)</f>
        <v>4.3200000000000002E-2</v>
      </c>
    </row>
    <row r="139" spans="1:9">
      <c r="A139" s="3">
        <v>2</v>
      </c>
      <c r="B139" s="3" t="s">
        <v>20</v>
      </c>
      <c r="C139" s="9">
        <f t="shared" si="52"/>
        <v>3.2000000000000002E-3</v>
      </c>
      <c r="D139" s="9">
        <f t="shared" si="53"/>
        <v>3.5304267038290525E-3</v>
      </c>
      <c r="E139" s="9">
        <v>2.6599999999999999E-2</v>
      </c>
      <c r="F139" s="13">
        <f>C139+$C$9</f>
        <v>3.7700000000000004E-2</v>
      </c>
      <c r="G139" s="8">
        <f>'[1]TARIFNE STAVKE od 01.10.2022'!F128</f>
        <v>4.4000000000000003E-3</v>
      </c>
      <c r="H139" s="8">
        <f>'[1]TARIFNE STAVKE od 01.10.2022'!G128</f>
        <v>4.5999999999999999E-3</v>
      </c>
      <c r="I139" s="9">
        <f t="shared" si="54"/>
        <v>4.2300000000000004E-2</v>
      </c>
    </row>
    <row r="140" spans="1:9">
      <c r="A140" s="3">
        <v>3</v>
      </c>
      <c r="B140" s="3" t="s">
        <v>21</v>
      </c>
      <c r="C140" s="9">
        <f t="shared" si="52"/>
        <v>3.2000000000000002E-3</v>
      </c>
      <c r="D140" s="9">
        <f t="shared" si="53"/>
        <v>3.5304267038290525E-3</v>
      </c>
      <c r="E140" s="9">
        <v>2.6599999999999999E-2</v>
      </c>
      <c r="F140" s="13">
        <f>C140+$C$9</f>
        <v>3.7700000000000004E-2</v>
      </c>
      <c r="G140" s="8">
        <f>'[1]TARIFNE STAVKE od 01.10.2022'!F129</f>
        <v>3.8999999999999998E-3</v>
      </c>
      <c r="H140" s="8">
        <f>'[1]TARIFNE STAVKE od 01.10.2022'!G129</f>
        <v>4.1999999999999997E-3</v>
      </c>
      <c r="I140" s="9">
        <f t="shared" si="54"/>
        <v>4.1900000000000007E-2</v>
      </c>
    </row>
    <row r="141" spans="1:9">
      <c r="A141" s="3">
        <v>4</v>
      </c>
      <c r="B141" s="3" t="s">
        <v>22</v>
      </c>
      <c r="C141" s="9">
        <f t="shared" si="52"/>
        <v>3.2000000000000002E-3</v>
      </c>
      <c r="D141" s="9">
        <f t="shared" si="53"/>
        <v>3.5304267038290525E-3</v>
      </c>
      <c r="E141" s="9">
        <v>2.6599999999999999E-2</v>
      </c>
      <c r="F141" s="13">
        <f>C141+$C$9</f>
        <v>3.7700000000000004E-2</v>
      </c>
      <c r="G141" s="8">
        <f>'[1]TARIFNE STAVKE od 01.10.2022'!F130</f>
        <v>3.7000000000000002E-3</v>
      </c>
      <c r="H141" s="8">
        <f>'[1]TARIFNE STAVKE od 01.10.2022'!G130</f>
        <v>3.8999999999999998E-3</v>
      </c>
      <c r="I141" s="9">
        <f t="shared" si="54"/>
        <v>4.1600000000000005E-2</v>
      </c>
    </row>
    <row r="142" spans="1:9">
      <c r="A142" s="3">
        <v>5</v>
      </c>
      <c r="B142" s="3" t="s">
        <v>23</v>
      </c>
      <c r="C142" s="9">
        <f t="shared" si="52"/>
        <v>3.2000000000000002E-3</v>
      </c>
      <c r="D142" s="9">
        <f t="shared" si="53"/>
        <v>3.5304267038290525E-3</v>
      </c>
      <c r="E142" s="9">
        <v>2.6599999999999999E-2</v>
      </c>
      <c r="F142" s="13">
        <f>C142+$C$9</f>
        <v>3.7700000000000004E-2</v>
      </c>
      <c r="G142" s="8">
        <f>'[1]TARIFNE STAVKE od 01.10.2022'!F131</f>
        <v>3.7000000000000002E-3</v>
      </c>
      <c r="H142" s="8">
        <f>'[1]TARIFNE STAVKE od 01.10.2022'!G131</f>
        <v>3.8999999999999998E-3</v>
      </c>
      <c r="I142" s="9">
        <f t="shared" si="54"/>
        <v>4.1600000000000005E-2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55">ROUND(D148*0.901,4)</f>
        <v>3.0999999999999999E-3</v>
      </c>
      <c r="D148" s="9">
        <f t="shared" ref="D148:D152" si="56">E148/$G$9</f>
        <v>3.4906098613046652E-3</v>
      </c>
      <c r="E148" s="9">
        <v>2.63E-2</v>
      </c>
      <c r="F148" s="13">
        <f>C148+$C$9</f>
        <v>3.7600000000000001E-2</v>
      </c>
      <c r="G148" s="8">
        <f>'[1]TARIFNE STAVKE od 01.10.2022'!F135</f>
        <v>7.0000000000000001E-3</v>
      </c>
      <c r="H148" s="8">
        <f>'[1]TARIFNE STAVKE od 01.10.2022'!G135</f>
        <v>7.1999999999999998E-3</v>
      </c>
      <c r="I148" s="9">
        <f t="shared" ref="I148:I152" si="57">(F148+H148)</f>
        <v>4.48E-2</v>
      </c>
    </row>
    <row r="149" spans="1:9">
      <c r="A149" s="3">
        <v>2</v>
      </c>
      <c r="B149" s="3" t="s">
        <v>20</v>
      </c>
      <c r="C149" s="9">
        <f t="shared" si="55"/>
        <v>3.0999999999999999E-3</v>
      </c>
      <c r="D149" s="9">
        <f t="shared" si="56"/>
        <v>3.4906098613046652E-3</v>
      </c>
      <c r="E149" s="9">
        <v>2.63E-2</v>
      </c>
      <c r="F149" s="13">
        <f>C149+$C$9</f>
        <v>3.7600000000000001E-2</v>
      </c>
      <c r="G149" s="8">
        <f>'[1]TARIFNE STAVKE od 01.10.2022'!F136</f>
        <v>6.1000000000000004E-3</v>
      </c>
      <c r="H149" s="8">
        <f>'[1]TARIFNE STAVKE od 01.10.2022'!G136</f>
        <v>6.1999999999999998E-3</v>
      </c>
      <c r="I149" s="9">
        <f t="shared" si="57"/>
        <v>4.3799999999999999E-2</v>
      </c>
    </row>
    <row r="150" spans="1:9">
      <c r="A150" s="3">
        <v>3</v>
      </c>
      <c r="B150" s="3" t="s">
        <v>21</v>
      </c>
      <c r="C150" s="9">
        <f t="shared" si="55"/>
        <v>3.0999999999999999E-3</v>
      </c>
      <c r="D150" s="9">
        <f t="shared" si="56"/>
        <v>3.4906098613046652E-3</v>
      </c>
      <c r="E150" s="9">
        <v>2.63E-2</v>
      </c>
      <c r="F150" s="13">
        <f>C150+$C$9</f>
        <v>3.7600000000000001E-2</v>
      </c>
      <c r="G150" s="8">
        <f>'[1]TARIFNE STAVKE od 01.10.2022'!F137</f>
        <v>5.1999999999999998E-3</v>
      </c>
      <c r="H150" s="8">
        <f>'[1]TARIFNE STAVKE od 01.10.2022'!G137</f>
        <v>5.3E-3</v>
      </c>
      <c r="I150" s="9">
        <f t="shared" si="57"/>
        <v>4.2900000000000001E-2</v>
      </c>
    </row>
    <row r="151" spans="1:9">
      <c r="A151" s="3">
        <v>4</v>
      </c>
      <c r="B151" s="3" t="s">
        <v>22</v>
      </c>
      <c r="C151" s="9">
        <f t="shared" si="55"/>
        <v>3.0999999999999999E-3</v>
      </c>
      <c r="D151" s="9">
        <f t="shared" si="56"/>
        <v>3.4906098613046652E-3</v>
      </c>
      <c r="E151" s="9">
        <v>2.63E-2</v>
      </c>
      <c r="F151" s="13">
        <f>C151+$C$9</f>
        <v>3.7600000000000001E-2</v>
      </c>
      <c r="G151" s="8">
        <f>'[1]TARIFNE STAVKE od 01.10.2022'!F138</f>
        <v>5.0000000000000001E-3</v>
      </c>
      <c r="H151" s="8">
        <f>'[1]TARIFNE STAVKE od 01.10.2022'!G138</f>
        <v>5.1999999999999998E-3</v>
      </c>
      <c r="I151" s="9">
        <f t="shared" si="57"/>
        <v>4.2800000000000005E-2</v>
      </c>
    </row>
    <row r="152" spans="1:9">
      <c r="A152" s="3">
        <v>5</v>
      </c>
      <c r="B152" s="3" t="s">
        <v>23</v>
      </c>
      <c r="C152" s="9">
        <f t="shared" si="55"/>
        <v>3.0999999999999999E-3</v>
      </c>
      <c r="D152" s="9">
        <f t="shared" si="56"/>
        <v>3.4906098613046652E-3</v>
      </c>
      <c r="E152" s="9">
        <v>2.63E-2</v>
      </c>
      <c r="F152" s="13">
        <f>C152+$C$9</f>
        <v>3.7600000000000001E-2</v>
      </c>
      <c r="G152" s="8">
        <f>'[1]TARIFNE STAVKE od 01.10.2022'!F139</f>
        <v>4.8999999999999998E-3</v>
      </c>
      <c r="H152" s="8">
        <f>'[1]TARIFNE STAVKE od 01.10.2022'!G139</f>
        <v>5.0000000000000001E-3</v>
      </c>
      <c r="I152" s="9">
        <f t="shared" si="57"/>
        <v>4.2599999999999999E-2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58">ROUND(D158*0.901,4)</f>
        <v>3.2000000000000002E-3</v>
      </c>
      <c r="D158" s="9">
        <f t="shared" ref="D158:D163" si="59">E158/$G$9</f>
        <v>3.5304267038290525E-3</v>
      </c>
      <c r="E158" s="9">
        <v>2.6599999999999999E-2</v>
      </c>
      <c r="F158" s="13">
        <f t="shared" ref="F158:F163" si="60">C158+$C$9</f>
        <v>3.7700000000000004E-2</v>
      </c>
      <c r="G158" s="8">
        <f>'[1]TARIFNE STAVKE od 01.10.2022'!F143</f>
        <v>7.3000000000000001E-3</v>
      </c>
      <c r="H158" s="8">
        <f>'[1]TARIFNE STAVKE od 01.10.2022'!G143</f>
        <v>7.1999999999999998E-3</v>
      </c>
      <c r="I158" s="9">
        <f t="shared" ref="I158:I163" si="61">(F158+H158)</f>
        <v>4.4900000000000002E-2</v>
      </c>
    </row>
    <row r="159" spans="1:9">
      <c r="A159" s="3">
        <v>2</v>
      </c>
      <c r="B159" s="3" t="s">
        <v>20</v>
      </c>
      <c r="C159" s="9">
        <f t="shared" si="58"/>
        <v>3.2000000000000002E-3</v>
      </c>
      <c r="D159" s="9">
        <f t="shared" si="59"/>
        <v>3.5304267038290525E-3</v>
      </c>
      <c r="E159" s="9">
        <v>2.6599999999999999E-2</v>
      </c>
      <c r="F159" s="13">
        <f t="shared" si="60"/>
        <v>3.7700000000000004E-2</v>
      </c>
      <c r="G159" s="8">
        <f>'[1]TARIFNE STAVKE od 01.10.2022'!F144</f>
        <v>7.3000000000000001E-3</v>
      </c>
      <c r="H159" s="8">
        <f>'[1]TARIFNE STAVKE od 01.10.2022'!G144</f>
        <v>7.1999999999999998E-3</v>
      </c>
      <c r="I159" s="9">
        <f t="shared" si="61"/>
        <v>4.4900000000000002E-2</v>
      </c>
    </row>
    <row r="160" spans="1:9">
      <c r="A160" s="3">
        <v>3</v>
      </c>
      <c r="B160" s="3" t="s">
        <v>21</v>
      </c>
      <c r="C160" s="9">
        <f t="shared" si="58"/>
        <v>3.2000000000000002E-3</v>
      </c>
      <c r="D160" s="9">
        <f t="shared" si="59"/>
        <v>3.5304267038290525E-3</v>
      </c>
      <c r="E160" s="9">
        <v>2.6599999999999999E-2</v>
      </c>
      <c r="F160" s="13">
        <f t="shared" si="60"/>
        <v>3.7700000000000004E-2</v>
      </c>
      <c r="G160" s="8">
        <f>'[1]TARIFNE STAVKE od 01.10.2022'!F145</f>
        <v>5.7999999999999996E-3</v>
      </c>
      <c r="H160" s="8">
        <f>'[1]TARIFNE STAVKE od 01.10.2022'!G145</f>
        <v>5.7999999999999996E-3</v>
      </c>
      <c r="I160" s="9">
        <f t="shared" si="61"/>
        <v>4.3500000000000004E-2</v>
      </c>
    </row>
    <row r="161" spans="1:9">
      <c r="A161" s="3">
        <v>4</v>
      </c>
      <c r="B161" s="3" t="s">
        <v>22</v>
      </c>
      <c r="C161" s="9">
        <f t="shared" si="58"/>
        <v>3.2000000000000002E-3</v>
      </c>
      <c r="D161" s="9">
        <f t="shared" si="59"/>
        <v>3.5304267038290525E-3</v>
      </c>
      <c r="E161" s="9">
        <v>2.6599999999999999E-2</v>
      </c>
      <c r="F161" s="13">
        <f t="shared" si="60"/>
        <v>3.7700000000000004E-2</v>
      </c>
      <c r="G161" s="8">
        <f>'[1]TARIFNE STAVKE od 01.10.2022'!F146</f>
        <v>5.4000000000000003E-3</v>
      </c>
      <c r="H161" s="8">
        <f>'[1]TARIFNE STAVKE od 01.10.2022'!G146</f>
        <v>5.4000000000000003E-3</v>
      </c>
      <c r="I161" s="9">
        <f t="shared" si="61"/>
        <v>4.3100000000000006E-2</v>
      </c>
    </row>
    <row r="162" spans="1:9">
      <c r="A162" s="3">
        <v>5</v>
      </c>
      <c r="B162" s="3" t="s">
        <v>23</v>
      </c>
      <c r="C162" s="9">
        <f t="shared" si="58"/>
        <v>3.2000000000000002E-3</v>
      </c>
      <c r="D162" s="9">
        <f t="shared" si="59"/>
        <v>3.5304267038290525E-3</v>
      </c>
      <c r="E162" s="9">
        <v>2.6599999999999999E-2</v>
      </c>
      <c r="F162" s="13">
        <f t="shared" si="60"/>
        <v>3.7700000000000004E-2</v>
      </c>
      <c r="G162" s="8">
        <f>'[1]TARIFNE STAVKE od 01.10.2022'!F147</f>
        <v>5.1000000000000004E-3</v>
      </c>
      <c r="H162" s="8">
        <f>'[1]TARIFNE STAVKE od 01.10.2022'!G147</f>
        <v>5.1000000000000004E-3</v>
      </c>
      <c r="I162" s="9">
        <f t="shared" si="61"/>
        <v>4.2800000000000005E-2</v>
      </c>
    </row>
    <row r="163" spans="1:9">
      <c r="A163" s="3">
        <v>6</v>
      </c>
      <c r="B163" s="3" t="s">
        <v>24</v>
      </c>
      <c r="C163" s="9">
        <f t="shared" si="58"/>
        <v>3.2000000000000002E-3</v>
      </c>
      <c r="D163" s="9">
        <f t="shared" si="59"/>
        <v>3.5304267038290525E-3</v>
      </c>
      <c r="E163" s="9">
        <v>2.6599999999999999E-2</v>
      </c>
      <c r="F163" s="13">
        <f t="shared" si="60"/>
        <v>3.7700000000000004E-2</v>
      </c>
      <c r="G163" s="8">
        <f>'[1]TARIFNE STAVKE od 01.10.2022'!F148</f>
        <v>4.7000000000000002E-3</v>
      </c>
      <c r="H163" s="8">
        <f>'[1]TARIFNE STAVKE od 01.10.2022'!G148</f>
        <v>4.7000000000000002E-3</v>
      </c>
      <c r="I163" s="9">
        <f t="shared" si="61"/>
        <v>4.2400000000000007E-2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62">ROUND(D169*0.901,4)</f>
        <v>3.2000000000000002E-3</v>
      </c>
      <c r="D169" s="9">
        <f t="shared" ref="D169:D174" si="63">E169/$G$9</f>
        <v>3.5304267038290525E-3</v>
      </c>
      <c r="E169" s="9">
        <v>2.6599999999999999E-2</v>
      </c>
      <c r="F169" s="13">
        <f t="shared" ref="F169:F174" si="64">C169+$C$9</f>
        <v>3.7700000000000004E-2</v>
      </c>
      <c r="G169" s="76">
        <f>'[1]TARIFNE STAVKE od 01.10.2022'!F152</f>
        <v>4.5999999999999999E-3</v>
      </c>
      <c r="H169" s="76">
        <f>'[1]TARIFNE STAVKE od 01.10.2022'!G152</f>
        <v>4.7000000000000002E-3</v>
      </c>
      <c r="I169" s="9">
        <f t="shared" ref="I169:I174" si="65">(F169+H169)</f>
        <v>4.2400000000000007E-2</v>
      </c>
    </row>
    <row r="170" spans="1:9">
      <c r="A170" s="3">
        <v>2</v>
      </c>
      <c r="B170" s="3" t="s">
        <v>20</v>
      </c>
      <c r="C170" s="9">
        <f t="shared" si="62"/>
        <v>3.2000000000000002E-3</v>
      </c>
      <c r="D170" s="9">
        <f t="shared" si="63"/>
        <v>3.5304267038290525E-3</v>
      </c>
      <c r="E170" s="9">
        <v>2.6599999999999999E-2</v>
      </c>
      <c r="F170" s="13">
        <f t="shared" si="64"/>
        <v>3.7700000000000004E-2</v>
      </c>
      <c r="G170" s="76">
        <f>'[1]TARIFNE STAVKE od 01.10.2022'!F153</f>
        <v>4.5999999999999999E-3</v>
      </c>
      <c r="H170" s="76">
        <f>'[1]TARIFNE STAVKE od 01.10.2022'!G153</f>
        <v>4.7000000000000002E-3</v>
      </c>
      <c r="I170" s="9">
        <f t="shared" si="65"/>
        <v>4.2400000000000007E-2</v>
      </c>
    </row>
    <row r="171" spans="1:9">
      <c r="A171" s="3">
        <v>3</v>
      </c>
      <c r="B171" s="3" t="s">
        <v>21</v>
      </c>
      <c r="C171" s="9">
        <f t="shared" si="62"/>
        <v>3.2000000000000002E-3</v>
      </c>
      <c r="D171" s="9">
        <f t="shared" si="63"/>
        <v>3.5304267038290525E-3</v>
      </c>
      <c r="E171" s="9">
        <v>2.6599999999999999E-2</v>
      </c>
      <c r="F171" s="13">
        <f t="shared" si="64"/>
        <v>3.7700000000000004E-2</v>
      </c>
      <c r="G171" s="76">
        <f>'[1]TARIFNE STAVKE od 01.10.2022'!F154</f>
        <v>3.7000000000000002E-3</v>
      </c>
      <c r="H171" s="76">
        <f>'[1]TARIFNE STAVKE od 01.10.2022'!G154</f>
        <v>3.8E-3</v>
      </c>
      <c r="I171" s="9">
        <f t="shared" si="65"/>
        <v>4.1500000000000002E-2</v>
      </c>
    </row>
    <row r="172" spans="1:9">
      <c r="A172" s="3">
        <v>4</v>
      </c>
      <c r="B172" s="3" t="s">
        <v>22</v>
      </c>
      <c r="C172" s="9">
        <f t="shared" si="62"/>
        <v>3.2000000000000002E-3</v>
      </c>
      <c r="D172" s="9">
        <f t="shared" si="63"/>
        <v>3.5304267038290525E-3</v>
      </c>
      <c r="E172" s="9">
        <v>2.6599999999999999E-2</v>
      </c>
      <c r="F172" s="13">
        <f t="shared" si="64"/>
        <v>3.7700000000000004E-2</v>
      </c>
      <c r="G172" s="76">
        <f>'[1]TARIFNE STAVKE od 01.10.2022'!F155</f>
        <v>3.5000000000000001E-3</v>
      </c>
      <c r="H172" s="76">
        <f>'[1]TARIFNE STAVKE od 01.10.2022'!G155</f>
        <v>3.5000000000000001E-3</v>
      </c>
      <c r="I172" s="9">
        <f t="shared" si="65"/>
        <v>4.1200000000000007E-2</v>
      </c>
    </row>
    <row r="173" spans="1:9">
      <c r="A173" s="3">
        <v>5</v>
      </c>
      <c r="B173" s="3" t="s">
        <v>23</v>
      </c>
      <c r="C173" s="9">
        <f t="shared" si="62"/>
        <v>3.2000000000000002E-3</v>
      </c>
      <c r="D173" s="9">
        <f t="shared" si="63"/>
        <v>3.5304267038290525E-3</v>
      </c>
      <c r="E173" s="9">
        <v>2.6599999999999999E-2</v>
      </c>
      <c r="F173" s="13">
        <f t="shared" si="64"/>
        <v>3.7700000000000004E-2</v>
      </c>
      <c r="G173" s="76">
        <f>'[1]TARIFNE STAVKE od 01.10.2022'!F156</f>
        <v>3.2000000000000002E-3</v>
      </c>
      <c r="H173" s="76">
        <f>'[1]TARIFNE STAVKE od 01.10.2022'!G156</f>
        <v>3.3E-3</v>
      </c>
      <c r="I173" s="9">
        <f t="shared" si="65"/>
        <v>4.1000000000000002E-2</v>
      </c>
    </row>
    <row r="174" spans="1:9">
      <c r="A174" s="3">
        <v>6</v>
      </c>
      <c r="B174" s="3" t="s">
        <v>24</v>
      </c>
      <c r="C174" s="9">
        <f t="shared" si="62"/>
        <v>3.2000000000000002E-3</v>
      </c>
      <c r="D174" s="9">
        <f t="shared" si="63"/>
        <v>3.5304267038290525E-3</v>
      </c>
      <c r="E174" s="9">
        <v>2.6599999999999999E-2</v>
      </c>
      <c r="F174" s="13">
        <f t="shared" si="64"/>
        <v>3.7700000000000004E-2</v>
      </c>
      <c r="G174" s="76">
        <f>'[1]TARIFNE STAVKE od 01.10.2022'!F157</f>
        <v>3.0000000000000001E-3</v>
      </c>
      <c r="H174" s="76">
        <f>'[1]TARIFNE STAVKE od 01.10.2022'!G157</f>
        <v>3.0999999999999999E-3</v>
      </c>
      <c r="I174" s="9">
        <f t="shared" si="65"/>
        <v>4.0800000000000003E-2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66">ROUND(D180*0.901,4)</f>
        <v>3.2000000000000002E-3</v>
      </c>
      <c r="D180" s="9">
        <f t="shared" ref="D180:D182" si="67">E180/$G$9</f>
        <v>3.5304267038290525E-3</v>
      </c>
      <c r="E180" s="9">
        <v>2.6599999999999999E-2</v>
      </c>
      <c r="F180" s="13">
        <f>C180+$C$9</f>
        <v>3.7700000000000004E-2</v>
      </c>
      <c r="G180" s="8">
        <f>'[1]TARIFNE STAVKE od 01.10.2022'!F161</f>
        <v>3.5999999999999999E-3</v>
      </c>
      <c r="H180" s="8">
        <f>'[1]TARIFNE STAVKE od 01.10.2022'!G161</f>
        <v>3.7000000000000002E-3</v>
      </c>
      <c r="I180" s="9">
        <f t="shared" ref="I180:I182" si="68">(F180+H180)</f>
        <v>4.1400000000000006E-2</v>
      </c>
    </row>
    <row r="181" spans="1:9">
      <c r="A181" s="3">
        <v>2</v>
      </c>
      <c r="B181" s="3" t="s">
        <v>21</v>
      </c>
      <c r="C181" s="9">
        <f t="shared" si="66"/>
        <v>3.2000000000000002E-3</v>
      </c>
      <c r="D181" s="9">
        <f t="shared" si="67"/>
        <v>3.5304267038290525E-3</v>
      </c>
      <c r="E181" s="9">
        <v>2.6599999999999999E-2</v>
      </c>
      <c r="F181" s="13">
        <f>C181+$C$9</f>
        <v>3.7700000000000004E-2</v>
      </c>
      <c r="G181" s="8">
        <f>'[1]TARIFNE STAVKE od 01.10.2022'!F162</f>
        <v>3.5999999999999999E-3</v>
      </c>
      <c r="H181" s="8">
        <f>'[1]TARIFNE STAVKE od 01.10.2022'!G162</f>
        <v>3.7000000000000002E-3</v>
      </c>
      <c r="I181" s="9">
        <f t="shared" si="68"/>
        <v>4.1400000000000006E-2</v>
      </c>
    </row>
    <row r="182" spans="1:9">
      <c r="A182" s="3">
        <v>3</v>
      </c>
      <c r="B182" s="3" t="s">
        <v>23</v>
      </c>
      <c r="C182" s="9">
        <f t="shared" si="66"/>
        <v>3.2000000000000002E-3</v>
      </c>
      <c r="D182" s="9">
        <f t="shared" si="67"/>
        <v>3.5304267038290525E-3</v>
      </c>
      <c r="E182" s="9">
        <v>2.6599999999999999E-2</v>
      </c>
      <c r="F182" s="13">
        <f>C182+$C$9</f>
        <v>3.7700000000000004E-2</v>
      </c>
      <c r="G182" s="8">
        <f>'[1]TARIFNE STAVKE od 01.10.2022'!F163</f>
        <v>3.3E-3</v>
      </c>
      <c r="H182" s="8">
        <f>'[1]TARIFNE STAVKE od 01.10.2022'!G163</f>
        <v>3.3999999999999998E-3</v>
      </c>
      <c r="I182" s="9">
        <f t="shared" si="68"/>
        <v>4.1100000000000005E-2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69">ROUND(D188*0.901,4)</f>
        <v>3.2000000000000002E-3</v>
      </c>
      <c r="D188" s="9">
        <f t="shared" ref="D188:D191" si="70">E188/$G$9</f>
        <v>3.5304267038290525E-3</v>
      </c>
      <c r="E188" s="9">
        <v>2.6599999999999999E-2</v>
      </c>
      <c r="F188" s="13">
        <f>C188+$C$9</f>
        <v>3.7700000000000004E-2</v>
      </c>
      <c r="G188" s="8">
        <f>'[1]TARIFNE STAVKE od 01.10.2022'!F167</f>
        <v>8.3000000000000001E-3</v>
      </c>
      <c r="H188" s="8">
        <f>'[1]TARIFNE STAVKE od 01.10.2022'!G167</f>
        <v>8.3000000000000001E-3</v>
      </c>
      <c r="I188" s="9">
        <f t="shared" ref="I188:I191" si="71">(F188+H188)</f>
        <v>4.6000000000000006E-2</v>
      </c>
    </row>
    <row r="189" spans="1:9">
      <c r="A189" s="3">
        <v>2</v>
      </c>
      <c r="B189" s="3" t="s">
        <v>21</v>
      </c>
      <c r="C189" s="9">
        <f t="shared" si="69"/>
        <v>3.2000000000000002E-3</v>
      </c>
      <c r="D189" s="9">
        <f t="shared" si="70"/>
        <v>3.5304267038290525E-3</v>
      </c>
      <c r="E189" s="9">
        <v>2.6599999999999999E-2</v>
      </c>
      <c r="F189" s="13">
        <f>C189+$C$9</f>
        <v>3.7700000000000004E-2</v>
      </c>
      <c r="G189" s="8">
        <f>'[1]TARIFNE STAVKE od 01.10.2022'!F168</f>
        <v>7.9000000000000008E-3</v>
      </c>
      <c r="H189" s="8">
        <f>'[1]TARIFNE STAVKE od 01.10.2022'!G168</f>
        <v>7.9000000000000008E-3</v>
      </c>
      <c r="I189" s="9">
        <f t="shared" si="71"/>
        <v>4.5600000000000002E-2</v>
      </c>
    </row>
    <row r="190" spans="1:9">
      <c r="A190" s="3">
        <v>3</v>
      </c>
      <c r="B190" s="3" t="s">
        <v>23</v>
      </c>
      <c r="C190" s="9">
        <f t="shared" si="69"/>
        <v>3.2000000000000002E-3</v>
      </c>
      <c r="D190" s="9">
        <f t="shared" si="70"/>
        <v>3.5304267038290525E-3</v>
      </c>
      <c r="E190" s="9">
        <v>2.6599999999999999E-2</v>
      </c>
      <c r="F190" s="13">
        <f>C190+$C$9</f>
        <v>3.7700000000000004E-2</v>
      </c>
      <c r="G190" s="8">
        <f>'[1]TARIFNE STAVKE od 01.10.2022'!F169</f>
        <v>7.0000000000000001E-3</v>
      </c>
      <c r="H190" s="8">
        <f>'[1]TARIFNE STAVKE od 01.10.2022'!G169</f>
        <v>7.0000000000000001E-3</v>
      </c>
      <c r="I190" s="9">
        <f t="shared" si="71"/>
        <v>4.4700000000000004E-2</v>
      </c>
    </row>
    <row r="191" spans="1:9">
      <c r="A191" s="3">
        <v>4</v>
      </c>
      <c r="B191" s="3" t="s">
        <v>25</v>
      </c>
      <c r="C191" s="9">
        <f t="shared" si="69"/>
        <v>3.2000000000000002E-3</v>
      </c>
      <c r="D191" s="9">
        <f t="shared" si="70"/>
        <v>3.5304267038290525E-3</v>
      </c>
      <c r="E191" s="9">
        <v>2.6599999999999999E-2</v>
      </c>
      <c r="F191" s="13">
        <f>C191+$C$9</f>
        <v>3.7700000000000004E-2</v>
      </c>
      <c r="G191" s="8">
        <f>'[1]TARIFNE STAVKE od 01.10.2022'!F170</f>
        <v>5.0000000000000001E-3</v>
      </c>
      <c r="H191" s="8">
        <f>'[1]TARIFNE STAVKE od 01.10.2022'!G170</f>
        <v>5.0000000000000001E-3</v>
      </c>
      <c r="I191" s="9">
        <f t="shared" si="71"/>
        <v>4.2700000000000002E-2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72">ROUND(D197*0.901,4)</f>
        <v>3.0999999999999999E-3</v>
      </c>
      <c r="D197" s="9">
        <f t="shared" ref="D197:D201" si="73">E197/$G$9</f>
        <v>3.4375207379388146E-3</v>
      </c>
      <c r="E197" s="9">
        <v>2.5899999999999999E-2</v>
      </c>
      <c r="F197" s="13">
        <f>C197+$C$9</f>
        <v>3.7600000000000001E-2</v>
      </c>
      <c r="G197" s="76">
        <f>'[1]TARIFNE STAVKE od 01.10.2022'!F174</f>
        <v>3.5000000000000001E-3</v>
      </c>
      <c r="H197" s="76">
        <f>'[1]TARIFNE STAVKE od 01.10.2022'!G174</f>
        <v>3.8999999999999998E-3</v>
      </c>
      <c r="I197" s="9">
        <f t="shared" ref="I197:I201" si="74">(F197+H197)</f>
        <v>4.1500000000000002E-2</v>
      </c>
    </row>
    <row r="198" spans="1:9">
      <c r="A198" s="3">
        <v>2</v>
      </c>
      <c r="B198" s="3" t="s">
        <v>20</v>
      </c>
      <c r="C198" s="9">
        <f t="shared" si="72"/>
        <v>3.0999999999999999E-3</v>
      </c>
      <c r="D198" s="9">
        <f t="shared" si="73"/>
        <v>3.4375207379388146E-3</v>
      </c>
      <c r="E198" s="9">
        <v>2.5899999999999999E-2</v>
      </c>
      <c r="F198" s="13">
        <f>C198+$C$9</f>
        <v>3.7600000000000001E-2</v>
      </c>
      <c r="G198" s="76">
        <f>'[1]TARIFNE STAVKE od 01.10.2022'!F175</f>
        <v>3.5000000000000001E-3</v>
      </c>
      <c r="H198" s="76">
        <f>'[1]TARIFNE STAVKE od 01.10.2022'!G175</f>
        <v>3.8999999999999998E-3</v>
      </c>
      <c r="I198" s="9">
        <f t="shared" si="74"/>
        <v>4.1500000000000002E-2</v>
      </c>
    </row>
    <row r="199" spans="1:9">
      <c r="A199" s="3">
        <v>3</v>
      </c>
      <c r="B199" s="3" t="s">
        <v>21</v>
      </c>
      <c r="C199" s="9">
        <f t="shared" si="72"/>
        <v>3.0999999999999999E-3</v>
      </c>
      <c r="D199" s="9">
        <f t="shared" si="73"/>
        <v>3.4375207379388146E-3</v>
      </c>
      <c r="E199" s="9">
        <v>2.5899999999999999E-2</v>
      </c>
      <c r="F199" s="13">
        <f>C199+$C$9</f>
        <v>3.7600000000000001E-2</v>
      </c>
      <c r="G199" s="76">
        <f>'[1]TARIFNE STAVKE od 01.10.2022'!F176</f>
        <v>3.2000000000000002E-3</v>
      </c>
      <c r="H199" s="76">
        <f>'[1]TARIFNE STAVKE od 01.10.2022'!G176</f>
        <v>3.5000000000000001E-3</v>
      </c>
      <c r="I199" s="9">
        <f t="shared" si="74"/>
        <v>4.1100000000000005E-2</v>
      </c>
    </row>
    <row r="200" spans="1:9">
      <c r="A200" s="3">
        <v>4</v>
      </c>
      <c r="B200" s="3" t="s">
        <v>22</v>
      </c>
      <c r="C200" s="9">
        <f t="shared" si="72"/>
        <v>3.0999999999999999E-3</v>
      </c>
      <c r="D200" s="9">
        <f t="shared" si="73"/>
        <v>3.4375207379388146E-3</v>
      </c>
      <c r="E200" s="9">
        <v>2.5899999999999999E-2</v>
      </c>
      <c r="F200" s="13">
        <f>C200+$C$9</f>
        <v>3.7600000000000001E-2</v>
      </c>
      <c r="G200" s="76">
        <f>'[1]TARIFNE STAVKE od 01.10.2022'!F177</f>
        <v>3.2000000000000002E-3</v>
      </c>
      <c r="H200" s="76">
        <f>'[1]TARIFNE STAVKE od 01.10.2022'!G177</f>
        <v>3.5000000000000001E-3</v>
      </c>
      <c r="I200" s="9">
        <f t="shared" si="74"/>
        <v>4.1100000000000005E-2</v>
      </c>
    </row>
    <row r="201" spans="1:9">
      <c r="A201" s="3">
        <v>5</v>
      </c>
      <c r="B201" s="3" t="s">
        <v>23</v>
      </c>
      <c r="C201" s="9">
        <f t="shared" si="72"/>
        <v>3.0999999999999999E-3</v>
      </c>
      <c r="D201" s="9">
        <f t="shared" si="73"/>
        <v>3.4375207379388146E-3</v>
      </c>
      <c r="E201" s="9">
        <v>2.5899999999999999E-2</v>
      </c>
      <c r="F201" s="13">
        <f>C201+$C$9</f>
        <v>3.7600000000000001E-2</v>
      </c>
      <c r="G201" s="76">
        <f>'[1]TARIFNE STAVKE od 01.10.2022'!F178</f>
        <v>2.8E-3</v>
      </c>
      <c r="H201" s="76">
        <f>'[1]TARIFNE STAVKE od 01.10.2022'!G178</f>
        <v>3.0999999999999999E-3</v>
      </c>
      <c r="I201" s="9">
        <f t="shared" si="74"/>
        <v>4.07E-2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75">ROUND(D207*0.901,4)</f>
        <v>3.0999999999999999E-3</v>
      </c>
      <c r="D207" s="9">
        <f t="shared" ref="D207:D211" si="76">E207/$G$9</f>
        <v>3.4375207379388146E-3</v>
      </c>
      <c r="E207" s="9">
        <v>2.5899999999999999E-2</v>
      </c>
      <c r="F207" s="13">
        <f>C207+$C$9</f>
        <v>3.7600000000000001E-2</v>
      </c>
      <c r="G207" s="8">
        <f>'[1]TARIFNE STAVKE od 01.10.2022'!F16</f>
        <v>4.0000000000000001E-3</v>
      </c>
      <c r="H207" s="8">
        <f>'[1]TARIFNE STAVKE od 01.10.2022'!G16</f>
        <v>4.1000000000000003E-3</v>
      </c>
      <c r="I207" s="9">
        <f t="shared" ref="I207:I211" si="77">(F207+H207)</f>
        <v>4.1700000000000001E-2</v>
      </c>
    </row>
    <row r="208" spans="1:9">
      <c r="A208" s="3">
        <v>2</v>
      </c>
      <c r="B208" s="3" t="s">
        <v>20</v>
      </c>
      <c r="C208" s="9">
        <f t="shared" si="75"/>
        <v>3.0999999999999999E-3</v>
      </c>
      <c r="D208" s="9">
        <f t="shared" si="76"/>
        <v>3.4375207379388146E-3</v>
      </c>
      <c r="E208" s="9">
        <v>2.5899999999999999E-2</v>
      </c>
      <c r="F208" s="13">
        <f>C208+$C$9</f>
        <v>3.7600000000000001E-2</v>
      </c>
      <c r="G208" s="8">
        <f>'[1]TARIFNE STAVKE od 01.10.2022'!F17</f>
        <v>4.0000000000000001E-3</v>
      </c>
      <c r="H208" s="8">
        <f>'[1]TARIFNE STAVKE od 01.10.2022'!G17</f>
        <v>4.1000000000000003E-3</v>
      </c>
      <c r="I208" s="9">
        <f t="shared" si="77"/>
        <v>4.1700000000000001E-2</v>
      </c>
    </row>
    <row r="209" spans="1:9">
      <c r="A209" s="3">
        <v>3</v>
      </c>
      <c r="B209" s="3" t="s">
        <v>21</v>
      </c>
      <c r="C209" s="9">
        <f t="shared" si="75"/>
        <v>3.0999999999999999E-3</v>
      </c>
      <c r="D209" s="9">
        <f t="shared" si="76"/>
        <v>3.4375207379388146E-3</v>
      </c>
      <c r="E209" s="9">
        <v>2.5899999999999999E-2</v>
      </c>
      <c r="F209" s="13">
        <f>C209+$C$9</f>
        <v>3.7600000000000001E-2</v>
      </c>
      <c r="G209" s="8">
        <f>'[1]TARIFNE STAVKE od 01.10.2022'!F18</f>
        <v>4.0000000000000001E-3</v>
      </c>
      <c r="H209" s="8">
        <f>'[1]TARIFNE STAVKE od 01.10.2022'!G18</f>
        <v>4.1000000000000003E-3</v>
      </c>
      <c r="I209" s="9">
        <f t="shared" si="77"/>
        <v>4.1700000000000001E-2</v>
      </c>
    </row>
    <row r="210" spans="1:9">
      <c r="A210" s="3">
        <v>4</v>
      </c>
      <c r="B210" s="3" t="s">
        <v>22</v>
      </c>
      <c r="C210" s="9">
        <f t="shared" si="75"/>
        <v>3.0999999999999999E-3</v>
      </c>
      <c r="D210" s="9">
        <f t="shared" si="76"/>
        <v>3.4375207379388146E-3</v>
      </c>
      <c r="E210" s="9">
        <v>2.5899999999999999E-2</v>
      </c>
      <c r="F210" s="13">
        <f>C210+$C$9</f>
        <v>3.7600000000000001E-2</v>
      </c>
      <c r="G210" s="8">
        <f>'[1]TARIFNE STAVKE od 01.10.2022'!F19</f>
        <v>3.5999999999999999E-3</v>
      </c>
      <c r="H210" s="8">
        <f>'[1]TARIFNE STAVKE od 01.10.2022'!G19</f>
        <v>3.7000000000000002E-3</v>
      </c>
      <c r="I210" s="9">
        <f t="shared" si="77"/>
        <v>4.1300000000000003E-2</v>
      </c>
    </row>
    <row r="211" spans="1:9">
      <c r="A211" s="3">
        <v>5</v>
      </c>
      <c r="B211" s="3" t="s">
        <v>23</v>
      </c>
      <c r="C211" s="9">
        <f t="shared" si="75"/>
        <v>3.0999999999999999E-3</v>
      </c>
      <c r="D211" s="9">
        <f t="shared" si="76"/>
        <v>3.4375207379388146E-3</v>
      </c>
      <c r="E211" s="9">
        <v>2.5899999999999999E-2</v>
      </c>
      <c r="F211" s="13">
        <f>C211+$C$9</f>
        <v>3.7600000000000001E-2</v>
      </c>
      <c r="G211" s="8">
        <f>'[1]TARIFNE STAVKE od 01.10.2022'!F20</f>
        <v>3.5999999999999999E-3</v>
      </c>
      <c r="H211" s="8">
        <f>'[1]TARIFNE STAVKE od 01.10.2022'!G20</f>
        <v>3.7000000000000002E-3</v>
      </c>
      <c r="I211" s="9">
        <f t="shared" si="77"/>
        <v>4.1300000000000003E-2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78">ROUND(D213*0.901,4)</f>
        <v>3.0999999999999999E-3</v>
      </c>
      <c r="D213" s="9">
        <f t="shared" ref="D213:D221" si="79">E213/$G$9</f>
        <v>3.4375207379388146E-3</v>
      </c>
      <c r="E213" s="9">
        <v>2.5899999999999999E-2</v>
      </c>
      <c r="F213" s="13">
        <f>C213+$C$9</f>
        <v>3.7600000000000001E-2</v>
      </c>
      <c r="G213" s="8">
        <f>'[1]TARIFNE STAVKE od 01.10.2022'!F190</f>
        <v>4.8999999999999998E-3</v>
      </c>
      <c r="H213" s="8">
        <f>'[1]TARIFNE STAVKE od 01.10.2022'!G190</f>
        <v>5.1000000000000004E-3</v>
      </c>
      <c r="I213" s="9">
        <f t="shared" ref="I213:I216" si="80">(F213+H213)</f>
        <v>4.2700000000000002E-2</v>
      </c>
    </row>
    <row r="214" spans="1:9">
      <c r="A214" s="3">
        <v>2</v>
      </c>
      <c r="B214" s="3" t="s">
        <v>21</v>
      </c>
      <c r="C214" s="9">
        <f t="shared" si="78"/>
        <v>3.0999999999999999E-3</v>
      </c>
      <c r="D214" s="9">
        <f t="shared" si="79"/>
        <v>3.4375207379388146E-3</v>
      </c>
      <c r="E214" s="9">
        <v>2.5899999999999999E-2</v>
      </c>
      <c r="F214" s="13">
        <f>C214+$C$9</f>
        <v>3.7600000000000001E-2</v>
      </c>
      <c r="G214" s="8">
        <f>'[1]TARIFNE STAVKE od 01.10.2022'!F191</f>
        <v>4.8999999999999998E-3</v>
      </c>
      <c r="H214" s="8">
        <f>'[1]TARIFNE STAVKE od 01.10.2022'!G191</f>
        <v>5.1000000000000004E-3</v>
      </c>
      <c r="I214" s="9">
        <f t="shared" si="80"/>
        <v>4.2700000000000002E-2</v>
      </c>
    </row>
    <row r="215" spans="1:9">
      <c r="A215" s="3">
        <v>3</v>
      </c>
      <c r="B215" s="3" t="s">
        <v>22</v>
      </c>
      <c r="C215" s="9">
        <f t="shared" si="78"/>
        <v>3.0999999999999999E-3</v>
      </c>
      <c r="D215" s="9">
        <f t="shared" si="79"/>
        <v>3.4375207379388146E-3</v>
      </c>
      <c r="E215" s="9">
        <v>2.5899999999999999E-2</v>
      </c>
      <c r="F215" s="13">
        <f>C215+$C$9</f>
        <v>3.7600000000000001E-2</v>
      </c>
      <c r="G215" s="8">
        <f>'[1]TARIFNE STAVKE od 01.10.2022'!F192</f>
        <v>4.5999999999999999E-3</v>
      </c>
      <c r="H215" s="8">
        <f>'[1]TARIFNE STAVKE od 01.10.2022'!G192</f>
        <v>4.8999999999999998E-3</v>
      </c>
      <c r="I215" s="9">
        <f t="shared" si="80"/>
        <v>4.2500000000000003E-2</v>
      </c>
    </row>
    <row r="216" spans="1:9">
      <c r="A216" s="3">
        <v>4</v>
      </c>
      <c r="B216" s="3" t="s">
        <v>23</v>
      </c>
      <c r="C216" s="9">
        <f t="shared" si="78"/>
        <v>3.0999999999999999E-3</v>
      </c>
      <c r="D216" s="9">
        <f t="shared" si="79"/>
        <v>3.4375207379388146E-3</v>
      </c>
      <c r="E216" s="9">
        <v>2.5899999999999999E-2</v>
      </c>
      <c r="F216" s="13">
        <f>C216+$C$9</f>
        <v>3.7600000000000001E-2</v>
      </c>
      <c r="G216" s="8">
        <f>'[1]TARIFNE STAVKE od 01.10.2022'!F193</f>
        <v>4.4000000000000003E-3</v>
      </c>
      <c r="H216" s="8">
        <f>'[1]TARIFNE STAVKE od 01.10.2022'!G193</f>
        <v>4.5999999999999999E-3</v>
      </c>
      <c r="I216" s="9">
        <f t="shared" si="80"/>
        <v>4.2200000000000001E-2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78"/>
        <v>3.0999999999999999E-3</v>
      </c>
      <c r="D218" s="9">
        <f t="shared" si="79"/>
        <v>3.4375207379388146E-3</v>
      </c>
      <c r="E218" s="9">
        <v>2.5899999999999999E-2</v>
      </c>
      <c r="F218" s="13">
        <f>C218+$C$9</f>
        <v>3.7600000000000001E-2</v>
      </c>
      <c r="G218" s="8">
        <f>'[1]TARIFNE STAVKE od 01.10.2022'!F197</f>
        <v>5.4999999999999997E-3</v>
      </c>
      <c r="H218" s="8">
        <f>'[1]TARIFNE STAVKE od 01.10.2022'!G197</f>
        <v>5.7000000000000002E-3</v>
      </c>
      <c r="I218" s="9">
        <f t="shared" ref="I218:I221" si="81">(F218+H218)</f>
        <v>4.3300000000000005E-2</v>
      </c>
    </row>
    <row r="219" spans="1:9">
      <c r="A219" s="3">
        <v>2</v>
      </c>
      <c r="B219" s="3" t="s">
        <v>21</v>
      </c>
      <c r="C219" s="9">
        <f t="shared" si="78"/>
        <v>3.0999999999999999E-3</v>
      </c>
      <c r="D219" s="9">
        <f t="shared" si="79"/>
        <v>3.4375207379388146E-3</v>
      </c>
      <c r="E219" s="9">
        <v>2.5899999999999999E-2</v>
      </c>
      <c r="F219" s="13">
        <f>C219+$C$9</f>
        <v>3.7600000000000001E-2</v>
      </c>
      <c r="G219" s="8">
        <f>'[1]TARIFNE STAVKE od 01.10.2022'!F198</f>
        <v>4.4000000000000003E-3</v>
      </c>
      <c r="H219" s="8">
        <f>'[1]TARIFNE STAVKE od 01.10.2022'!G198</f>
        <v>4.5999999999999999E-3</v>
      </c>
      <c r="I219" s="9">
        <f t="shared" si="81"/>
        <v>4.2200000000000001E-2</v>
      </c>
    </row>
    <row r="220" spans="1:9">
      <c r="A220" s="3">
        <v>3</v>
      </c>
      <c r="B220" s="3" t="s">
        <v>22</v>
      </c>
      <c r="C220" s="9">
        <f t="shared" si="78"/>
        <v>3.0999999999999999E-3</v>
      </c>
      <c r="D220" s="9">
        <f t="shared" si="79"/>
        <v>3.4375207379388146E-3</v>
      </c>
      <c r="E220" s="9">
        <v>2.5899999999999999E-2</v>
      </c>
      <c r="F220" s="13">
        <f>C220+$C$9</f>
        <v>3.7600000000000001E-2</v>
      </c>
      <c r="G220" s="8">
        <f>'[1]TARIFNE STAVKE od 01.10.2022'!F199</f>
        <v>4.1000000000000003E-3</v>
      </c>
      <c r="H220" s="8">
        <f>'[1]TARIFNE STAVKE od 01.10.2022'!G199</f>
        <v>4.3E-3</v>
      </c>
      <c r="I220" s="9">
        <f t="shared" si="81"/>
        <v>4.19E-2</v>
      </c>
    </row>
    <row r="221" spans="1:9">
      <c r="A221" s="3">
        <v>4</v>
      </c>
      <c r="B221" s="3" t="s">
        <v>23</v>
      </c>
      <c r="C221" s="9">
        <f t="shared" si="78"/>
        <v>3.0999999999999999E-3</v>
      </c>
      <c r="D221" s="9">
        <f t="shared" si="79"/>
        <v>3.4375207379388146E-3</v>
      </c>
      <c r="E221" s="9">
        <v>2.5899999999999999E-2</v>
      </c>
      <c r="F221" s="13">
        <f>C221+$C$9</f>
        <v>3.7600000000000001E-2</v>
      </c>
      <c r="G221" s="8">
        <f>'[1]TARIFNE STAVKE od 01.10.2022'!F200</f>
        <v>3.8E-3</v>
      </c>
      <c r="H221" s="8">
        <f>'[1]TARIFNE STAVKE od 01.10.2022'!G200</f>
        <v>4.0000000000000001E-3</v>
      </c>
      <c r="I221" s="9">
        <f t="shared" si="81"/>
        <v>4.1599999999999998E-2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82">ROUND(D227*0.901,4)</f>
        <v>3.5000000000000001E-3</v>
      </c>
      <c r="D227" s="9">
        <f t="shared" ref="D227:D230" si="83">E227/$G$9</f>
        <v>3.9153228482314683E-3</v>
      </c>
      <c r="E227" s="9">
        <v>2.9499999999999998E-2</v>
      </c>
      <c r="F227" s="13">
        <f>C227+$C$9</f>
        <v>3.8000000000000006E-2</v>
      </c>
      <c r="G227" s="8">
        <f>'[1]TARIFNE STAVKE od 01.10.2022'!F204</f>
        <v>6.1000000000000004E-3</v>
      </c>
      <c r="H227" s="8">
        <f>'[1]TARIFNE STAVKE od 01.10.2022'!G204</f>
        <v>6.4999999999999997E-3</v>
      </c>
      <c r="I227" s="9">
        <f t="shared" ref="I227:I230" si="84">(F227+H227)</f>
        <v>4.4500000000000005E-2</v>
      </c>
    </row>
    <row r="228" spans="1:9">
      <c r="A228" s="3">
        <v>2</v>
      </c>
      <c r="B228" s="3" t="s">
        <v>20</v>
      </c>
      <c r="C228" s="9">
        <f t="shared" si="82"/>
        <v>3.5000000000000001E-3</v>
      </c>
      <c r="D228" s="9">
        <f t="shared" si="83"/>
        <v>3.9153228482314683E-3</v>
      </c>
      <c r="E228" s="9">
        <v>2.9499999999999998E-2</v>
      </c>
      <c r="F228" s="13">
        <f>C228+$C$9</f>
        <v>3.8000000000000006E-2</v>
      </c>
      <c r="G228" s="8">
        <f>'[1]TARIFNE STAVKE od 01.10.2022'!F205</f>
        <v>4.7000000000000002E-3</v>
      </c>
      <c r="H228" s="8">
        <f>'[1]TARIFNE STAVKE od 01.10.2022'!G205</f>
        <v>5.0000000000000001E-3</v>
      </c>
      <c r="I228" s="9">
        <f t="shared" si="84"/>
        <v>4.3000000000000003E-2</v>
      </c>
    </row>
    <row r="229" spans="1:9">
      <c r="A229" s="3">
        <v>3</v>
      </c>
      <c r="B229" s="3" t="s">
        <v>21</v>
      </c>
      <c r="C229" s="9">
        <f t="shared" si="82"/>
        <v>3.5000000000000001E-3</v>
      </c>
      <c r="D229" s="9">
        <f t="shared" si="83"/>
        <v>3.9153228482314683E-3</v>
      </c>
      <c r="E229" s="9">
        <v>2.9499999999999998E-2</v>
      </c>
      <c r="F229" s="13">
        <f>C229+$C$9</f>
        <v>3.8000000000000006E-2</v>
      </c>
      <c r="G229" s="8">
        <f>'[1]TARIFNE STAVKE od 01.10.2022'!F206</f>
        <v>4.0000000000000001E-3</v>
      </c>
      <c r="H229" s="8">
        <f>'[1]TARIFNE STAVKE od 01.10.2022'!G206</f>
        <v>4.1999999999999997E-3</v>
      </c>
      <c r="I229" s="9">
        <f t="shared" si="84"/>
        <v>4.2200000000000008E-2</v>
      </c>
    </row>
    <row r="230" spans="1:9">
      <c r="A230" s="3">
        <v>4</v>
      </c>
      <c r="B230" s="3" t="s">
        <v>23</v>
      </c>
      <c r="C230" s="9">
        <f t="shared" si="82"/>
        <v>3.5000000000000001E-3</v>
      </c>
      <c r="D230" s="9">
        <f t="shared" si="83"/>
        <v>3.9153228482314683E-3</v>
      </c>
      <c r="E230" s="9">
        <v>2.9499999999999998E-2</v>
      </c>
      <c r="F230" s="13">
        <f>C230+$C$9</f>
        <v>3.8000000000000006E-2</v>
      </c>
      <c r="G230" s="8">
        <f>'[1]TARIFNE STAVKE od 01.10.2022'!F207</f>
        <v>3.5000000000000001E-3</v>
      </c>
      <c r="H230" s="8">
        <f>'[1]TARIFNE STAVKE od 01.10.2022'!G207</f>
        <v>3.7000000000000002E-3</v>
      </c>
      <c r="I230" s="9">
        <f t="shared" si="84"/>
        <v>4.1700000000000008E-2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85">ROUND(D236*0.901,4)</f>
        <v>4.4000000000000003E-3</v>
      </c>
      <c r="D236" s="9">
        <f t="shared" ref="D236:D243" si="86">E236/$G$9</f>
        <v>4.9240161921826264E-3</v>
      </c>
      <c r="E236" s="9">
        <v>3.7100000000000001E-2</v>
      </c>
      <c r="F236" s="13">
        <f t="shared" ref="F236:F243" si="87">C236+$C$9</f>
        <v>3.8900000000000004E-2</v>
      </c>
      <c r="G236" s="8">
        <f>'[1]TARIFNE STAVKE od 01.10.2022'!F211</f>
        <v>6.1000000000000004E-3</v>
      </c>
      <c r="H236" s="8">
        <f>'[1]TARIFNE STAVKE od 01.10.2022'!G211</f>
        <v>6.4999999999999997E-3</v>
      </c>
      <c r="I236" s="9">
        <f t="shared" ref="I236:I243" si="88">(F236+H236)</f>
        <v>4.5400000000000003E-2</v>
      </c>
    </row>
    <row r="237" spans="1:9">
      <c r="A237" s="3">
        <v>2</v>
      </c>
      <c r="B237" s="3" t="s">
        <v>20</v>
      </c>
      <c r="C237" s="9">
        <f t="shared" si="85"/>
        <v>4.4000000000000003E-3</v>
      </c>
      <c r="D237" s="9">
        <f t="shared" si="86"/>
        <v>4.9240161921826264E-3</v>
      </c>
      <c r="E237" s="9">
        <v>3.7100000000000001E-2</v>
      </c>
      <c r="F237" s="13">
        <f t="shared" si="87"/>
        <v>3.8900000000000004E-2</v>
      </c>
      <c r="G237" s="8">
        <f>'[1]TARIFNE STAVKE od 01.10.2022'!F212</f>
        <v>4.7000000000000002E-3</v>
      </c>
      <c r="H237" s="8">
        <f>'[1]TARIFNE STAVKE od 01.10.2022'!G212</f>
        <v>5.0000000000000001E-3</v>
      </c>
      <c r="I237" s="9">
        <f t="shared" si="88"/>
        <v>4.3900000000000002E-2</v>
      </c>
    </row>
    <row r="238" spans="1:9">
      <c r="A238" s="3">
        <v>3</v>
      </c>
      <c r="B238" s="3" t="s">
        <v>21</v>
      </c>
      <c r="C238" s="9">
        <f t="shared" si="85"/>
        <v>4.4000000000000003E-3</v>
      </c>
      <c r="D238" s="9">
        <f t="shared" si="86"/>
        <v>4.9240161921826264E-3</v>
      </c>
      <c r="E238" s="9">
        <v>3.7100000000000001E-2</v>
      </c>
      <c r="F238" s="13">
        <f t="shared" si="87"/>
        <v>3.8900000000000004E-2</v>
      </c>
      <c r="G238" s="8">
        <f>'[1]TARIFNE STAVKE od 01.10.2022'!F213</f>
        <v>4.0000000000000001E-3</v>
      </c>
      <c r="H238" s="8">
        <f>'[1]TARIFNE STAVKE od 01.10.2022'!G213</f>
        <v>4.1999999999999997E-3</v>
      </c>
      <c r="I238" s="9">
        <f t="shared" si="88"/>
        <v>4.3100000000000006E-2</v>
      </c>
    </row>
    <row r="239" spans="1:9">
      <c r="A239" s="3">
        <v>4</v>
      </c>
      <c r="B239" s="3" t="s">
        <v>22</v>
      </c>
      <c r="C239" s="9">
        <f t="shared" si="85"/>
        <v>4.4000000000000003E-3</v>
      </c>
      <c r="D239" s="9">
        <f t="shared" si="86"/>
        <v>4.9240161921826264E-3</v>
      </c>
      <c r="E239" s="9">
        <v>3.7100000000000001E-2</v>
      </c>
      <c r="F239" s="13">
        <f t="shared" si="87"/>
        <v>3.8900000000000004E-2</v>
      </c>
      <c r="G239" s="8">
        <f>'[1]TARIFNE STAVKE od 01.10.2022'!F214</f>
        <v>3.8E-3</v>
      </c>
      <c r="H239" s="8">
        <f>'[1]TARIFNE STAVKE od 01.10.2022'!G214</f>
        <v>4.0000000000000001E-3</v>
      </c>
      <c r="I239" s="9">
        <f t="shared" si="88"/>
        <v>4.2900000000000008E-2</v>
      </c>
    </row>
    <row r="240" spans="1:9">
      <c r="A240" s="3">
        <v>5</v>
      </c>
      <c r="B240" s="3" t="s">
        <v>23</v>
      </c>
      <c r="C240" s="9">
        <f t="shared" si="85"/>
        <v>4.4000000000000003E-3</v>
      </c>
      <c r="D240" s="9">
        <f t="shared" si="86"/>
        <v>4.9240161921826264E-3</v>
      </c>
      <c r="E240" s="9">
        <v>3.7100000000000001E-2</v>
      </c>
      <c r="F240" s="13">
        <f t="shared" si="87"/>
        <v>3.8900000000000004E-2</v>
      </c>
      <c r="G240" s="8">
        <f>'[1]TARIFNE STAVKE od 01.10.2022'!F215</f>
        <v>3.5000000000000001E-3</v>
      </c>
      <c r="H240" s="8">
        <f>'[1]TARIFNE STAVKE od 01.10.2022'!G215</f>
        <v>3.7000000000000002E-3</v>
      </c>
      <c r="I240" s="9">
        <f t="shared" si="88"/>
        <v>4.2600000000000006E-2</v>
      </c>
    </row>
    <row r="241" spans="1:9">
      <c r="A241" s="3">
        <v>6</v>
      </c>
      <c r="B241" s="3" t="s">
        <v>24</v>
      </c>
      <c r="C241" s="9">
        <f t="shared" si="85"/>
        <v>4.4000000000000003E-3</v>
      </c>
      <c r="D241" s="9">
        <f t="shared" si="86"/>
        <v>4.9240161921826264E-3</v>
      </c>
      <c r="E241" s="9">
        <v>3.7100000000000001E-2</v>
      </c>
      <c r="F241" s="13">
        <f t="shared" si="87"/>
        <v>3.8900000000000004E-2</v>
      </c>
      <c r="G241" s="8">
        <f>'[1]TARIFNE STAVKE od 01.10.2022'!F216</f>
        <v>3.3E-3</v>
      </c>
      <c r="H241" s="8">
        <f>'[1]TARIFNE STAVKE od 01.10.2022'!G216</f>
        <v>3.5000000000000001E-3</v>
      </c>
      <c r="I241" s="9">
        <f t="shared" si="88"/>
        <v>4.2400000000000007E-2</v>
      </c>
    </row>
    <row r="242" spans="1:9">
      <c r="A242" s="3">
        <v>7</v>
      </c>
      <c r="B242" s="3" t="s">
        <v>25</v>
      </c>
      <c r="C242" s="9">
        <f t="shared" si="85"/>
        <v>4.4000000000000003E-3</v>
      </c>
      <c r="D242" s="9">
        <f t="shared" si="86"/>
        <v>4.9240161921826264E-3</v>
      </c>
      <c r="E242" s="9">
        <v>3.7100000000000001E-2</v>
      </c>
      <c r="F242" s="13">
        <f t="shared" si="87"/>
        <v>3.8900000000000004E-2</v>
      </c>
      <c r="G242" s="8">
        <f>'[1]TARIFNE STAVKE od 01.10.2022'!F217</f>
        <v>3.0999999999999999E-3</v>
      </c>
      <c r="H242" s="8">
        <f>'[1]TARIFNE STAVKE od 01.10.2022'!G217</f>
        <v>3.2000000000000002E-3</v>
      </c>
      <c r="I242" s="9">
        <f t="shared" si="88"/>
        <v>4.2100000000000005E-2</v>
      </c>
    </row>
    <row r="243" spans="1:9">
      <c r="A243" s="3">
        <v>8</v>
      </c>
      <c r="B243" s="3" t="s">
        <v>28</v>
      </c>
      <c r="C243" s="9">
        <f t="shared" si="85"/>
        <v>4.4000000000000003E-3</v>
      </c>
      <c r="D243" s="9">
        <f t="shared" si="86"/>
        <v>4.9240161921826264E-3</v>
      </c>
      <c r="E243" s="9">
        <v>3.7100000000000001E-2</v>
      </c>
      <c r="F243" s="13">
        <f t="shared" si="87"/>
        <v>3.8900000000000004E-2</v>
      </c>
      <c r="G243" s="8">
        <f>'[1]TARIFNE STAVKE od 01.10.2022'!F218</f>
        <v>2.8E-3</v>
      </c>
      <c r="H243" s="8">
        <f>'[1]TARIFNE STAVKE od 01.10.2022'!G218</f>
        <v>3.0000000000000001E-3</v>
      </c>
      <c r="I243" s="9">
        <f t="shared" si="88"/>
        <v>4.1900000000000007E-2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89">ROUND(D249*0.901,4)</f>
        <v>4.4000000000000003E-3</v>
      </c>
      <c r="D249" s="9">
        <f t="shared" ref="D249:D255" si="90">E249/$G$9</f>
        <v>4.9240161921826264E-3</v>
      </c>
      <c r="E249" s="9">
        <v>3.7100000000000001E-2</v>
      </c>
      <c r="F249" s="13">
        <f t="shared" ref="F249:F255" si="91">C249+$C$9</f>
        <v>3.8900000000000004E-2</v>
      </c>
      <c r="G249" s="8">
        <f>'[1]TARIFNE STAVKE od 01.10.2022'!F222</f>
        <v>6.1000000000000004E-3</v>
      </c>
      <c r="H249" s="8">
        <f>'[1]TARIFNE STAVKE od 01.10.2022'!G222</f>
        <v>6.4999999999999997E-3</v>
      </c>
      <c r="I249" s="9">
        <f t="shared" ref="I249:I255" si="92">(F249+H249)</f>
        <v>4.5400000000000003E-2</v>
      </c>
    </row>
    <row r="250" spans="1:9">
      <c r="A250" s="3">
        <v>2</v>
      </c>
      <c r="B250" s="3" t="s">
        <v>20</v>
      </c>
      <c r="C250" s="9">
        <f t="shared" si="89"/>
        <v>4.4000000000000003E-3</v>
      </c>
      <c r="D250" s="9">
        <f t="shared" si="90"/>
        <v>4.9240161921826264E-3</v>
      </c>
      <c r="E250" s="9">
        <v>3.7100000000000001E-2</v>
      </c>
      <c r="F250" s="13">
        <f t="shared" si="91"/>
        <v>3.8900000000000004E-2</v>
      </c>
      <c r="G250" s="8">
        <f>'[1]TARIFNE STAVKE od 01.10.2022'!F223</f>
        <v>4.7000000000000002E-3</v>
      </c>
      <c r="H250" s="8">
        <f>'[1]TARIFNE STAVKE od 01.10.2022'!G223</f>
        <v>5.0000000000000001E-3</v>
      </c>
      <c r="I250" s="9">
        <f t="shared" si="92"/>
        <v>4.3900000000000002E-2</v>
      </c>
    </row>
    <row r="251" spans="1:9">
      <c r="A251" s="3">
        <v>3</v>
      </c>
      <c r="B251" s="3" t="s">
        <v>21</v>
      </c>
      <c r="C251" s="9">
        <f t="shared" si="89"/>
        <v>4.4000000000000003E-3</v>
      </c>
      <c r="D251" s="9">
        <f t="shared" si="90"/>
        <v>4.9240161921826264E-3</v>
      </c>
      <c r="E251" s="9">
        <v>3.7100000000000001E-2</v>
      </c>
      <c r="F251" s="13">
        <f t="shared" si="91"/>
        <v>3.8900000000000004E-2</v>
      </c>
      <c r="G251" s="8">
        <f>'[1]TARIFNE STAVKE od 01.10.2022'!F224</f>
        <v>4.0000000000000001E-3</v>
      </c>
      <c r="H251" s="8">
        <f>'[1]TARIFNE STAVKE od 01.10.2022'!G224</f>
        <v>4.1999999999999997E-3</v>
      </c>
      <c r="I251" s="9">
        <f t="shared" si="92"/>
        <v>4.3100000000000006E-2</v>
      </c>
    </row>
    <row r="252" spans="1:9">
      <c r="A252" s="3">
        <v>4</v>
      </c>
      <c r="B252" s="3" t="s">
        <v>22</v>
      </c>
      <c r="C252" s="9">
        <f t="shared" si="89"/>
        <v>4.4000000000000003E-3</v>
      </c>
      <c r="D252" s="9">
        <f t="shared" si="90"/>
        <v>4.9240161921826264E-3</v>
      </c>
      <c r="E252" s="9">
        <v>3.7100000000000001E-2</v>
      </c>
      <c r="F252" s="13">
        <f t="shared" si="91"/>
        <v>3.8900000000000004E-2</v>
      </c>
      <c r="G252" s="8">
        <f>'[1]TARIFNE STAVKE od 01.10.2022'!F225</f>
        <v>3.8E-3</v>
      </c>
      <c r="H252" s="8">
        <f>'[1]TARIFNE STAVKE od 01.10.2022'!G225</f>
        <v>4.0000000000000001E-3</v>
      </c>
      <c r="I252" s="9">
        <f t="shared" si="92"/>
        <v>4.2900000000000008E-2</v>
      </c>
    </row>
    <row r="253" spans="1:9">
      <c r="A253" s="3">
        <v>5</v>
      </c>
      <c r="B253" s="3" t="s">
        <v>23</v>
      </c>
      <c r="C253" s="9">
        <f t="shared" si="89"/>
        <v>4.4000000000000003E-3</v>
      </c>
      <c r="D253" s="9">
        <f t="shared" si="90"/>
        <v>4.9240161921826264E-3</v>
      </c>
      <c r="E253" s="9">
        <v>3.7100000000000001E-2</v>
      </c>
      <c r="F253" s="13">
        <f t="shared" si="91"/>
        <v>3.8900000000000004E-2</v>
      </c>
      <c r="G253" s="8">
        <f>'[1]TARIFNE STAVKE od 01.10.2022'!F226</f>
        <v>3.5000000000000001E-3</v>
      </c>
      <c r="H253" s="8">
        <f>'[1]TARIFNE STAVKE od 01.10.2022'!G226</f>
        <v>3.7000000000000002E-3</v>
      </c>
      <c r="I253" s="9">
        <f t="shared" si="92"/>
        <v>4.2600000000000006E-2</v>
      </c>
    </row>
    <row r="254" spans="1:9">
      <c r="A254" s="3">
        <v>6</v>
      </c>
      <c r="B254" s="3" t="s">
        <v>24</v>
      </c>
      <c r="C254" s="9">
        <f t="shared" si="89"/>
        <v>4.4000000000000003E-3</v>
      </c>
      <c r="D254" s="9">
        <f t="shared" si="90"/>
        <v>4.9240161921826264E-3</v>
      </c>
      <c r="E254" s="9">
        <v>3.7100000000000001E-2</v>
      </c>
      <c r="F254" s="13">
        <f t="shared" si="91"/>
        <v>3.8900000000000004E-2</v>
      </c>
      <c r="G254" s="8">
        <f>'[1]TARIFNE STAVKE od 01.10.2022'!F227</f>
        <v>3.3E-3</v>
      </c>
      <c r="H254" s="8">
        <f>'[1]TARIFNE STAVKE od 01.10.2022'!G227</f>
        <v>3.5000000000000001E-3</v>
      </c>
      <c r="I254" s="9">
        <f t="shared" si="92"/>
        <v>4.2400000000000007E-2</v>
      </c>
    </row>
    <row r="255" spans="1:9">
      <c r="A255" s="3">
        <v>7</v>
      </c>
      <c r="B255" s="3" t="s">
        <v>25</v>
      </c>
      <c r="C255" s="9">
        <f t="shared" si="89"/>
        <v>4.4000000000000003E-3</v>
      </c>
      <c r="D255" s="9">
        <f t="shared" si="90"/>
        <v>4.9240161921826264E-3</v>
      </c>
      <c r="E255" s="9">
        <v>3.7100000000000001E-2</v>
      </c>
      <c r="F255" s="13">
        <f t="shared" si="91"/>
        <v>3.8900000000000004E-2</v>
      </c>
      <c r="G255" s="8">
        <f>'[1]TARIFNE STAVKE od 01.10.2022'!F228</f>
        <v>3.0999999999999999E-3</v>
      </c>
      <c r="H255" s="8">
        <f>'[1]TARIFNE STAVKE od 01.10.2022'!G228</f>
        <v>3.2000000000000002E-3</v>
      </c>
      <c r="I255" s="9">
        <f t="shared" si="92"/>
        <v>4.2100000000000005E-2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93">ROUND(D261*0.901,4)</f>
        <v>3.5000000000000001E-3</v>
      </c>
      <c r="D261" s="9">
        <f t="shared" ref="D261:D267" si="94">E261/$G$9</f>
        <v>3.9153228482314683E-3</v>
      </c>
      <c r="E261" s="9">
        <v>2.9499999999999998E-2</v>
      </c>
      <c r="F261" s="13">
        <f t="shared" ref="F261:F267" si="95">C261+$C$9</f>
        <v>3.8000000000000006E-2</v>
      </c>
      <c r="G261" s="8">
        <f>'[1]TARIFNE STAVKE od 01.10.2022'!F232</f>
        <v>6.1000000000000004E-3</v>
      </c>
      <c r="H261" s="8">
        <f>'[1]TARIFNE STAVKE od 01.10.2022'!G232</f>
        <v>6.4999999999999997E-3</v>
      </c>
      <c r="I261" s="9">
        <f t="shared" ref="I261:I267" si="96">(F261+H261)</f>
        <v>4.4500000000000005E-2</v>
      </c>
    </row>
    <row r="262" spans="1:9">
      <c r="A262" s="3">
        <v>2</v>
      </c>
      <c r="B262" s="3" t="s">
        <v>20</v>
      </c>
      <c r="C262" s="9">
        <f t="shared" si="93"/>
        <v>3.5000000000000001E-3</v>
      </c>
      <c r="D262" s="9">
        <f t="shared" si="94"/>
        <v>3.9153228482314683E-3</v>
      </c>
      <c r="E262" s="9">
        <v>2.9499999999999998E-2</v>
      </c>
      <c r="F262" s="13">
        <f t="shared" si="95"/>
        <v>3.8000000000000006E-2</v>
      </c>
      <c r="G262" s="8">
        <f>'[1]TARIFNE STAVKE od 01.10.2022'!F233</f>
        <v>4.7000000000000002E-3</v>
      </c>
      <c r="H262" s="8">
        <f>'[1]TARIFNE STAVKE od 01.10.2022'!G233</f>
        <v>5.0000000000000001E-3</v>
      </c>
      <c r="I262" s="9">
        <f t="shared" si="96"/>
        <v>4.3000000000000003E-2</v>
      </c>
    </row>
    <row r="263" spans="1:9">
      <c r="A263" s="3">
        <v>3</v>
      </c>
      <c r="B263" s="3" t="s">
        <v>21</v>
      </c>
      <c r="C263" s="9">
        <f t="shared" si="93"/>
        <v>3.5000000000000001E-3</v>
      </c>
      <c r="D263" s="9">
        <f t="shared" si="94"/>
        <v>3.9153228482314683E-3</v>
      </c>
      <c r="E263" s="9">
        <v>2.9499999999999998E-2</v>
      </c>
      <c r="F263" s="13">
        <f t="shared" si="95"/>
        <v>3.8000000000000006E-2</v>
      </c>
      <c r="G263" s="8">
        <f>'[1]TARIFNE STAVKE od 01.10.2022'!F234</f>
        <v>4.0000000000000001E-3</v>
      </c>
      <c r="H263" s="8">
        <f>'[1]TARIFNE STAVKE od 01.10.2022'!G234</f>
        <v>4.1999999999999997E-3</v>
      </c>
      <c r="I263" s="9">
        <f t="shared" si="96"/>
        <v>4.2200000000000008E-2</v>
      </c>
    </row>
    <row r="264" spans="1:9">
      <c r="A264" s="3">
        <v>4</v>
      </c>
      <c r="B264" s="3" t="s">
        <v>22</v>
      </c>
      <c r="C264" s="9">
        <f t="shared" si="93"/>
        <v>3.5000000000000001E-3</v>
      </c>
      <c r="D264" s="9">
        <f t="shared" si="94"/>
        <v>3.9153228482314683E-3</v>
      </c>
      <c r="E264" s="9">
        <v>2.9499999999999998E-2</v>
      </c>
      <c r="F264" s="13">
        <f t="shared" si="95"/>
        <v>3.8000000000000006E-2</v>
      </c>
      <c r="G264" s="8">
        <f>'[1]TARIFNE STAVKE od 01.10.2022'!F235</f>
        <v>3.8E-3</v>
      </c>
      <c r="H264" s="8">
        <f>'[1]TARIFNE STAVKE od 01.10.2022'!G235</f>
        <v>4.0000000000000001E-3</v>
      </c>
      <c r="I264" s="9">
        <f t="shared" si="96"/>
        <v>4.200000000000001E-2</v>
      </c>
    </row>
    <row r="265" spans="1:9">
      <c r="A265" s="3">
        <v>5</v>
      </c>
      <c r="B265" s="3" t="s">
        <v>23</v>
      </c>
      <c r="C265" s="9">
        <f t="shared" si="93"/>
        <v>3.5000000000000001E-3</v>
      </c>
      <c r="D265" s="9">
        <f t="shared" si="94"/>
        <v>3.9153228482314683E-3</v>
      </c>
      <c r="E265" s="9">
        <v>2.9499999999999998E-2</v>
      </c>
      <c r="F265" s="13">
        <f t="shared" si="95"/>
        <v>3.8000000000000006E-2</v>
      </c>
      <c r="G265" s="8">
        <f>'[1]TARIFNE STAVKE od 01.10.2022'!F236</f>
        <v>3.5000000000000001E-3</v>
      </c>
      <c r="H265" s="8">
        <f>'[1]TARIFNE STAVKE od 01.10.2022'!G236</f>
        <v>3.7000000000000002E-3</v>
      </c>
      <c r="I265" s="9">
        <f t="shared" si="96"/>
        <v>4.1700000000000008E-2</v>
      </c>
    </row>
    <row r="266" spans="1:9">
      <c r="A266" s="3">
        <v>6</v>
      </c>
      <c r="B266" s="3" t="s">
        <v>24</v>
      </c>
      <c r="C266" s="9">
        <f t="shared" si="93"/>
        <v>3.5000000000000001E-3</v>
      </c>
      <c r="D266" s="9">
        <f t="shared" si="94"/>
        <v>3.9153228482314683E-3</v>
      </c>
      <c r="E266" s="9">
        <v>2.9499999999999998E-2</v>
      </c>
      <c r="F266" s="13">
        <f t="shared" si="95"/>
        <v>3.8000000000000006E-2</v>
      </c>
      <c r="G266" s="8">
        <f>'[1]TARIFNE STAVKE od 01.10.2022'!F237</f>
        <v>3.3E-3</v>
      </c>
      <c r="H266" s="8">
        <f>'[1]TARIFNE STAVKE od 01.10.2022'!G237</f>
        <v>3.5000000000000001E-3</v>
      </c>
      <c r="I266" s="9">
        <f t="shared" si="96"/>
        <v>4.1500000000000009E-2</v>
      </c>
    </row>
    <row r="267" spans="1:9">
      <c r="A267" s="3">
        <v>7</v>
      </c>
      <c r="B267" s="3" t="s">
        <v>25</v>
      </c>
      <c r="C267" s="9">
        <f t="shared" si="93"/>
        <v>3.5000000000000001E-3</v>
      </c>
      <c r="D267" s="9">
        <f t="shared" si="94"/>
        <v>3.9153228482314683E-3</v>
      </c>
      <c r="E267" s="9">
        <v>2.9499999999999998E-2</v>
      </c>
      <c r="F267" s="13">
        <f t="shared" si="95"/>
        <v>3.8000000000000006E-2</v>
      </c>
      <c r="G267" s="8">
        <f>'[1]TARIFNE STAVKE od 01.10.2022'!F238</f>
        <v>3.0999999999999999E-3</v>
      </c>
      <c r="H267" s="8">
        <f>'[1]TARIFNE STAVKE od 01.10.2022'!G238</f>
        <v>3.2000000000000002E-3</v>
      </c>
      <c r="I267" s="9">
        <f t="shared" si="96"/>
        <v>4.1200000000000007E-2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97">ROUND(D273*0.901,4)</f>
        <v>4.4000000000000003E-3</v>
      </c>
      <c r="D273" s="9">
        <f t="shared" ref="D273:D278" si="98">E273/$G$9</f>
        <v>4.9240161921826264E-3</v>
      </c>
      <c r="E273" s="9">
        <v>3.7100000000000001E-2</v>
      </c>
      <c r="F273" s="13">
        <f t="shared" ref="F273:F278" si="99">C273+$C$9</f>
        <v>3.8900000000000004E-2</v>
      </c>
      <c r="G273" s="8">
        <f>'[1]TARIFNE STAVKE od 01.10.2022'!F242</f>
        <v>6.1000000000000004E-3</v>
      </c>
      <c r="H273" s="8">
        <f>'[1]TARIFNE STAVKE od 01.10.2022'!G242</f>
        <v>7.1999999999999998E-3</v>
      </c>
      <c r="I273" s="9">
        <f t="shared" ref="I273:I278" si="100">(F273+H273)</f>
        <v>4.6100000000000002E-2</v>
      </c>
    </row>
    <row r="274" spans="1:9">
      <c r="A274" s="3">
        <v>2</v>
      </c>
      <c r="B274" s="3" t="s">
        <v>20</v>
      </c>
      <c r="C274" s="9">
        <f t="shared" si="97"/>
        <v>4.4000000000000003E-3</v>
      </c>
      <c r="D274" s="9">
        <f t="shared" si="98"/>
        <v>4.9240161921826264E-3</v>
      </c>
      <c r="E274" s="9">
        <v>3.7100000000000001E-2</v>
      </c>
      <c r="F274" s="13">
        <f t="shared" si="99"/>
        <v>3.8900000000000004E-2</v>
      </c>
      <c r="G274" s="8">
        <f>'[1]TARIFNE STAVKE od 01.10.2022'!F243</f>
        <v>4.7000000000000002E-3</v>
      </c>
      <c r="H274" s="8">
        <f>'[1]TARIFNE STAVKE od 01.10.2022'!G243</f>
        <v>5.4999999999999997E-3</v>
      </c>
      <c r="I274" s="9">
        <f t="shared" si="100"/>
        <v>4.4400000000000002E-2</v>
      </c>
    </row>
    <row r="275" spans="1:9">
      <c r="A275" s="3">
        <v>3</v>
      </c>
      <c r="B275" s="3" t="s">
        <v>21</v>
      </c>
      <c r="C275" s="9">
        <f t="shared" si="97"/>
        <v>4.4000000000000003E-3</v>
      </c>
      <c r="D275" s="9">
        <f t="shared" si="98"/>
        <v>4.9240161921826264E-3</v>
      </c>
      <c r="E275" s="9">
        <v>3.7100000000000001E-2</v>
      </c>
      <c r="F275" s="13">
        <f t="shared" si="99"/>
        <v>3.8900000000000004E-2</v>
      </c>
      <c r="G275" s="8">
        <f>'[1]TARIFNE STAVKE od 01.10.2022'!F244</f>
        <v>4.0000000000000001E-3</v>
      </c>
      <c r="H275" s="8">
        <f>'[1]TARIFNE STAVKE od 01.10.2022'!G244</f>
        <v>4.7000000000000002E-3</v>
      </c>
      <c r="I275" s="9">
        <f t="shared" si="100"/>
        <v>4.3600000000000007E-2</v>
      </c>
    </row>
    <row r="276" spans="1:9">
      <c r="A276" s="3">
        <v>4</v>
      </c>
      <c r="B276" s="3" t="s">
        <v>23</v>
      </c>
      <c r="C276" s="9">
        <f t="shared" si="97"/>
        <v>4.4000000000000003E-3</v>
      </c>
      <c r="D276" s="9">
        <f t="shared" si="98"/>
        <v>4.9240161921826264E-3</v>
      </c>
      <c r="E276" s="9">
        <v>3.7100000000000001E-2</v>
      </c>
      <c r="F276" s="13">
        <f t="shared" si="99"/>
        <v>3.8900000000000004E-2</v>
      </c>
      <c r="G276" s="8">
        <f>'[1]TARIFNE STAVKE od 01.10.2022'!F245</f>
        <v>3.8E-3</v>
      </c>
      <c r="H276" s="8">
        <f>'[1]TARIFNE STAVKE od 01.10.2022'!G245</f>
        <v>4.1000000000000003E-3</v>
      </c>
      <c r="I276" s="9">
        <f t="shared" si="100"/>
        <v>4.3000000000000003E-2</v>
      </c>
    </row>
    <row r="277" spans="1:9">
      <c r="A277" s="3">
        <v>5</v>
      </c>
      <c r="B277" s="3" t="s">
        <v>28</v>
      </c>
      <c r="C277" s="9">
        <f t="shared" si="97"/>
        <v>4.4000000000000003E-3</v>
      </c>
      <c r="D277" s="9">
        <f t="shared" si="98"/>
        <v>4.9240161921826264E-3</v>
      </c>
      <c r="E277" s="9">
        <v>3.7100000000000001E-2</v>
      </c>
      <c r="F277" s="13">
        <f t="shared" si="99"/>
        <v>3.8900000000000004E-2</v>
      </c>
      <c r="G277" s="8">
        <f>'[1]TARIFNE STAVKE od 01.10.2022'!F246</f>
        <v>2.8E-3</v>
      </c>
      <c r="H277" s="8">
        <f>'[1]TARIFNE STAVKE od 01.10.2022'!G246</f>
        <v>3.3E-3</v>
      </c>
      <c r="I277" s="9">
        <f t="shared" si="100"/>
        <v>4.2200000000000001E-2</v>
      </c>
    </row>
    <row r="278" spans="1:9">
      <c r="A278" s="3">
        <v>6</v>
      </c>
      <c r="B278" s="3" t="s">
        <v>73</v>
      </c>
      <c r="C278" s="9">
        <f t="shared" si="97"/>
        <v>4.4000000000000003E-3</v>
      </c>
      <c r="D278" s="9">
        <f t="shared" si="98"/>
        <v>4.9240161921826264E-3</v>
      </c>
      <c r="E278" s="9">
        <v>3.7100000000000001E-2</v>
      </c>
      <c r="F278" s="13">
        <f t="shared" si="99"/>
        <v>3.8900000000000004E-2</v>
      </c>
      <c r="G278" s="8">
        <f>'[1]TARIFNE STAVKE od 01.10.2022'!F247</f>
        <v>1.6000000000000001E-3</v>
      </c>
      <c r="H278" s="8">
        <f>'[1]TARIFNE STAVKE od 01.10.2022'!G247</f>
        <v>1.8E-3</v>
      </c>
      <c r="I278" s="9">
        <f t="shared" si="100"/>
        <v>4.0700000000000007E-2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101">ROUND(D284*0.901,4)</f>
        <v>4.4000000000000003E-3</v>
      </c>
      <c r="D284" s="9">
        <f t="shared" ref="D284:D290" si="102">E284/$G$9</f>
        <v>4.9240161921826264E-3</v>
      </c>
      <c r="E284" s="9">
        <v>3.7100000000000001E-2</v>
      </c>
      <c r="F284" s="13">
        <f t="shared" ref="F284:F290" si="103">C284+$C$9</f>
        <v>3.8900000000000004E-2</v>
      </c>
      <c r="G284" s="8">
        <f>'[1]TARIFNE STAVKE od 01.10.2022'!F251</f>
        <v>6.1000000000000004E-3</v>
      </c>
      <c r="H284" s="8">
        <f>'[1]TARIFNE STAVKE od 01.10.2022'!G251</f>
        <v>6.4999999999999997E-3</v>
      </c>
      <c r="I284" s="9">
        <f t="shared" ref="I284:I290" si="104">(F284+H284)</f>
        <v>4.5400000000000003E-2</v>
      </c>
    </row>
    <row r="285" spans="1:9">
      <c r="A285" s="3">
        <v>2</v>
      </c>
      <c r="B285" s="3" t="s">
        <v>20</v>
      </c>
      <c r="C285" s="9">
        <f t="shared" si="101"/>
        <v>4.4000000000000003E-3</v>
      </c>
      <c r="D285" s="9">
        <f t="shared" si="102"/>
        <v>4.9240161921826264E-3</v>
      </c>
      <c r="E285" s="9">
        <v>3.7100000000000001E-2</v>
      </c>
      <c r="F285" s="13">
        <f t="shared" si="103"/>
        <v>3.8900000000000004E-2</v>
      </c>
      <c r="G285" s="8">
        <f>'[1]TARIFNE STAVKE od 01.10.2022'!F252</f>
        <v>4.7000000000000002E-3</v>
      </c>
      <c r="H285" s="8">
        <f>'[1]TARIFNE STAVKE od 01.10.2022'!G252</f>
        <v>5.0000000000000001E-3</v>
      </c>
      <c r="I285" s="9">
        <f t="shared" si="104"/>
        <v>4.3900000000000002E-2</v>
      </c>
    </row>
    <row r="286" spans="1:9">
      <c r="A286" s="3">
        <v>3</v>
      </c>
      <c r="B286" s="3" t="s">
        <v>21</v>
      </c>
      <c r="C286" s="9">
        <f t="shared" si="101"/>
        <v>4.4000000000000003E-3</v>
      </c>
      <c r="D286" s="9">
        <f t="shared" si="102"/>
        <v>4.9240161921826264E-3</v>
      </c>
      <c r="E286" s="9">
        <v>3.7100000000000001E-2</v>
      </c>
      <c r="F286" s="13">
        <f t="shared" si="103"/>
        <v>3.8900000000000004E-2</v>
      </c>
      <c r="G286" s="8">
        <f>'[1]TARIFNE STAVKE od 01.10.2022'!F253</f>
        <v>4.0000000000000001E-3</v>
      </c>
      <c r="H286" s="8">
        <f>'[1]TARIFNE STAVKE od 01.10.2022'!G253</f>
        <v>4.1999999999999997E-3</v>
      </c>
      <c r="I286" s="9">
        <f t="shared" si="104"/>
        <v>4.3100000000000006E-2</v>
      </c>
    </row>
    <row r="287" spans="1:9">
      <c r="A287" s="3">
        <v>4</v>
      </c>
      <c r="B287" s="3" t="s">
        <v>22</v>
      </c>
      <c r="C287" s="9">
        <f t="shared" si="101"/>
        <v>4.4000000000000003E-3</v>
      </c>
      <c r="D287" s="9">
        <f t="shared" si="102"/>
        <v>4.9240161921826264E-3</v>
      </c>
      <c r="E287" s="9">
        <v>3.7100000000000001E-2</v>
      </c>
      <c r="F287" s="13">
        <f t="shared" si="103"/>
        <v>3.8900000000000004E-2</v>
      </c>
      <c r="G287" s="8">
        <f>'[1]TARIFNE STAVKE od 01.10.2022'!F254</f>
        <v>3.8E-3</v>
      </c>
      <c r="H287" s="8">
        <f>'[1]TARIFNE STAVKE od 01.10.2022'!G254</f>
        <v>4.0000000000000001E-3</v>
      </c>
      <c r="I287" s="9">
        <f t="shared" si="104"/>
        <v>4.2900000000000008E-2</v>
      </c>
    </row>
    <row r="288" spans="1:9">
      <c r="A288" s="3">
        <v>5</v>
      </c>
      <c r="B288" s="3" t="s">
        <v>23</v>
      </c>
      <c r="C288" s="9">
        <f t="shared" si="101"/>
        <v>4.4000000000000003E-3</v>
      </c>
      <c r="D288" s="9">
        <f t="shared" si="102"/>
        <v>4.9240161921826264E-3</v>
      </c>
      <c r="E288" s="9">
        <v>3.7100000000000001E-2</v>
      </c>
      <c r="F288" s="13">
        <f t="shared" si="103"/>
        <v>3.8900000000000004E-2</v>
      </c>
      <c r="G288" s="8">
        <f>'[1]TARIFNE STAVKE od 01.10.2022'!F255</f>
        <v>3.5000000000000001E-3</v>
      </c>
      <c r="H288" s="8">
        <f>'[1]TARIFNE STAVKE od 01.10.2022'!G255</f>
        <v>3.7000000000000002E-3</v>
      </c>
      <c r="I288" s="9">
        <f t="shared" si="104"/>
        <v>4.2600000000000006E-2</v>
      </c>
    </row>
    <row r="289" spans="1:9">
      <c r="A289" s="3">
        <v>6</v>
      </c>
      <c r="B289" s="3" t="s">
        <v>24</v>
      </c>
      <c r="C289" s="9">
        <f t="shared" si="101"/>
        <v>4.4000000000000003E-3</v>
      </c>
      <c r="D289" s="9">
        <f t="shared" si="102"/>
        <v>4.9240161921826264E-3</v>
      </c>
      <c r="E289" s="9">
        <v>3.7100000000000001E-2</v>
      </c>
      <c r="F289" s="13">
        <f t="shared" si="103"/>
        <v>3.8900000000000004E-2</v>
      </c>
      <c r="G289" s="8">
        <f>'[1]TARIFNE STAVKE od 01.10.2022'!F256</f>
        <v>3.3E-3</v>
      </c>
      <c r="H289" s="8">
        <f>'[1]TARIFNE STAVKE od 01.10.2022'!G256</f>
        <v>3.5000000000000001E-3</v>
      </c>
      <c r="I289" s="9">
        <f t="shared" si="104"/>
        <v>4.2400000000000007E-2</v>
      </c>
    </row>
    <row r="290" spans="1:9">
      <c r="A290" s="3">
        <v>7</v>
      </c>
      <c r="B290" s="3" t="s">
        <v>25</v>
      </c>
      <c r="C290" s="9">
        <f t="shared" si="101"/>
        <v>4.4000000000000003E-3</v>
      </c>
      <c r="D290" s="9">
        <f t="shared" si="102"/>
        <v>4.9240161921826264E-3</v>
      </c>
      <c r="E290" s="9">
        <v>3.7100000000000001E-2</v>
      </c>
      <c r="F290" s="13">
        <f t="shared" si="103"/>
        <v>3.8900000000000004E-2</v>
      </c>
      <c r="G290" s="8">
        <f>'[1]TARIFNE STAVKE od 01.10.2022'!F257</f>
        <v>3.0999999999999999E-3</v>
      </c>
      <c r="H290" s="8">
        <f>'[1]TARIFNE STAVKE od 01.10.2022'!G257</f>
        <v>3.2000000000000002E-3</v>
      </c>
      <c r="I290" s="9">
        <f t="shared" si="104"/>
        <v>4.2100000000000005E-2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105">ROUND(D296*0.901,4)</f>
        <v>3.5000000000000001E-3</v>
      </c>
      <c r="D296" s="9">
        <f t="shared" ref="D296:D301" si="106">E296/$G$9</f>
        <v>3.9153228482314683E-3</v>
      </c>
      <c r="E296" s="9">
        <v>2.9499999999999998E-2</v>
      </c>
      <c r="F296" s="13">
        <f t="shared" ref="F296:F301" si="107">C296+$C$9</f>
        <v>3.8000000000000006E-2</v>
      </c>
      <c r="G296" s="76">
        <f>'[1]TARIFNE STAVKE od 01.10.2022'!F261</f>
        <v>3.3E-3</v>
      </c>
      <c r="H296" s="76">
        <f>'[1]TARIFNE STAVKE od 01.10.2022'!G261</f>
        <v>3.5999999999999999E-3</v>
      </c>
      <c r="I296" s="9">
        <f t="shared" ref="I296:I301" si="108">(F296+H296)</f>
        <v>4.1600000000000005E-2</v>
      </c>
    </row>
    <row r="297" spans="1:9">
      <c r="A297" s="3">
        <v>2</v>
      </c>
      <c r="B297" s="3" t="s">
        <v>20</v>
      </c>
      <c r="C297" s="9">
        <f t="shared" si="105"/>
        <v>3.5000000000000001E-3</v>
      </c>
      <c r="D297" s="9">
        <f t="shared" si="106"/>
        <v>3.9153228482314683E-3</v>
      </c>
      <c r="E297" s="9">
        <v>2.9499999999999998E-2</v>
      </c>
      <c r="F297" s="13">
        <f t="shared" si="107"/>
        <v>3.8000000000000006E-2</v>
      </c>
      <c r="G297" s="76">
        <f>'[1]TARIFNE STAVKE od 01.10.2022'!F262</f>
        <v>3.3E-3</v>
      </c>
      <c r="H297" s="76">
        <f>'[1]TARIFNE STAVKE od 01.10.2022'!G262</f>
        <v>3.5999999999999999E-3</v>
      </c>
      <c r="I297" s="9">
        <f t="shared" si="108"/>
        <v>4.1600000000000005E-2</v>
      </c>
    </row>
    <row r="298" spans="1:9">
      <c r="A298" s="3">
        <v>3</v>
      </c>
      <c r="B298" s="3" t="s">
        <v>21</v>
      </c>
      <c r="C298" s="9">
        <f t="shared" si="105"/>
        <v>3.5000000000000001E-3</v>
      </c>
      <c r="D298" s="9">
        <f t="shared" si="106"/>
        <v>3.9153228482314683E-3</v>
      </c>
      <c r="E298" s="9">
        <v>2.9499999999999998E-2</v>
      </c>
      <c r="F298" s="13">
        <f t="shared" si="107"/>
        <v>3.8000000000000006E-2</v>
      </c>
      <c r="G298" s="76">
        <f>'[1]TARIFNE STAVKE od 01.10.2022'!F263</f>
        <v>3.3E-3</v>
      </c>
      <c r="H298" s="76">
        <f>'[1]TARIFNE STAVKE od 01.10.2022'!G263</f>
        <v>3.5999999999999999E-3</v>
      </c>
      <c r="I298" s="9">
        <f t="shared" si="108"/>
        <v>4.1600000000000005E-2</v>
      </c>
    </row>
    <row r="299" spans="1:9">
      <c r="A299" s="3">
        <v>4</v>
      </c>
      <c r="B299" s="3" t="s">
        <v>22</v>
      </c>
      <c r="C299" s="9">
        <f t="shared" si="105"/>
        <v>3.5000000000000001E-3</v>
      </c>
      <c r="D299" s="9">
        <f t="shared" si="106"/>
        <v>3.9153228482314683E-3</v>
      </c>
      <c r="E299" s="9">
        <v>2.9499999999999998E-2</v>
      </c>
      <c r="F299" s="13">
        <f t="shared" si="107"/>
        <v>3.8000000000000006E-2</v>
      </c>
      <c r="G299" s="76">
        <f>'[1]TARIFNE STAVKE od 01.10.2022'!F264</f>
        <v>3.2000000000000002E-3</v>
      </c>
      <c r="H299" s="76">
        <f>'[1]TARIFNE STAVKE od 01.10.2022'!G264</f>
        <v>3.5000000000000001E-3</v>
      </c>
      <c r="I299" s="9">
        <f t="shared" si="108"/>
        <v>4.1500000000000009E-2</v>
      </c>
    </row>
    <row r="300" spans="1:9">
      <c r="A300" s="3">
        <v>5</v>
      </c>
      <c r="B300" s="3" t="s">
        <v>23</v>
      </c>
      <c r="C300" s="9">
        <f t="shared" si="105"/>
        <v>3.5000000000000001E-3</v>
      </c>
      <c r="D300" s="9">
        <f t="shared" si="106"/>
        <v>3.9153228482314683E-3</v>
      </c>
      <c r="E300" s="9">
        <v>2.9499999999999998E-2</v>
      </c>
      <c r="F300" s="13">
        <f t="shared" si="107"/>
        <v>3.8000000000000006E-2</v>
      </c>
      <c r="G300" s="76">
        <f>'[1]TARIFNE STAVKE od 01.10.2022'!F265</f>
        <v>3.0000000000000001E-3</v>
      </c>
      <c r="H300" s="76">
        <f>'[1]TARIFNE STAVKE od 01.10.2022'!G265</f>
        <v>3.3E-3</v>
      </c>
      <c r="I300" s="9">
        <f t="shared" si="108"/>
        <v>4.1300000000000003E-2</v>
      </c>
    </row>
    <row r="301" spans="1:9">
      <c r="A301" s="3">
        <v>6</v>
      </c>
      <c r="B301" s="3" t="s">
        <v>24</v>
      </c>
      <c r="C301" s="9">
        <f t="shared" si="105"/>
        <v>3.5000000000000001E-3</v>
      </c>
      <c r="D301" s="9">
        <f t="shared" si="106"/>
        <v>3.9153228482314683E-3</v>
      </c>
      <c r="E301" s="9">
        <v>2.9499999999999998E-2</v>
      </c>
      <c r="F301" s="13">
        <f t="shared" si="107"/>
        <v>3.8000000000000006E-2</v>
      </c>
      <c r="G301" s="76">
        <f>'[1]TARIFNE STAVKE od 01.10.2022'!F266</f>
        <v>2.8E-3</v>
      </c>
      <c r="H301" s="76">
        <f>'[1]TARIFNE STAVKE od 01.10.2022'!G266</f>
        <v>3.0999999999999999E-3</v>
      </c>
      <c r="I301" s="9">
        <f t="shared" si="108"/>
        <v>4.1100000000000005E-2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109">ROUND(D307*0.901,4)</f>
        <v>3.5999999999999999E-3</v>
      </c>
      <c r="D307" s="9">
        <f t="shared" ref="D307:D311" si="110">E307/$G$9</f>
        <v>4.0347733758046315E-3</v>
      </c>
      <c r="E307" s="9">
        <v>3.04E-2</v>
      </c>
      <c r="F307" s="13">
        <f>C307+$C$9</f>
        <v>3.8100000000000002E-2</v>
      </c>
      <c r="G307" s="76">
        <f>'[1]TARIFNE STAVKE od 01.10.2022'!F270</f>
        <v>6.1000000000000004E-3</v>
      </c>
      <c r="H307" s="76">
        <f>'[1]TARIFNE STAVKE od 01.10.2022'!G270</f>
        <v>6.3E-3</v>
      </c>
      <c r="I307" s="9">
        <f t="shared" ref="I307:I311" si="111">(F307+H307)</f>
        <v>4.4400000000000002E-2</v>
      </c>
    </row>
    <row r="308" spans="1:9">
      <c r="A308" s="3">
        <v>2</v>
      </c>
      <c r="B308" s="3" t="s">
        <v>20</v>
      </c>
      <c r="C308" s="9">
        <f t="shared" si="109"/>
        <v>3.5999999999999999E-3</v>
      </c>
      <c r="D308" s="9">
        <f t="shared" si="110"/>
        <v>4.0347733758046315E-3</v>
      </c>
      <c r="E308" s="9">
        <v>3.04E-2</v>
      </c>
      <c r="F308" s="13">
        <f>C308+$C$9</f>
        <v>3.8100000000000002E-2</v>
      </c>
      <c r="G308" s="76">
        <f>'[1]TARIFNE STAVKE od 01.10.2022'!F271</f>
        <v>5.1000000000000004E-3</v>
      </c>
      <c r="H308" s="76">
        <f>'[1]TARIFNE STAVKE od 01.10.2022'!G271</f>
        <v>5.3E-3</v>
      </c>
      <c r="I308" s="9">
        <f t="shared" si="111"/>
        <v>4.3400000000000001E-2</v>
      </c>
    </row>
    <row r="309" spans="1:9">
      <c r="A309" s="3">
        <v>3</v>
      </c>
      <c r="B309" s="3" t="s">
        <v>21</v>
      </c>
      <c r="C309" s="9">
        <f t="shared" si="109"/>
        <v>3.5999999999999999E-3</v>
      </c>
      <c r="D309" s="9">
        <f t="shared" si="110"/>
        <v>4.0347733758046315E-3</v>
      </c>
      <c r="E309" s="9">
        <v>3.04E-2</v>
      </c>
      <c r="F309" s="13">
        <f>C309+$C$9</f>
        <v>3.8100000000000002E-2</v>
      </c>
      <c r="G309" s="76">
        <f>'[1]TARIFNE STAVKE od 01.10.2022'!F272</f>
        <v>4.7999999999999996E-3</v>
      </c>
      <c r="H309" s="76">
        <f>'[1]TARIFNE STAVKE od 01.10.2022'!G272</f>
        <v>5.0000000000000001E-3</v>
      </c>
      <c r="I309" s="9">
        <f t="shared" si="111"/>
        <v>4.3099999999999999E-2</v>
      </c>
    </row>
    <row r="310" spans="1:9">
      <c r="A310" s="3">
        <v>4</v>
      </c>
      <c r="B310" s="3" t="s">
        <v>22</v>
      </c>
      <c r="C310" s="9">
        <f t="shared" si="109"/>
        <v>3.5999999999999999E-3</v>
      </c>
      <c r="D310" s="9">
        <f t="shared" si="110"/>
        <v>4.0347733758046315E-3</v>
      </c>
      <c r="E310" s="9">
        <v>3.04E-2</v>
      </c>
      <c r="F310" s="13">
        <f>C310+$C$9</f>
        <v>3.8100000000000002E-2</v>
      </c>
      <c r="G310" s="76">
        <f>'[1]TARIFNE STAVKE od 01.10.2022'!F273</f>
        <v>4.5999999999999999E-3</v>
      </c>
      <c r="H310" s="76">
        <f>'[1]TARIFNE STAVKE od 01.10.2022'!G273</f>
        <v>4.7000000000000002E-3</v>
      </c>
      <c r="I310" s="9">
        <f t="shared" si="111"/>
        <v>4.2800000000000005E-2</v>
      </c>
    </row>
    <row r="311" spans="1:9">
      <c r="A311" s="3">
        <v>5</v>
      </c>
      <c r="B311" s="3" t="s">
        <v>23</v>
      </c>
      <c r="C311" s="9">
        <f t="shared" si="109"/>
        <v>3.5999999999999999E-3</v>
      </c>
      <c r="D311" s="9">
        <f t="shared" si="110"/>
        <v>4.0347733758046315E-3</v>
      </c>
      <c r="E311" s="9">
        <v>3.04E-2</v>
      </c>
      <c r="F311" s="13">
        <f>C311+$C$9</f>
        <v>3.8100000000000002E-2</v>
      </c>
      <c r="G311" s="76">
        <f>'[1]TARIFNE STAVKE od 01.10.2022'!F274</f>
        <v>4.3E-3</v>
      </c>
      <c r="H311" s="76">
        <f>'[1]TARIFNE STAVKE od 01.10.2022'!G274</f>
        <v>4.4999999999999997E-3</v>
      </c>
      <c r="I311" s="9">
        <f t="shared" si="111"/>
        <v>4.2599999999999999E-2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112">ROUND(D313*0.901,4)</f>
        <v>3.5999999999999999E-3</v>
      </c>
      <c r="D313" s="9">
        <f t="shared" ref="D313:D315" si="113">E313/$G$9</f>
        <v>4.0347733758046315E-3</v>
      </c>
      <c r="E313" s="9">
        <v>3.04E-2</v>
      </c>
      <c r="F313" s="13">
        <f>C313+$C$9</f>
        <v>3.8100000000000002E-2</v>
      </c>
      <c r="G313" s="76">
        <f>'[1]TARIFNE STAVKE od 01.10.2022'!F278</f>
        <v>6.0000000000000001E-3</v>
      </c>
      <c r="H313" s="76">
        <f>'[1]TARIFNE STAVKE od 01.10.2022'!G278</f>
        <v>6.0000000000000001E-3</v>
      </c>
      <c r="I313" s="9">
        <f t="shared" ref="I313:I315" si="114">(F313+H313)</f>
        <v>4.41E-2</v>
      </c>
    </row>
    <row r="314" spans="1:9">
      <c r="A314" s="3">
        <v>2</v>
      </c>
      <c r="B314" s="3" t="s">
        <v>22</v>
      </c>
      <c r="C314" s="9">
        <f t="shared" si="112"/>
        <v>3.5999999999999999E-3</v>
      </c>
      <c r="D314" s="9">
        <f t="shared" si="113"/>
        <v>4.0347733758046315E-3</v>
      </c>
      <c r="E314" s="9">
        <v>3.04E-2</v>
      </c>
      <c r="F314" s="13">
        <f>C314+$C$9</f>
        <v>3.8100000000000002E-2</v>
      </c>
      <c r="G314" s="76">
        <f>'[1]TARIFNE STAVKE od 01.10.2022'!F279</f>
        <v>5.7000000000000002E-3</v>
      </c>
      <c r="H314" s="76">
        <f>'[1]TARIFNE STAVKE od 01.10.2022'!G279</f>
        <v>5.7000000000000002E-3</v>
      </c>
      <c r="I314" s="9">
        <f t="shared" si="114"/>
        <v>4.3800000000000006E-2</v>
      </c>
    </row>
    <row r="315" spans="1:9">
      <c r="A315" s="3">
        <v>3</v>
      </c>
      <c r="B315" s="3" t="s">
        <v>23</v>
      </c>
      <c r="C315" s="9">
        <f t="shared" si="112"/>
        <v>3.5999999999999999E-3</v>
      </c>
      <c r="D315" s="9">
        <f t="shared" si="113"/>
        <v>4.0347733758046315E-3</v>
      </c>
      <c r="E315" s="9">
        <v>3.04E-2</v>
      </c>
      <c r="F315" s="13">
        <f>C315+$C$9</f>
        <v>3.8100000000000002E-2</v>
      </c>
      <c r="G315" s="76">
        <f>'[1]TARIFNE STAVKE od 01.10.2022'!F280</f>
        <v>5.4000000000000003E-3</v>
      </c>
      <c r="H315" s="76">
        <f>'[1]TARIFNE STAVKE od 01.10.2022'!G280</f>
        <v>5.4000000000000003E-3</v>
      </c>
      <c r="I315" s="9">
        <f t="shared" si="114"/>
        <v>4.3500000000000004E-2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115">ROUND(D321*0.901,4)</f>
        <v>3.3E-3</v>
      </c>
      <c r="D321" s="9">
        <f t="shared" ref="D321:D325" si="116">E321/$G$9</f>
        <v>3.7029663547680667E-3</v>
      </c>
      <c r="E321" s="9">
        <v>2.7900000000000001E-2</v>
      </c>
      <c r="F321" s="13">
        <f>C321+$C$9</f>
        <v>3.78E-2</v>
      </c>
      <c r="G321" s="76">
        <f>'[1]TARIFNE STAVKE od 01.10.2022'!F284</f>
        <v>1.2999999999999999E-2</v>
      </c>
      <c r="H321" s="76">
        <f>'[1]TARIFNE STAVKE od 01.10.2022'!G284</f>
        <v>1.38E-2</v>
      </c>
      <c r="I321" s="9">
        <f t="shared" ref="I321:I325" si="117">(F321+H321)</f>
        <v>5.16E-2</v>
      </c>
    </row>
    <row r="322" spans="1:9">
      <c r="A322" s="3">
        <v>2</v>
      </c>
      <c r="B322" s="3" t="s">
        <v>20</v>
      </c>
      <c r="C322" s="9">
        <f t="shared" si="115"/>
        <v>3.3E-3</v>
      </c>
      <c r="D322" s="9">
        <f t="shared" si="116"/>
        <v>3.7029663547680667E-3</v>
      </c>
      <c r="E322" s="9">
        <v>2.7900000000000001E-2</v>
      </c>
      <c r="F322" s="13">
        <f>C322+$C$9</f>
        <v>3.78E-2</v>
      </c>
      <c r="G322" s="76">
        <f>'[1]TARIFNE STAVKE od 01.10.2022'!F285</f>
        <v>1.18E-2</v>
      </c>
      <c r="H322" s="76">
        <f>'[1]TARIFNE STAVKE od 01.10.2022'!G285</f>
        <v>1.26E-2</v>
      </c>
      <c r="I322" s="9">
        <f t="shared" si="117"/>
        <v>5.04E-2</v>
      </c>
    </row>
    <row r="323" spans="1:9">
      <c r="A323" s="3">
        <v>3</v>
      </c>
      <c r="B323" s="3" t="s">
        <v>21</v>
      </c>
      <c r="C323" s="9">
        <f t="shared" si="115"/>
        <v>3.3E-3</v>
      </c>
      <c r="D323" s="9">
        <f t="shared" si="116"/>
        <v>3.7029663547680667E-3</v>
      </c>
      <c r="E323" s="9">
        <v>2.7900000000000001E-2</v>
      </c>
      <c r="F323" s="13">
        <f>C323+$C$9</f>
        <v>3.78E-2</v>
      </c>
      <c r="G323" s="76">
        <f>'[1]TARIFNE STAVKE od 01.10.2022'!F286</f>
        <v>1.18E-2</v>
      </c>
      <c r="H323" s="76">
        <f>'[1]TARIFNE STAVKE od 01.10.2022'!G286</f>
        <v>1.26E-2</v>
      </c>
      <c r="I323" s="9">
        <f t="shared" si="117"/>
        <v>5.04E-2</v>
      </c>
    </row>
    <row r="324" spans="1:9">
      <c r="A324" s="3">
        <v>4</v>
      </c>
      <c r="B324" s="3" t="s">
        <v>22</v>
      </c>
      <c r="C324" s="9">
        <f t="shared" si="115"/>
        <v>3.3E-3</v>
      </c>
      <c r="D324" s="9">
        <f t="shared" si="116"/>
        <v>3.7029663547680667E-3</v>
      </c>
      <c r="E324" s="9">
        <v>2.7900000000000001E-2</v>
      </c>
      <c r="F324" s="13">
        <f>C324+$C$9</f>
        <v>3.78E-2</v>
      </c>
      <c r="G324" s="76">
        <f>'[1]TARIFNE STAVKE od 01.10.2022'!F287</f>
        <v>1.12E-2</v>
      </c>
      <c r="H324" s="76">
        <f>'[1]TARIFNE STAVKE od 01.10.2022'!G287</f>
        <v>1.1900000000000001E-2</v>
      </c>
      <c r="I324" s="9">
        <f t="shared" si="117"/>
        <v>4.9700000000000001E-2</v>
      </c>
    </row>
    <row r="325" spans="1:9">
      <c r="A325" s="3">
        <v>5</v>
      </c>
      <c r="B325" s="3" t="s">
        <v>23</v>
      </c>
      <c r="C325" s="9">
        <f t="shared" si="115"/>
        <v>3.3E-3</v>
      </c>
      <c r="D325" s="9">
        <f t="shared" si="116"/>
        <v>3.7029663547680667E-3</v>
      </c>
      <c r="E325" s="9">
        <v>2.7900000000000001E-2</v>
      </c>
      <c r="F325" s="13">
        <f>C325+$C$9</f>
        <v>3.78E-2</v>
      </c>
      <c r="G325" s="76">
        <f>'[1]TARIFNE STAVKE od 01.10.2022'!F288</f>
        <v>1.06E-2</v>
      </c>
      <c r="H325" s="76">
        <f>'[1]TARIFNE STAVKE od 01.10.2022'!G288</f>
        <v>1.1299999999999999E-2</v>
      </c>
      <c r="I325" s="9">
        <f t="shared" si="117"/>
        <v>4.9099999999999998E-2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118">ROUND(D331*0.901,4)</f>
        <v>3.3E-3</v>
      </c>
      <c r="D331" s="9">
        <f t="shared" ref="D331:D336" si="119">E331/$G$9</f>
        <v>3.7029663547680667E-3</v>
      </c>
      <c r="E331" s="9">
        <v>2.7900000000000001E-2</v>
      </c>
      <c r="F331" s="13">
        <f t="shared" ref="F331:F336" si="120">C331+$C$9</f>
        <v>3.78E-2</v>
      </c>
      <c r="G331" s="8">
        <f>'[1]TARIFNE STAVKE od 01.10.2022'!F292</f>
        <v>1.2999999999999999E-2</v>
      </c>
      <c r="H331" s="8">
        <f>'[1]TARIFNE STAVKE od 01.10.2022'!G292</f>
        <v>1.3100000000000001E-2</v>
      </c>
      <c r="I331" s="9">
        <f t="shared" ref="I331:I336" si="121">(F331+H331)</f>
        <v>5.0900000000000001E-2</v>
      </c>
    </row>
    <row r="332" spans="1:9">
      <c r="A332" s="3">
        <v>2</v>
      </c>
      <c r="B332" s="3" t="s">
        <v>20</v>
      </c>
      <c r="C332" s="9">
        <f t="shared" si="118"/>
        <v>3.3E-3</v>
      </c>
      <c r="D332" s="9">
        <f t="shared" si="119"/>
        <v>3.7029663547680667E-3</v>
      </c>
      <c r="E332" s="9">
        <v>2.7900000000000001E-2</v>
      </c>
      <c r="F332" s="13">
        <f t="shared" si="120"/>
        <v>3.78E-2</v>
      </c>
      <c r="G332" s="8">
        <f>'[1]TARIFNE STAVKE od 01.10.2022'!F293</f>
        <v>1.18E-2</v>
      </c>
      <c r="H332" s="8">
        <f>'[1]TARIFNE STAVKE od 01.10.2022'!G293</f>
        <v>1.1900000000000001E-2</v>
      </c>
      <c r="I332" s="9">
        <f t="shared" si="121"/>
        <v>4.9700000000000001E-2</v>
      </c>
    </row>
    <row r="333" spans="1:9">
      <c r="A333" s="3">
        <v>3</v>
      </c>
      <c r="B333" s="3" t="s">
        <v>21</v>
      </c>
      <c r="C333" s="9">
        <f t="shared" si="118"/>
        <v>3.3E-3</v>
      </c>
      <c r="D333" s="9">
        <f t="shared" si="119"/>
        <v>3.7029663547680667E-3</v>
      </c>
      <c r="E333" s="9">
        <v>2.7900000000000001E-2</v>
      </c>
      <c r="F333" s="13">
        <f t="shared" si="120"/>
        <v>3.78E-2</v>
      </c>
      <c r="G333" s="8">
        <f>'[1]TARIFNE STAVKE od 01.10.2022'!F294</f>
        <v>1.18E-2</v>
      </c>
      <c r="H333" s="8">
        <f>'[1]TARIFNE STAVKE od 01.10.2022'!G294</f>
        <v>1.1900000000000001E-2</v>
      </c>
      <c r="I333" s="9">
        <f t="shared" si="121"/>
        <v>4.9700000000000001E-2</v>
      </c>
    </row>
    <row r="334" spans="1:9">
      <c r="A334" s="3">
        <v>4</v>
      </c>
      <c r="B334" s="3" t="s">
        <v>22</v>
      </c>
      <c r="C334" s="9">
        <f t="shared" si="118"/>
        <v>3.3E-3</v>
      </c>
      <c r="D334" s="9">
        <f t="shared" si="119"/>
        <v>3.7029663547680667E-3</v>
      </c>
      <c r="E334" s="9">
        <v>2.7900000000000001E-2</v>
      </c>
      <c r="F334" s="13">
        <f t="shared" si="120"/>
        <v>3.78E-2</v>
      </c>
      <c r="G334" s="8">
        <f>'[1]TARIFNE STAVKE od 01.10.2022'!F295</f>
        <v>1.12E-2</v>
      </c>
      <c r="H334" s="8">
        <f>'[1]TARIFNE STAVKE od 01.10.2022'!G295</f>
        <v>1.1299999999999999E-2</v>
      </c>
      <c r="I334" s="9">
        <f t="shared" si="121"/>
        <v>4.9099999999999998E-2</v>
      </c>
    </row>
    <row r="335" spans="1:9">
      <c r="A335" s="3">
        <v>5</v>
      </c>
      <c r="B335" s="3" t="s">
        <v>23</v>
      </c>
      <c r="C335" s="9">
        <f t="shared" si="118"/>
        <v>3.3E-3</v>
      </c>
      <c r="D335" s="9">
        <f t="shared" si="119"/>
        <v>3.7029663547680667E-3</v>
      </c>
      <c r="E335" s="9">
        <v>2.7900000000000001E-2</v>
      </c>
      <c r="F335" s="13">
        <f t="shared" si="120"/>
        <v>3.78E-2</v>
      </c>
      <c r="G335" s="8">
        <f>'[1]TARIFNE STAVKE od 01.10.2022'!F296</f>
        <v>1.06E-2</v>
      </c>
      <c r="H335" s="8">
        <f>'[1]TARIFNE STAVKE od 01.10.2022'!G296</f>
        <v>1.0699999999999999E-2</v>
      </c>
      <c r="I335" s="9">
        <f t="shared" si="121"/>
        <v>4.8500000000000001E-2</v>
      </c>
    </row>
    <row r="336" spans="1:9">
      <c r="A336" s="3">
        <v>6</v>
      </c>
      <c r="B336" s="3" t="s">
        <v>24</v>
      </c>
      <c r="C336" s="9">
        <f t="shared" si="118"/>
        <v>3.3E-3</v>
      </c>
      <c r="D336" s="9">
        <f t="shared" si="119"/>
        <v>3.7029663547680667E-3</v>
      </c>
      <c r="E336" s="9">
        <v>2.7900000000000001E-2</v>
      </c>
      <c r="F336" s="13">
        <f t="shared" si="120"/>
        <v>3.78E-2</v>
      </c>
      <c r="G336" s="8">
        <f>'[1]TARIFNE STAVKE od 01.10.2022'!F297</f>
        <v>0.01</v>
      </c>
      <c r="H336" s="8">
        <f>'[1]TARIFNE STAVKE od 01.10.2022'!G297</f>
        <v>1.01E-2</v>
      </c>
      <c r="I336" s="9">
        <f t="shared" si="121"/>
        <v>4.7899999999999998E-2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122">ROUND(D342*0.901,4)</f>
        <v>3.3E-3</v>
      </c>
      <c r="D342" s="9">
        <f t="shared" ref="D342:D344" si="123">E342/$G$9</f>
        <v>3.7029663547680667E-3</v>
      </c>
      <c r="E342" s="9">
        <v>2.7900000000000001E-2</v>
      </c>
      <c r="F342" s="13">
        <f>C342+$C$9</f>
        <v>3.78E-2</v>
      </c>
      <c r="G342" s="8">
        <f>'[1]TARIFNE STAVKE od 01.10.2022'!F301</f>
        <v>1.04E-2</v>
      </c>
      <c r="H342" s="8">
        <f>'[1]TARIFNE STAVKE od 01.10.2022'!G301</f>
        <v>1.0200000000000001E-2</v>
      </c>
      <c r="I342" s="9">
        <f>(F342+H342)</f>
        <v>4.8000000000000001E-2</v>
      </c>
    </row>
    <row r="343" spans="1:9">
      <c r="A343" s="3">
        <v>2</v>
      </c>
      <c r="B343" s="3" t="s">
        <v>25</v>
      </c>
      <c r="C343" s="9">
        <f t="shared" si="122"/>
        <v>3.3E-3</v>
      </c>
      <c r="D343" s="9">
        <f t="shared" si="123"/>
        <v>3.7029663547680667E-3</v>
      </c>
      <c r="E343" s="9">
        <v>2.7900000000000001E-2</v>
      </c>
      <c r="F343" s="13">
        <f>C343+$C$9</f>
        <v>3.78E-2</v>
      </c>
      <c r="G343" s="8">
        <f>'[1]TARIFNE STAVKE od 01.10.2022'!F302</f>
        <v>9.1999999999999998E-3</v>
      </c>
      <c r="H343" s="8">
        <f>'[1]TARIFNE STAVKE od 01.10.2022'!G302</f>
        <v>9.1000000000000004E-3</v>
      </c>
      <c r="I343" s="9">
        <f t="shared" ref="I343:I344" si="124">(F343+H343)</f>
        <v>4.6899999999999997E-2</v>
      </c>
    </row>
    <row r="344" spans="1:9">
      <c r="A344" s="3">
        <v>3</v>
      </c>
      <c r="B344" s="3" t="s">
        <v>28</v>
      </c>
      <c r="C344" s="9">
        <f t="shared" si="122"/>
        <v>3.3E-3</v>
      </c>
      <c r="D344" s="9">
        <f t="shared" si="123"/>
        <v>3.7029663547680667E-3</v>
      </c>
      <c r="E344" s="9">
        <v>2.7900000000000001E-2</v>
      </c>
      <c r="F344" s="13">
        <f>C344+$C$9</f>
        <v>3.78E-2</v>
      </c>
      <c r="G344" s="8">
        <f>'[1]TARIFNE STAVKE od 01.10.2022'!F303</f>
        <v>8.6E-3</v>
      </c>
      <c r="H344" s="8">
        <f>'[1]TARIFNE STAVKE od 01.10.2022'!G303</f>
        <v>8.5000000000000006E-3</v>
      </c>
      <c r="I344" s="9">
        <f t="shared" si="124"/>
        <v>4.6300000000000001E-2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D753E73E-ADC5-4CF4-A785-43974EDA58F7}"/>
  </hyperlinks>
  <pageMargins left="0.39370078740157483" right="0.39370078740157483" top="1.0833333333333333" bottom="0.74803149606299213" header="0.31496062992125984" footer="0.31496062992125984"/>
  <pageSetup scale="61" orientation="portrait" r:id="rId2"/>
  <rowBreaks count="3" manualBreakCount="3">
    <brk id="52" max="16383" man="1"/>
    <brk id="100" max="16383" man="1"/>
    <brk id="1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E8E65-A2BC-48A6-999A-109139941321}">
  <sheetPr codeName="Sheet10"/>
  <dimension ref="A1:I344"/>
  <sheetViews>
    <sheetView view="pageBreakPreview" zoomScaleNormal="100" zoomScaleSheetLayoutView="100" workbookViewId="0">
      <selection activeCell="A6" sqref="A6:I6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295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3.1800000000000002E-2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 t="shared" ref="F17:F23" si="0">C17+$C$9</f>
        <v>3.5400000000000001E-2</v>
      </c>
      <c r="G17" s="8">
        <f>'[1]TARIFNE STAVKE od 01.10.2022'!F6</f>
        <v>6.8999999999999999E-3</v>
      </c>
      <c r="H17" s="8">
        <f>'[1]TARIFNE STAVKE od 01.10.2022'!G6</f>
        <v>7.1000000000000004E-3</v>
      </c>
      <c r="I17" s="9">
        <f>(F17+H17)</f>
        <v>4.2500000000000003E-2</v>
      </c>
    </row>
    <row r="18" spans="1:9">
      <c r="A18" s="3">
        <v>2</v>
      </c>
      <c r="B18" s="3" t="s">
        <v>20</v>
      </c>
      <c r="C18" s="9">
        <f t="shared" ref="C18:C23" si="1">ROUND(E18*0.901,4)</f>
        <v>2.6800000000000001E-2</v>
      </c>
      <c r="D18" s="9">
        <f t="shared" ref="D18:D23" si="2">E18/$G$9</f>
        <v>3.941867409914394E-3</v>
      </c>
      <c r="E18" s="9">
        <v>2.9700000000000001E-2</v>
      </c>
      <c r="F18" s="13">
        <f t="shared" si="0"/>
        <v>5.8599999999999999E-2</v>
      </c>
      <c r="G18" s="8">
        <f>'[1]TARIFNE STAVKE od 01.10.2022'!F7</f>
        <v>5.3E-3</v>
      </c>
      <c r="H18" s="8">
        <f>'[1]TARIFNE STAVKE od 01.10.2022'!G7</f>
        <v>5.4999999999999997E-3</v>
      </c>
      <c r="I18" s="9">
        <f t="shared" ref="I18:I23" si="3">(F18+H18)</f>
        <v>6.4100000000000004E-2</v>
      </c>
    </row>
    <row r="19" spans="1:9">
      <c r="A19" s="3">
        <v>3</v>
      </c>
      <c r="B19" s="3" t="s">
        <v>21</v>
      </c>
      <c r="C19" s="9">
        <f t="shared" si="1"/>
        <v>2.6800000000000001E-2</v>
      </c>
      <c r="D19" s="9">
        <f t="shared" si="2"/>
        <v>3.941867409914394E-3</v>
      </c>
      <c r="E19" s="9">
        <v>2.9700000000000001E-2</v>
      </c>
      <c r="F19" s="13">
        <f t="shared" si="0"/>
        <v>5.8599999999999999E-2</v>
      </c>
      <c r="G19" s="8">
        <f>'[1]TARIFNE STAVKE od 01.10.2022'!F8</f>
        <v>5.1999999999999998E-3</v>
      </c>
      <c r="H19" s="8">
        <f>'[1]TARIFNE STAVKE od 01.10.2022'!G8</f>
        <v>5.4000000000000003E-3</v>
      </c>
      <c r="I19" s="9">
        <f t="shared" si="3"/>
        <v>6.4000000000000001E-2</v>
      </c>
    </row>
    <row r="20" spans="1:9">
      <c r="A20" s="3">
        <v>4</v>
      </c>
      <c r="B20" s="3" t="s">
        <v>22</v>
      </c>
      <c r="C20" s="9">
        <f t="shared" si="1"/>
        <v>2.6800000000000001E-2</v>
      </c>
      <c r="D20" s="9">
        <f t="shared" si="2"/>
        <v>3.941867409914394E-3</v>
      </c>
      <c r="E20" s="9">
        <v>2.9700000000000001E-2</v>
      </c>
      <c r="F20" s="13">
        <f t="shared" si="0"/>
        <v>5.8599999999999999E-2</v>
      </c>
      <c r="G20" s="8">
        <f>'[1]TARIFNE STAVKE od 01.10.2022'!F9</f>
        <v>5.0000000000000001E-3</v>
      </c>
      <c r="H20" s="8">
        <f>'[1]TARIFNE STAVKE od 01.10.2022'!G9</f>
        <v>5.1999999999999998E-3</v>
      </c>
      <c r="I20" s="9">
        <f t="shared" si="3"/>
        <v>6.3799999999999996E-2</v>
      </c>
    </row>
    <row r="21" spans="1:9">
      <c r="A21" s="3">
        <v>5</v>
      </c>
      <c r="B21" s="3" t="s">
        <v>23</v>
      </c>
      <c r="C21" s="9">
        <f t="shared" si="1"/>
        <v>2.6800000000000001E-2</v>
      </c>
      <c r="D21" s="9">
        <f t="shared" si="2"/>
        <v>3.941867409914394E-3</v>
      </c>
      <c r="E21" s="9">
        <v>2.9700000000000001E-2</v>
      </c>
      <c r="F21" s="13">
        <f t="shared" si="0"/>
        <v>5.8599999999999999E-2</v>
      </c>
      <c r="G21" s="8">
        <f>'[1]TARIFNE STAVKE od 01.10.2022'!F10</f>
        <v>4.7999999999999996E-3</v>
      </c>
      <c r="H21" s="8">
        <f>'[1]TARIFNE STAVKE od 01.10.2022'!G10</f>
        <v>4.8999999999999998E-3</v>
      </c>
      <c r="I21" s="9">
        <f t="shared" si="3"/>
        <v>6.3500000000000001E-2</v>
      </c>
    </row>
    <row r="22" spans="1:9">
      <c r="A22" s="3">
        <v>6</v>
      </c>
      <c r="B22" s="3" t="s">
        <v>24</v>
      </c>
      <c r="C22" s="9">
        <f t="shared" si="1"/>
        <v>2.6800000000000001E-2</v>
      </c>
      <c r="D22" s="9">
        <f t="shared" si="2"/>
        <v>3.941867409914394E-3</v>
      </c>
      <c r="E22" s="9">
        <v>2.9700000000000001E-2</v>
      </c>
      <c r="F22" s="13">
        <f t="shared" si="0"/>
        <v>5.8599999999999999E-2</v>
      </c>
      <c r="G22" s="8">
        <f>'[1]TARIFNE STAVKE od 01.10.2022'!F11</f>
        <v>4.4999999999999997E-3</v>
      </c>
      <c r="H22" s="8">
        <f>'[1]TARIFNE STAVKE od 01.10.2022'!G11</f>
        <v>4.5999999999999999E-3</v>
      </c>
      <c r="I22" s="9">
        <f t="shared" si="3"/>
        <v>6.3200000000000006E-2</v>
      </c>
    </row>
    <row r="23" spans="1:9">
      <c r="A23" s="3">
        <v>7</v>
      </c>
      <c r="B23" s="3" t="s">
        <v>25</v>
      </c>
      <c r="C23" s="9">
        <f t="shared" si="1"/>
        <v>2.6800000000000001E-2</v>
      </c>
      <c r="D23" s="9">
        <f t="shared" si="2"/>
        <v>3.941867409914394E-3</v>
      </c>
      <c r="E23" s="9">
        <v>2.9700000000000001E-2</v>
      </c>
      <c r="F23" s="13">
        <f t="shared" si="0"/>
        <v>5.8599999999999999E-2</v>
      </c>
      <c r="G23" s="8">
        <f>'[1]TARIFNE STAVKE od 01.10.2022'!F12</f>
        <v>4.1999999999999997E-3</v>
      </c>
      <c r="H23" s="8">
        <f>'[1]TARIFNE STAVKE od 01.10.2022'!G12</f>
        <v>4.4000000000000003E-3</v>
      </c>
      <c r="I23" s="9">
        <f t="shared" si="3"/>
        <v>6.3E-2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 t="shared" ref="C29:C36" si="4">ROUND(D29*0.901,4)</f>
        <v>2.8E-3</v>
      </c>
      <c r="D29" s="9">
        <f t="shared" ref="D29:D36" si="5">E29/$G$9</f>
        <v>3.079169155219324E-3</v>
      </c>
      <c r="E29" s="9">
        <v>2.3199999999999998E-2</v>
      </c>
      <c r="F29" s="13">
        <f t="shared" ref="F29:F36" si="6">C29+$C$9</f>
        <v>3.4599999999999999E-2</v>
      </c>
      <c r="G29" s="10">
        <f>'[1]TARIFNE STAVKE od 01.10.2022'!F16</f>
        <v>4.0000000000000001E-3</v>
      </c>
      <c r="H29" s="10">
        <f>'[1]TARIFNE STAVKE od 01.10.2022'!G16</f>
        <v>4.1000000000000003E-3</v>
      </c>
      <c r="I29" s="9">
        <f t="shared" ref="I29:I36" si="7">(F29+H29)</f>
        <v>3.8699999999999998E-2</v>
      </c>
    </row>
    <row r="30" spans="1:9">
      <c r="A30" s="3">
        <v>2</v>
      </c>
      <c r="B30" s="3" t="s">
        <v>20</v>
      </c>
      <c r="C30" s="9">
        <f t="shared" si="4"/>
        <v>2.8E-3</v>
      </c>
      <c r="D30" s="9">
        <f t="shared" si="5"/>
        <v>3.079169155219324E-3</v>
      </c>
      <c r="E30" s="9">
        <v>2.3199999999999998E-2</v>
      </c>
      <c r="F30" s="13">
        <f t="shared" si="6"/>
        <v>3.4599999999999999E-2</v>
      </c>
      <c r="G30" s="10">
        <f>'[1]TARIFNE STAVKE od 01.10.2022'!F17</f>
        <v>4.0000000000000001E-3</v>
      </c>
      <c r="H30" s="10">
        <f>'[1]TARIFNE STAVKE od 01.10.2022'!G17</f>
        <v>4.1000000000000003E-3</v>
      </c>
      <c r="I30" s="9">
        <f t="shared" si="7"/>
        <v>3.8699999999999998E-2</v>
      </c>
    </row>
    <row r="31" spans="1:9">
      <c r="A31" s="3">
        <v>3</v>
      </c>
      <c r="B31" s="3" t="s">
        <v>21</v>
      </c>
      <c r="C31" s="9">
        <f t="shared" si="4"/>
        <v>2.8E-3</v>
      </c>
      <c r="D31" s="9">
        <f t="shared" si="5"/>
        <v>3.079169155219324E-3</v>
      </c>
      <c r="E31" s="9">
        <v>2.3199999999999998E-2</v>
      </c>
      <c r="F31" s="13">
        <f t="shared" si="6"/>
        <v>3.4599999999999999E-2</v>
      </c>
      <c r="G31" s="10">
        <f>'[1]TARIFNE STAVKE od 01.10.2022'!F18</f>
        <v>4.0000000000000001E-3</v>
      </c>
      <c r="H31" s="10">
        <f>'[1]TARIFNE STAVKE od 01.10.2022'!G18</f>
        <v>4.1000000000000003E-3</v>
      </c>
      <c r="I31" s="9">
        <f t="shared" si="7"/>
        <v>3.8699999999999998E-2</v>
      </c>
    </row>
    <row r="32" spans="1:9">
      <c r="A32" s="3">
        <v>4</v>
      </c>
      <c r="B32" s="3" t="s">
        <v>22</v>
      </c>
      <c r="C32" s="9">
        <f t="shared" si="4"/>
        <v>2.8E-3</v>
      </c>
      <c r="D32" s="9">
        <f t="shared" si="5"/>
        <v>3.079169155219324E-3</v>
      </c>
      <c r="E32" s="9">
        <v>2.3199999999999998E-2</v>
      </c>
      <c r="F32" s="13">
        <f t="shared" si="6"/>
        <v>3.4599999999999999E-2</v>
      </c>
      <c r="G32" s="10">
        <f>'[1]TARIFNE STAVKE od 01.10.2022'!F19</f>
        <v>3.5999999999999999E-3</v>
      </c>
      <c r="H32" s="10">
        <f>'[1]TARIFNE STAVKE od 01.10.2022'!G19</f>
        <v>3.7000000000000002E-3</v>
      </c>
      <c r="I32" s="9">
        <f t="shared" si="7"/>
        <v>3.8300000000000001E-2</v>
      </c>
    </row>
    <row r="33" spans="1:9">
      <c r="A33" s="3">
        <v>5</v>
      </c>
      <c r="B33" s="3" t="s">
        <v>23</v>
      </c>
      <c r="C33" s="9">
        <f t="shared" si="4"/>
        <v>2.8E-3</v>
      </c>
      <c r="D33" s="9">
        <f t="shared" si="5"/>
        <v>3.079169155219324E-3</v>
      </c>
      <c r="E33" s="9">
        <v>2.3199999999999998E-2</v>
      </c>
      <c r="F33" s="13">
        <f t="shared" si="6"/>
        <v>3.4599999999999999E-2</v>
      </c>
      <c r="G33" s="10">
        <f>'[1]TARIFNE STAVKE od 01.10.2022'!F20</f>
        <v>3.5999999999999999E-3</v>
      </c>
      <c r="H33" s="10">
        <f>'[1]TARIFNE STAVKE od 01.10.2022'!G20</f>
        <v>3.7000000000000002E-3</v>
      </c>
      <c r="I33" s="9">
        <f t="shared" si="7"/>
        <v>3.8300000000000001E-2</v>
      </c>
    </row>
    <row r="34" spans="1:9">
      <c r="A34" s="3">
        <v>6</v>
      </c>
      <c r="B34" s="3" t="s">
        <v>24</v>
      </c>
      <c r="C34" s="9">
        <f t="shared" si="4"/>
        <v>2.8E-3</v>
      </c>
      <c r="D34" s="9">
        <f t="shared" si="5"/>
        <v>3.079169155219324E-3</v>
      </c>
      <c r="E34" s="9">
        <v>2.3199999999999998E-2</v>
      </c>
      <c r="F34" s="13">
        <f t="shared" si="6"/>
        <v>3.4599999999999999E-2</v>
      </c>
      <c r="G34" s="10">
        <f>'[1]TARIFNE STAVKE od 01.10.2022'!F21</f>
        <v>3.3999999999999998E-3</v>
      </c>
      <c r="H34" s="10">
        <f>'[1]TARIFNE STAVKE od 01.10.2022'!G21</f>
        <v>3.5000000000000001E-3</v>
      </c>
      <c r="I34" s="9">
        <f t="shared" si="7"/>
        <v>3.8100000000000002E-2</v>
      </c>
    </row>
    <row r="35" spans="1:9">
      <c r="A35" s="3">
        <v>7</v>
      </c>
      <c r="B35" s="3" t="s">
        <v>25</v>
      </c>
      <c r="C35" s="9">
        <f t="shared" si="4"/>
        <v>2.8E-3</v>
      </c>
      <c r="D35" s="9">
        <f t="shared" si="5"/>
        <v>3.079169155219324E-3</v>
      </c>
      <c r="E35" s="9">
        <v>2.3199999999999998E-2</v>
      </c>
      <c r="F35" s="13">
        <f t="shared" si="6"/>
        <v>3.4599999999999999E-2</v>
      </c>
      <c r="G35" s="10">
        <f>'[1]TARIFNE STAVKE od 01.10.2022'!F22</f>
        <v>3.2000000000000002E-3</v>
      </c>
      <c r="H35" s="10">
        <f>'[1]TARIFNE STAVKE od 01.10.2022'!G22</f>
        <v>3.3E-3</v>
      </c>
      <c r="I35" s="9">
        <f t="shared" si="7"/>
        <v>3.7899999999999996E-2</v>
      </c>
    </row>
    <row r="36" spans="1:9">
      <c r="A36" s="3">
        <v>8</v>
      </c>
      <c r="B36" s="3" t="s">
        <v>28</v>
      </c>
      <c r="C36" s="9">
        <f t="shared" si="4"/>
        <v>2.8E-3</v>
      </c>
      <c r="D36" s="9">
        <f t="shared" si="5"/>
        <v>3.079169155219324E-3</v>
      </c>
      <c r="E36" s="9">
        <v>2.3199999999999998E-2</v>
      </c>
      <c r="F36" s="13">
        <f t="shared" si="6"/>
        <v>3.4599999999999999E-2</v>
      </c>
      <c r="G36" s="10">
        <f>'[1]TARIFNE STAVKE od 01.10.2022'!F23</f>
        <v>3.0000000000000001E-3</v>
      </c>
      <c r="H36" s="10">
        <f>'[1]TARIFNE STAVKE od 01.10.2022'!G23</f>
        <v>3.0999999999999999E-3</v>
      </c>
      <c r="I36" s="9">
        <f t="shared" si="7"/>
        <v>3.7699999999999997E-2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3.49E-2</v>
      </c>
      <c r="G42" s="8">
        <f>'[1]TARIFNE STAVKE od 01.10.2022'!F27</f>
        <v>2.8999999999999998E-3</v>
      </c>
      <c r="H42" s="8">
        <f>'[1]TARIFNE STAVKE od 01.10.2022'!G27</f>
        <v>3.0999999999999999E-3</v>
      </c>
      <c r="I42" s="9">
        <f t="shared" ref="I42:I46" si="10">(F42+H42)</f>
        <v>3.7999999999999999E-2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3.49E-2</v>
      </c>
      <c r="G43" s="8">
        <f>'[1]TARIFNE STAVKE od 01.10.2022'!F28</f>
        <v>2.8999999999999998E-3</v>
      </c>
      <c r="H43" s="8">
        <f>'[1]TARIFNE STAVKE od 01.10.2022'!G28</f>
        <v>3.0999999999999999E-3</v>
      </c>
      <c r="I43" s="9">
        <f t="shared" si="10"/>
        <v>3.7999999999999999E-2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3.49E-2</v>
      </c>
      <c r="G44" s="8">
        <f>'[1]TARIFNE STAVKE od 01.10.2022'!F29</f>
        <v>2.5999999999999999E-3</v>
      </c>
      <c r="H44" s="8">
        <f>'[1]TARIFNE STAVKE od 01.10.2022'!G29</f>
        <v>2.7000000000000001E-3</v>
      </c>
      <c r="I44" s="9">
        <f t="shared" si="10"/>
        <v>3.7600000000000001E-2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3.49E-2</v>
      </c>
      <c r="G45" s="8">
        <f>'[1]TARIFNE STAVKE od 01.10.2022'!F30</f>
        <v>2.5000000000000001E-3</v>
      </c>
      <c r="H45" s="8">
        <f>'[1]TARIFNE STAVKE od 01.10.2022'!G30</f>
        <v>2.5999999999999999E-3</v>
      </c>
      <c r="I45" s="9">
        <f t="shared" si="10"/>
        <v>3.7499999999999999E-2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3.49E-2</v>
      </c>
      <c r="G46" s="8">
        <f>'[1]TARIFNE STAVKE od 01.10.2022'!F31</f>
        <v>2.2000000000000001E-3</v>
      </c>
      <c r="H46" s="8">
        <f>'[1]TARIFNE STAVKE od 01.10.2022'!G31</f>
        <v>2.3E-3</v>
      </c>
      <c r="I46" s="9">
        <f t="shared" si="10"/>
        <v>3.7199999999999997E-2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1">ROUND(D48*0.901,4)</f>
        <v>3.5999999999999999E-3</v>
      </c>
      <c r="D48" s="9">
        <f t="shared" ref="D48:D51" si="12">E48/$G$9</f>
        <v>4.0347733758046315E-3</v>
      </c>
      <c r="E48" s="9">
        <v>3.04E-2</v>
      </c>
      <c r="F48" s="13">
        <f>C48+$C$9</f>
        <v>3.5400000000000001E-2</v>
      </c>
      <c r="G48" s="8">
        <f>'[1]TARIFNE STAVKE od 01.10.2022'!F35</f>
        <v>8.8999999999999999E-3</v>
      </c>
      <c r="H48" s="8">
        <f>'[1]TARIFNE STAVKE od 01.10.2022'!G35</f>
        <v>9.1000000000000004E-3</v>
      </c>
      <c r="I48" s="9">
        <f t="shared" ref="I48:I51" si="13">(F48+H48)</f>
        <v>4.4499999999999998E-2</v>
      </c>
    </row>
    <row r="49" spans="1:9">
      <c r="A49" s="3">
        <v>2</v>
      </c>
      <c r="B49" s="3" t="s">
        <v>21</v>
      </c>
      <c r="C49" s="9">
        <f t="shared" si="11"/>
        <v>3.5999999999999999E-3</v>
      </c>
      <c r="D49" s="9">
        <f t="shared" si="12"/>
        <v>4.0347733758046315E-3</v>
      </c>
      <c r="E49" s="9">
        <v>3.04E-2</v>
      </c>
      <c r="F49" s="13">
        <f>C49+$C$9</f>
        <v>3.5400000000000001E-2</v>
      </c>
      <c r="G49" s="8">
        <f>'[1]TARIFNE STAVKE od 01.10.2022'!F36</f>
        <v>8.5000000000000006E-3</v>
      </c>
      <c r="H49" s="8">
        <f>'[1]TARIFNE STAVKE od 01.10.2022'!G36</f>
        <v>8.6999999999999994E-3</v>
      </c>
      <c r="I49" s="9">
        <f t="shared" si="13"/>
        <v>4.41E-2</v>
      </c>
    </row>
    <row r="50" spans="1:9">
      <c r="A50" s="3">
        <v>3</v>
      </c>
      <c r="B50" s="3" t="s">
        <v>22</v>
      </c>
      <c r="C50" s="9">
        <f t="shared" si="11"/>
        <v>3.5999999999999999E-3</v>
      </c>
      <c r="D50" s="9">
        <f t="shared" si="12"/>
        <v>4.0347733758046315E-3</v>
      </c>
      <c r="E50" s="9">
        <v>3.04E-2</v>
      </c>
      <c r="F50" s="13">
        <f>C50+$C$9</f>
        <v>3.5400000000000001E-2</v>
      </c>
      <c r="G50" s="8">
        <f>'[1]TARIFNE STAVKE od 01.10.2022'!F37</f>
        <v>8.0000000000000002E-3</v>
      </c>
      <c r="H50" s="8">
        <f>'[1]TARIFNE STAVKE od 01.10.2022'!G37</f>
        <v>8.2000000000000007E-3</v>
      </c>
      <c r="I50" s="9">
        <f t="shared" si="13"/>
        <v>4.36E-2</v>
      </c>
    </row>
    <row r="51" spans="1:9">
      <c r="A51" s="3">
        <v>4</v>
      </c>
      <c r="B51" s="3" t="s">
        <v>23</v>
      </c>
      <c r="C51" s="9">
        <f t="shared" si="11"/>
        <v>3.5999999999999999E-3</v>
      </c>
      <c r="D51" s="9">
        <f t="shared" si="12"/>
        <v>4.0347733758046315E-3</v>
      </c>
      <c r="E51" s="9">
        <v>3.04E-2</v>
      </c>
      <c r="F51" s="13">
        <f>C51+$C$9</f>
        <v>3.5400000000000001E-2</v>
      </c>
      <c r="G51" s="8">
        <f>'[1]TARIFNE STAVKE od 01.10.2022'!F38</f>
        <v>8.0000000000000002E-3</v>
      </c>
      <c r="H51" s="8">
        <f>'[1]TARIFNE STAVKE od 01.10.2022'!G38</f>
        <v>8.2000000000000007E-3</v>
      </c>
      <c r="I51" s="9">
        <f t="shared" si="13"/>
        <v>4.36E-2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4">ROUND(D57*0.901,4)</f>
        <v>4.1000000000000003E-3</v>
      </c>
      <c r="D57" s="9">
        <f t="shared" ref="D57:D59" si="15">E57/$G$9</f>
        <v>4.539120047780211E-3</v>
      </c>
      <c r="E57" s="9">
        <v>3.4200000000000001E-2</v>
      </c>
      <c r="F57" s="13">
        <f>C57+$C$9</f>
        <v>3.5900000000000001E-2</v>
      </c>
      <c r="G57" s="10">
        <f>'[1]TARIFNE STAVKE od 01.10.2022'!F42</f>
        <v>6.1999999999999998E-3</v>
      </c>
      <c r="H57" s="10">
        <f>'[1]TARIFNE STAVKE od 01.10.2022'!G42</f>
        <v>6.4000000000000003E-3</v>
      </c>
      <c r="I57" s="9">
        <f t="shared" ref="I57:I59" si="16">(F57+H57)</f>
        <v>4.2300000000000004E-2</v>
      </c>
    </row>
    <row r="58" spans="1:9">
      <c r="A58" s="3">
        <v>2</v>
      </c>
      <c r="B58" s="3" t="s">
        <v>21</v>
      </c>
      <c r="C58" s="9">
        <f t="shared" si="14"/>
        <v>4.1000000000000003E-3</v>
      </c>
      <c r="D58" s="9">
        <f t="shared" si="15"/>
        <v>4.539120047780211E-3</v>
      </c>
      <c r="E58" s="9">
        <v>3.4200000000000001E-2</v>
      </c>
      <c r="F58" s="13">
        <f>C58+$C$9</f>
        <v>3.5900000000000001E-2</v>
      </c>
      <c r="G58" s="10">
        <f>'[1]TARIFNE STAVKE od 01.10.2022'!F43</f>
        <v>6.1999999999999998E-3</v>
      </c>
      <c r="H58" s="10">
        <f>'[1]TARIFNE STAVKE od 01.10.2022'!G43</f>
        <v>6.4000000000000003E-3</v>
      </c>
      <c r="I58" s="9">
        <f t="shared" si="16"/>
        <v>4.2300000000000004E-2</v>
      </c>
    </row>
    <row r="59" spans="1:9">
      <c r="A59" s="3">
        <v>3</v>
      </c>
      <c r="B59" s="3" t="s">
        <v>22</v>
      </c>
      <c r="C59" s="9">
        <f t="shared" si="14"/>
        <v>4.1000000000000003E-3</v>
      </c>
      <c r="D59" s="9">
        <f t="shared" si="15"/>
        <v>4.539120047780211E-3</v>
      </c>
      <c r="E59" s="9">
        <v>3.4200000000000001E-2</v>
      </c>
      <c r="F59" s="13">
        <f>C59+$C$9</f>
        <v>3.5900000000000001E-2</v>
      </c>
      <c r="G59" s="10">
        <f>'[1]TARIFNE STAVKE od 01.10.2022'!F44</f>
        <v>5.8999999999999999E-3</v>
      </c>
      <c r="H59" s="10">
        <f>'[1]TARIFNE STAVKE od 01.10.2022'!G44</f>
        <v>6.1000000000000004E-3</v>
      </c>
      <c r="I59" s="9">
        <f t="shared" si="16"/>
        <v>4.2000000000000003E-2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7">ROUND(D61*0.901,4)</f>
        <v>4.1000000000000003E-3</v>
      </c>
      <c r="D61" s="9">
        <f t="shared" ref="D61:D63" si="18">E61/$G$9</f>
        <v>4.539120047780211E-3</v>
      </c>
      <c r="E61" s="9">
        <v>3.4200000000000001E-2</v>
      </c>
      <c r="F61" s="13">
        <f>C61+$C$9</f>
        <v>3.5900000000000001E-2</v>
      </c>
      <c r="G61" s="10">
        <f>'[1]TARIFNE STAVKE od 01.10.2022'!F48</f>
        <v>5.5999999999999999E-3</v>
      </c>
      <c r="H61" s="10">
        <f>'[1]TARIFNE STAVKE od 01.10.2022'!G48</f>
        <v>5.5999999999999999E-3</v>
      </c>
      <c r="I61" s="9">
        <f t="shared" ref="I61:I63" si="19">(F61+H61)</f>
        <v>4.1500000000000002E-2</v>
      </c>
    </row>
    <row r="62" spans="1:9">
      <c r="A62" s="3">
        <v>2</v>
      </c>
      <c r="B62" s="3" t="s">
        <v>21</v>
      </c>
      <c r="C62" s="9">
        <f t="shared" si="17"/>
        <v>4.1000000000000003E-3</v>
      </c>
      <c r="D62" s="9">
        <f t="shared" si="18"/>
        <v>4.539120047780211E-3</v>
      </c>
      <c r="E62" s="9">
        <v>3.4200000000000001E-2</v>
      </c>
      <c r="F62" s="13">
        <f>C62+$C$9</f>
        <v>3.5900000000000001E-2</v>
      </c>
      <c r="G62" s="10">
        <f>'[1]TARIFNE STAVKE od 01.10.2022'!F49</f>
        <v>5.5999999999999999E-3</v>
      </c>
      <c r="H62" s="10">
        <f>'[1]TARIFNE STAVKE od 01.10.2022'!G49</f>
        <v>5.5999999999999999E-3</v>
      </c>
      <c r="I62" s="9">
        <f t="shared" si="19"/>
        <v>4.1500000000000002E-2</v>
      </c>
    </row>
    <row r="63" spans="1:9">
      <c r="A63" s="3">
        <v>3</v>
      </c>
      <c r="B63" s="3" t="s">
        <v>23</v>
      </c>
      <c r="C63" s="9">
        <f t="shared" si="17"/>
        <v>4.1000000000000003E-3</v>
      </c>
      <c r="D63" s="9">
        <f t="shared" si="18"/>
        <v>4.539120047780211E-3</v>
      </c>
      <c r="E63" s="9">
        <v>3.4200000000000001E-2</v>
      </c>
      <c r="F63" s="13">
        <f>C63+$C$9</f>
        <v>3.5900000000000001E-2</v>
      </c>
      <c r="G63" s="10">
        <f>'[1]TARIFNE STAVKE od 01.10.2022'!F50</f>
        <v>5.1000000000000004E-3</v>
      </c>
      <c r="H63" s="10">
        <f>'[1]TARIFNE STAVKE od 01.10.2022'!G50</f>
        <v>5.1000000000000004E-3</v>
      </c>
      <c r="I63" s="9">
        <f t="shared" si="19"/>
        <v>4.1000000000000002E-2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20">ROUND(D69*0.901,4)</f>
        <v>3.5999999999999999E-3</v>
      </c>
      <c r="D69" s="9">
        <f t="shared" ref="D69:D72" si="21">E69/$G$9</f>
        <v>4.0347733758046315E-3</v>
      </c>
      <c r="E69" s="9">
        <v>3.04E-2</v>
      </c>
      <c r="F69" s="13">
        <f>C69+$C$9</f>
        <v>3.5400000000000001E-2</v>
      </c>
      <c r="G69" s="8">
        <f>'[1]TARIFNE STAVKE od 01.10.2022'!F17</f>
        <v>4.0000000000000001E-3</v>
      </c>
      <c r="H69" s="8">
        <f>'[1]TARIFNE STAVKE od 01.10.2022'!G17</f>
        <v>4.1000000000000003E-3</v>
      </c>
      <c r="I69" s="9">
        <f t="shared" ref="I69:I72" si="22">(F69+H69)</f>
        <v>3.95E-2</v>
      </c>
    </row>
    <row r="70" spans="1:9">
      <c r="A70" s="3">
        <v>2</v>
      </c>
      <c r="B70" s="3" t="s">
        <v>21</v>
      </c>
      <c r="C70" s="9">
        <f t="shared" si="20"/>
        <v>3.5999999999999999E-3</v>
      </c>
      <c r="D70" s="9">
        <f t="shared" si="21"/>
        <v>4.0347733758046315E-3</v>
      </c>
      <c r="E70" s="9">
        <v>3.04E-2</v>
      </c>
      <c r="F70" s="13">
        <f>C70+$C$9</f>
        <v>3.5400000000000001E-2</v>
      </c>
      <c r="G70" s="8">
        <f>'[1]TARIFNE STAVKE od 01.10.2022'!F18</f>
        <v>4.0000000000000001E-3</v>
      </c>
      <c r="H70" s="8">
        <f>'[1]TARIFNE STAVKE od 01.10.2022'!G18</f>
        <v>4.1000000000000003E-3</v>
      </c>
      <c r="I70" s="9">
        <f t="shared" si="22"/>
        <v>3.95E-2</v>
      </c>
    </row>
    <row r="71" spans="1:9">
      <c r="A71" s="3">
        <v>3</v>
      </c>
      <c r="B71" s="3" t="s">
        <v>22</v>
      </c>
      <c r="C71" s="9">
        <f t="shared" si="20"/>
        <v>3.5999999999999999E-3</v>
      </c>
      <c r="D71" s="9">
        <f t="shared" si="21"/>
        <v>4.0347733758046315E-3</v>
      </c>
      <c r="E71" s="9">
        <v>3.04E-2</v>
      </c>
      <c r="F71" s="13">
        <f>C71+$C$9</f>
        <v>3.5400000000000001E-2</v>
      </c>
      <c r="G71" s="8">
        <f>'[1]TARIFNE STAVKE od 01.10.2022'!F19</f>
        <v>3.5999999999999999E-3</v>
      </c>
      <c r="H71" s="8">
        <f>'[1]TARIFNE STAVKE od 01.10.2022'!G19</f>
        <v>3.7000000000000002E-3</v>
      </c>
      <c r="I71" s="9">
        <f t="shared" si="22"/>
        <v>3.9100000000000003E-2</v>
      </c>
    </row>
    <row r="72" spans="1:9">
      <c r="A72" s="3">
        <v>4</v>
      </c>
      <c r="B72" s="3" t="s">
        <v>23</v>
      </c>
      <c r="C72" s="9">
        <f t="shared" si="20"/>
        <v>3.5999999999999999E-3</v>
      </c>
      <c r="D72" s="9">
        <f t="shared" si="21"/>
        <v>4.0347733758046315E-3</v>
      </c>
      <c r="E72" s="9">
        <v>3.04E-2</v>
      </c>
      <c r="F72" s="13">
        <f>C72+$C$9</f>
        <v>3.5400000000000001E-2</v>
      </c>
      <c r="G72" s="8">
        <f>'[1]TARIFNE STAVKE od 01.10.2022'!F20</f>
        <v>3.5999999999999999E-3</v>
      </c>
      <c r="H72" s="8">
        <f>'[1]TARIFNE STAVKE od 01.10.2022'!G20</f>
        <v>3.7000000000000002E-3</v>
      </c>
      <c r="I72" s="9">
        <f t="shared" si="22"/>
        <v>3.9100000000000003E-2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23">ROUND(D74*0.901,4)</f>
        <v>3.5999999999999999E-3</v>
      </c>
      <c r="D74" s="9">
        <f t="shared" ref="D74:D78" si="24">E74/$G$9</f>
        <v>4.0347733758046315E-3</v>
      </c>
      <c r="E74" s="9">
        <v>3.04E-2</v>
      </c>
      <c r="F74" s="13">
        <f>C74+$C$9</f>
        <v>3.5400000000000001E-2</v>
      </c>
      <c r="G74" s="8">
        <f>'[1]TARIFNE STAVKE od 01.10.2022'!F61</f>
        <v>4.7999999999999996E-3</v>
      </c>
      <c r="H74" s="8">
        <f>'[1]TARIFNE STAVKE od 01.10.2022'!G61</f>
        <v>5.1000000000000004E-3</v>
      </c>
      <c r="I74" s="9">
        <f t="shared" ref="I74:I78" si="25">(F74+H74)</f>
        <v>4.0500000000000001E-2</v>
      </c>
    </row>
    <row r="75" spans="1:9">
      <c r="A75" s="3">
        <v>2</v>
      </c>
      <c r="B75" s="3" t="s">
        <v>20</v>
      </c>
      <c r="C75" s="9">
        <f t="shared" si="23"/>
        <v>3.5999999999999999E-3</v>
      </c>
      <c r="D75" s="9">
        <f t="shared" si="24"/>
        <v>4.0347733758046315E-3</v>
      </c>
      <c r="E75" s="9">
        <v>3.04E-2</v>
      </c>
      <c r="F75" s="13">
        <f>C75+$C$9</f>
        <v>3.5400000000000001E-2</v>
      </c>
      <c r="G75" s="8">
        <f>'[1]TARIFNE STAVKE od 01.10.2022'!F62</f>
        <v>3.7000000000000002E-3</v>
      </c>
      <c r="H75" s="8">
        <f>'[1]TARIFNE STAVKE od 01.10.2022'!G62</f>
        <v>4.0000000000000001E-3</v>
      </c>
      <c r="I75" s="9">
        <f t="shared" si="25"/>
        <v>3.9400000000000004E-2</v>
      </c>
    </row>
    <row r="76" spans="1:9">
      <c r="A76" s="3">
        <v>3</v>
      </c>
      <c r="B76" s="3" t="s">
        <v>21</v>
      </c>
      <c r="C76" s="9">
        <f t="shared" si="23"/>
        <v>3.5999999999999999E-3</v>
      </c>
      <c r="D76" s="9">
        <f t="shared" si="24"/>
        <v>4.0347733758046315E-3</v>
      </c>
      <c r="E76" s="9">
        <v>3.04E-2</v>
      </c>
      <c r="F76" s="13">
        <f>C76+$C$9</f>
        <v>3.5400000000000001E-2</v>
      </c>
      <c r="G76" s="8">
        <f>'[1]TARIFNE STAVKE od 01.10.2022'!F63</f>
        <v>3.7000000000000002E-3</v>
      </c>
      <c r="H76" s="8">
        <f>'[1]TARIFNE STAVKE od 01.10.2022'!G63</f>
        <v>4.0000000000000001E-3</v>
      </c>
      <c r="I76" s="9">
        <f t="shared" si="25"/>
        <v>3.9400000000000004E-2</v>
      </c>
    </row>
    <row r="77" spans="1:9">
      <c r="A77" s="3">
        <v>4</v>
      </c>
      <c r="B77" s="3" t="s">
        <v>22</v>
      </c>
      <c r="C77" s="9">
        <f t="shared" si="23"/>
        <v>3.5999999999999999E-3</v>
      </c>
      <c r="D77" s="9">
        <f t="shared" si="24"/>
        <v>4.0347733758046315E-3</v>
      </c>
      <c r="E77" s="9">
        <v>3.04E-2</v>
      </c>
      <c r="F77" s="13">
        <f>C77+$C$9</f>
        <v>3.5400000000000001E-2</v>
      </c>
      <c r="G77" s="8">
        <f>'[1]TARIFNE STAVKE od 01.10.2022'!F64</f>
        <v>3.5000000000000001E-3</v>
      </c>
      <c r="H77" s="8">
        <f>'[1]TARIFNE STAVKE od 01.10.2022'!G64</f>
        <v>3.8E-3</v>
      </c>
      <c r="I77" s="9">
        <f t="shared" si="25"/>
        <v>3.9199999999999999E-2</v>
      </c>
    </row>
    <row r="78" spans="1:9">
      <c r="A78" s="3">
        <v>5</v>
      </c>
      <c r="B78" s="3" t="s">
        <v>23</v>
      </c>
      <c r="C78" s="9">
        <f t="shared" si="23"/>
        <v>3.5999999999999999E-3</v>
      </c>
      <c r="D78" s="9">
        <f t="shared" si="24"/>
        <v>4.0347733758046315E-3</v>
      </c>
      <c r="E78" s="9">
        <v>3.04E-2</v>
      </c>
      <c r="F78" s="13">
        <f>C78+$C$9</f>
        <v>3.5400000000000001E-2</v>
      </c>
      <c r="G78" s="8">
        <f>'[1]TARIFNE STAVKE od 01.10.2022'!F65</f>
        <v>3.3E-3</v>
      </c>
      <c r="H78" s="8">
        <f>'[1]TARIFNE STAVKE od 01.10.2022'!G65</f>
        <v>3.5999999999999999E-3</v>
      </c>
      <c r="I78" s="9">
        <f t="shared" si="25"/>
        <v>3.9E-2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6">ROUND(D80*0.901,4)</f>
        <v>4.1000000000000003E-3</v>
      </c>
      <c r="D80" s="9">
        <f t="shared" ref="D80:D83" si="27">E80/$G$9</f>
        <v>4.539120047780211E-3</v>
      </c>
      <c r="E80" s="9">
        <v>3.4200000000000001E-2</v>
      </c>
      <c r="F80" s="13">
        <f>C80+$C$9</f>
        <v>3.5900000000000001E-2</v>
      </c>
      <c r="G80" s="8">
        <f>'[1]TARIFNE STAVKE od 01.10.2022'!F69</f>
        <v>4.4000000000000003E-3</v>
      </c>
      <c r="H80" s="8">
        <f>'[1]TARIFNE STAVKE od 01.10.2022'!G69</f>
        <v>4.4000000000000003E-3</v>
      </c>
      <c r="I80" s="9">
        <f t="shared" ref="I80:I83" si="28">(F80+H80)</f>
        <v>4.0300000000000002E-2</v>
      </c>
    </row>
    <row r="81" spans="1:9">
      <c r="A81" s="3">
        <v>2</v>
      </c>
      <c r="B81" s="3" t="s">
        <v>20</v>
      </c>
      <c r="C81" s="9">
        <f t="shared" si="26"/>
        <v>4.1000000000000003E-3</v>
      </c>
      <c r="D81" s="9">
        <f t="shared" si="27"/>
        <v>4.539120047780211E-3</v>
      </c>
      <c r="E81" s="9">
        <v>3.4200000000000001E-2</v>
      </c>
      <c r="F81" s="13">
        <f>C81+$C$9</f>
        <v>3.5900000000000001E-2</v>
      </c>
      <c r="G81" s="8">
        <f>'[1]TARIFNE STAVKE od 01.10.2022'!F70</f>
        <v>3.8E-3</v>
      </c>
      <c r="H81" s="8">
        <f>'[1]TARIFNE STAVKE od 01.10.2022'!G70</f>
        <v>3.8999999999999998E-3</v>
      </c>
      <c r="I81" s="9">
        <f t="shared" si="28"/>
        <v>3.9800000000000002E-2</v>
      </c>
    </row>
    <row r="82" spans="1:9">
      <c r="A82" s="3">
        <v>3</v>
      </c>
      <c r="B82" s="3" t="s">
        <v>21</v>
      </c>
      <c r="C82" s="9">
        <f t="shared" si="26"/>
        <v>4.1000000000000003E-3</v>
      </c>
      <c r="D82" s="9">
        <f t="shared" si="27"/>
        <v>4.539120047780211E-3</v>
      </c>
      <c r="E82" s="9">
        <v>3.4200000000000001E-2</v>
      </c>
      <c r="F82" s="13">
        <f>C82+$C$9</f>
        <v>3.5900000000000001E-2</v>
      </c>
      <c r="G82" s="8">
        <f>'[1]TARIFNE STAVKE od 01.10.2022'!F71</f>
        <v>3.3999999999999998E-3</v>
      </c>
      <c r="H82" s="8">
        <f>'[1]TARIFNE STAVKE od 01.10.2022'!G71</f>
        <v>3.5000000000000001E-3</v>
      </c>
      <c r="I82" s="9">
        <f t="shared" si="28"/>
        <v>3.9400000000000004E-2</v>
      </c>
    </row>
    <row r="83" spans="1:9">
      <c r="A83" s="3">
        <v>4</v>
      </c>
      <c r="B83" s="3" t="s">
        <v>23</v>
      </c>
      <c r="C83" s="9">
        <f t="shared" si="26"/>
        <v>4.1000000000000003E-3</v>
      </c>
      <c r="D83" s="9">
        <f t="shared" si="27"/>
        <v>4.539120047780211E-3</v>
      </c>
      <c r="E83" s="9">
        <v>3.4200000000000001E-2</v>
      </c>
      <c r="F83" s="13">
        <f>C83+$C$9</f>
        <v>3.5900000000000001E-2</v>
      </c>
      <c r="G83" s="8">
        <f>'[1]TARIFNE STAVKE od 01.10.2022'!F72</f>
        <v>3.0000000000000001E-3</v>
      </c>
      <c r="H83" s="8">
        <f>'[1]TARIFNE STAVKE od 01.10.2022'!G72</f>
        <v>3.0999999999999999E-3</v>
      </c>
      <c r="I83" s="9">
        <f t="shared" si="28"/>
        <v>3.9E-2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9">ROUND(D89*0.901,4)</f>
        <v>3.3999999999999998E-3</v>
      </c>
      <c r="D89" s="9">
        <f t="shared" ref="D89:D95" si="30">E89/$G$9</f>
        <v>3.7427831972924545E-3</v>
      </c>
      <c r="E89" s="9">
        <v>2.8199999999999999E-2</v>
      </c>
      <c r="F89" s="13">
        <f t="shared" ref="F89:F95" si="31">C89+$C$9</f>
        <v>3.5200000000000002E-2</v>
      </c>
      <c r="G89" s="8">
        <f>'[1]TARIFNE STAVKE od 01.10.2022'!F76</f>
        <v>5.1000000000000004E-3</v>
      </c>
      <c r="H89" s="8">
        <f>'[1]TARIFNE STAVKE od 01.10.2022'!G76</f>
        <v>5.4000000000000003E-3</v>
      </c>
      <c r="I89" s="9">
        <f t="shared" ref="I89:I95" si="32">(F89+H89)</f>
        <v>4.0600000000000004E-2</v>
      </c>
    </row>
    <row r="90" spans="1:9">
      <c r="A90" s="3">
        <v>2</v>
      </c>
      <c r="B90" s="3" t="s">
        <v>20</v>
      </c>
      <c r="C90" s="9">
        <f t="shared" si="29"/>
        <v>3.3999999999999998E-3</v>
      </c>
      <c r="D90" s="9">
        <f t="shared" si="30"/>
        <v>3.7427831972924545E-3</v>
      </c>
      <c r="E90" s="9">
        <v>2.8199999999999999E-2</v>
      </c>
      <c r="F90" s="13">
        <f t="shared" si="31"/>
        <v>3.5200000000000002E-2</v>
      </c>
      <c r="G90" s="8">
        <f>'[1]TARIFNE STAVKE od 01.10.2022'!F77</f>
        <v>4.3E-3</v>
      </c>
      <c r="H90" s="8">
        <f>'[1]TARIFNE STAVKE od 01.10.2022'!G77</f>
        <v>4.4999999999999997E-3</v>
      </c>
      <c r="I90" s="9">
        <f t="shared" si="32"/>
        <v>3.9699999999999999E-2</v>
      </c>
    </row>
    <row r="91" spans="1:9">
      <c r="A91" s="3">
        <v>3</v>
      </c>
      <c r="B91" s="3" t="s">
        <v>21</v>
      </c>
      <c r="C91" s="9">
        <f t="shared" si="29"/>
        <v>3.3999999999999998E-3</v>
      </c>
      <c r="D91" s="9">
        <f t="shared" si="30"/>
        <v>3.7427831972924545E-3</v>
      </c>
      <c r="E91" s="9">
        <v>2.8199999999999999E-2</v>
      </c>
      <c r="F91" s="13">
        <f t="shared" si="31"/>
        <v>3.5200000000000002E-2</v>
      </c>
      <c r="G91" s="8">
        <f>'[1]TARIFNE STAVKE od 01.10.2022'!F78</f>
        <v>4.1000000000000003E-3</v>
      </c>
      <c r="H91" s="8">
        <f>'[1]TARIFNE STAVKE od 01.10.2022'!G78</f>
        <v>4.3E-3</v>
      </c>
      <c r="I91" s="9">
        <f t="shared" si="32"/>
        <v>3.95E-2</v>
      </c>
    </row>
    <row r="92" spans="1:9">
      <c r="A92" s="3">
        <v>4</v>
      </c>
      <c r="B92" s="3" t="s">
        <v>22</v>
      </c>
      <c r="C92" s="9">
        <f t="shared" si="29"/>
        <v>3.3999999999999998E-3</v>
      </c>
      <c r="D92" s="9">
        <f t="shared" si="30"/>
        <v>3.7427831972924545E-3</v>
      </c>
      <c r="E92" s="9">
        <v>2.8199999999999999E-2</v>
      </c>
      <c r="F92" s="13">
        <f t="shared" si="31"/>
        <v>3.5200000000000002E-2</v>
      </c>
      <c r="G92" s="8">
        <f>'[1]TARIFNE STAVKE od 01.10.2022'!F79</f>
        <v>3.8999999999999998E-3</v>
      </c>
      <c r="H92" s="8">
        <f>'[1]TARIFNE STAVKE od 01.10.2022'!G79</f>
        <v>4.0000000000000001E-3</v>
      </c>
      <c r="I92" s="9">
        <f t="shared" si="32"/>
        <v>3.9199999999999999E-2</v>
      </c>
    </row>
    <row r="93" spans="1:9">
      <c r="A93" s="3">
        <v>5</v>
      </c>
      <c r="B93" s="3" t="s">
        <v>23</v>
      </c>
      <c r="C93" s="9">
        <f t="shared" si="29"/>
        <v>3.3999999999999998E-3</v>
      </c>
      <c r="D93" s="9">
        <f t="shared" si="30"/>
        <v>3.7427831972924545E-3</v>
      </c>
      <c r="E93" s="9">
        <v>2.8199999999999999E-2</v>
      </c>
      <c r="F93" s="13">
        <f t="shared" si="31"/>
        <v>3.5200000000000002E-2</v>
      </c>
      <c r="G93" s="8">
        <f>'[1]TARIFNE STAVKE od 01.10.2022'!F80</f>
        <v>3.5999999999999999E-3</v>
      </c>
      <c r="H93" s="8">
        <f>'[1]TARIFNE STAVKE od 01.10.2022'!G80</f>
        <v>3.8E-3</v>
      </c>
      <c r="I93" s="9">
        <f t="shared" si="32"/>
        <v>3.9E-2</v>
      </c>
    </row>
    <row r="94" spans="1:9">
      <c r="A94" s="3">
        <v>6</v>
      </c>
      <c r="B94" s="3" t="s">
        <v>24</v>
      </c>
      <c r="C94" s="9">
        <f t="shared" si="29"/>
        <v>3.3999999999999998E-3</v>
      </c>
      <c r="D94" s="9">
        <f t="shared" si="30"/>
        <v>3.7427831972924545E-3</v>
      </c>
      <c r="E94" s="9">
        <v>2.8199999999999999E-2</v>
      </c>
      <c r="F94" s="13">
        <f t="shared" si="31"/>
        <v>3.5200000000000002E-2</v>
      </c>
      <c r="G94" s="8">
        <f>'[1]TARIFNE STAVKE od 01.10.2022'!F81</f>
        <v>3.3999999999999998E-3</v>
      </c>
      <c r="H94" s="8">
        <f>'[1]TARIFNE STAVKE od 01.10.2022'!G81</f>
        <v>3.5999999999999999E-3</v>
      </c>
      <c r="I94" s="9">
        <f t="shared" si="32"/>
        <v>3.8800000000000001E-2</v>
      </c>
    </row>
    <row r="95" spans="1:9">
      <c r="A95" s="3">
        <v>7</v>
      </c>
      <c r="B95" s="3" t="s">
        <v>25</v>
      </c>
      <c r="C95" s="9">
        <f t="shared" si="29"/>
        <v>3.3999999999999998E-3</v>
      </c>
      <c r="D95" s="9">
        <f t="shared" si="30"/>
        <v>3.7427831972924545E-3</v>
      </c>
      <c r="E95" s="9">
        <v>2.8199999999999999E-2</v>
      </c>
      <c r="F95" s="13">
        <f t="shared" si="31"/>
        <v>3.5200000000000002E-2</v>
      </c>
      <c r="G95" s="8">
        <f>'[1]TARIFNE STAVKE od 01.10.2022'!F82</f>
        <v>3.3999999999999998E-3</v>
      </c>
      <c r="H95" s="8">
        <f>'[1]TARIFNE STAVKE od 01.10.2022'!G82</f>
        <v>3.5999999999999999E-3</v>
      </c>
      <c r="I95" s="9">
        <f t="shared" si="32"/>
        <v>3.8800000000000001E-2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33">ROUND(D97*0.901,4)</f>
        <v>3.3999999999999998E-3</v>
      </c>
      <c r="D97" s="9">
        <f t="shared" ref="D97:D99" si="34">E97/$G$9</f>
        <v>3.7427831972924545E-3</v>
      </c>
      <c r="E97" s="9">
        <v>2.8199999999999999E-2</v>
      </c>
      <c r="F97" s="13">
        <f>C97+$C$9</f>
        <v>3.5200000000000002E-2</v>
      </c>
      <c r="G97" s="8">
        <f>'[1]TARIFNE STAVKE od 01.10.2022'!F86</f>
        <v>2.7000000000000001E-3</v>
      </c>
      <c r="H97" s="8">
        <f>'[1]TARIFNE STAVKE od 01.10.2022'!G86</f>
        <v>2.5999999999999999E-3</v>
      </c>
      <c r="I97" s="9">
        <f t="shared" ref="I97:I99" si="35">(F97+H97)</f>
        <v>3.78E-2</v>
      </c>
    </row>
    <row r="98" spans="1:9">
      <c r="A98" s="3">
        <v>2</v>
      </c>
      <c r="B98" s="3" t="s">
        <v>22</v>
      </c>
      <c r="C98" s="9">
        <f t="shared" si="33"/>
        <v>3.3999999999999998E-3</v>
      </c>
      <c r="D98" s="9">
        <f t="shared" si="34"/>
        <v>3.7427831972924545E-3</v>
      </c>
      <c r="E98" s="9">
        <v>2.8199999999999999E-2</v>
      </c>
      <c r="F98" s="13">
        <f>C98+$C$9</f>
        <v>3.5200000000000002E-2</v>
      </c>
      <c r="G98" s="8">
        <f>'[1]TARIFNE STAVKE od 01.10.2022'!F87</f>
        <v>2.0999999999999999E-3</v>
      </c>
      <c r="H98" s="8">
        <f>'[1]TARIFNE STAVKE od 01.10.2022'!G87</f>
        <v>2E-3</v>
      </c>
      <c r="I98" s="9">
        <f t="shared" si="35"/>
        <v>3.7200000000000004E-2</v>
      </c>
    </row>
    <row r="99" spans="1:9">
      <c r="A99" s="3">
        <v>3</v>
      </c>
      <c r="B99" s="3" t="s">
        <v>23</v>
      </c>
      <c r="C99" s="9">
        <f t="shared" si="33"/>
        <v>3.3999999999999998E-3</v>
      </c>
      <c r="D99" s="9">
        <f t="shared" si="34"/>
        <v>3.7427831972924545E-3</v>
      </c>
      <c r="E99" s="9">
        <v>2.8199999999999999E-2</v>
      </c>
      <c r="F99" s="13">
        <f>C99+$C$9</f>
        <v>3.5200000000000002E-2</v>
      </c>
      <c r="G99" s="8">
        <f>'[1]TARIFNE STAVKE od 01.10.2022'!F88</f>
        <v>2.0999999999999999E-3</v>
      </c>
      <c r="H99" s="8">
        <f>'[1]TARIFNE STAVKE od 01.10.2022'!G88</f>
        <v>2E-3</v>
      </c>
      <c r="I99" s="9">
        <f t="shared" si="35"/>
        <v>3.7200000000000004E-2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36">ROUND(D105*0.901,4)</f>
        <v>3.7000000000000002E-3</v>
      </c>
      <c r="D105" s="9">
        <f t="shared" ref="D105:D107" si="37">E105/$G$9</f>
        <v>4.1409516225363327E-3</v>
      </c>
      <c r="E105" s="9">
        <v>3.1199999999999999E-2</v>
      </c>
      <c r="F105" s="13">
        <f>C105+$C$9</f>
        <v>3.5500000000000004E-2</v>
      </c>
      <c r="G105" s="8">
        <f>'[1]TARIFNE STAVKE od 01.10.2022'!F92</f>
        <v>5.3E-3</v>
      </c>
      <c r="H105" s="8">
        <f>'[1]TARIFNE STAVKE od 01.10.2022'!G92</f>
        <v>5.7999999999999996E-3</v>
      </c>
      <c r="I105" s="9">
        <f t="shared" ref="I105:I107" si="38">(F105+H105)</f>
        <v>4.1300000000000003E-2</v>
      </c>
    </row>
    <row r="106" spans="1:9">
      <c r="A106" s="3">
        <v>2</v>
      </c>
      <c r="B106" s="3" t="s">
        <v>21</v>
      </c>
      <c r="C106" s="9">
        <f t="shared" si="36"/>
        <v>3.7000000000000002E-3</v>
      </c>
      <c r="D106" s="9">
        <f t="shared" si="37"/>
        <v>4.1409516225363327E-3</v>
      </c>
      <c r="E106" s="9">
        <v>3.1199999999999999E-2</v>
      </c>
      <c r="F106" s="13">
        <f>C106+$C$9</f>
        <v>3.5500000000000004E-2</v>
      </c>
      <c r="G106" s="8">
        <f>'[1]TARIFNE STAVKE od 01.10.2022'!F93</f>
        <v>4.1999999999999997E-3</v>
      </c>
      <c r="H106" s="8">
        <f>'[1]TARIFNE STAVKE od 01.10.2022'!G93</f>
        <v>4.5999999999999999E-3</v>
      </c>
      <c r="I106" s="9">
        <f t="shared" si="38"/>
        <v>4.0100000000000004E-2</v>
      </c>
    </row>
    <row r="107" spans="1:9">
      <c r="A107" s="3">
        <v>3</v>
      </c>
      <c r="B107" s="3" t="s">
        <v>22</v>
      </c>
      <c r="C107" s="9">
        <f t="shared" si="36"/>
        <v>3.7000000000000002E-3</v>
      </c>
      <c r="D107" s="9">
        <f t="shared" si="37"/>
        <v>4.1409516225363327E-3</v>
      </c>
      <c r="E107" s="9">
        <v>3.1199999999999999E-2</v>
      </c>
      <c r="F107" s="13">
        <f>C107+$C$9</f>
        <v>3.5500000000000004E-2</v>
      </c>
      <c r="G107" s="8">
        <f>'[1]TARIFNE STAVKE od 01.10.2022'!F94</f>
        <v>3.8999999999999998E-3</v>
      </c>
      <c r="H107" s="8">
        <f>'[1]TARIFNE STAVKE od 01.10.2022'!G94</f>
        <v>4.3E-3</v>
      </c>
      <c r="I107" s="9">
        <f t="shared" si="38"/>
        <v>3.9800000000000002E-2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9">ROUND(D109*0.901,4)</f>
        <v>3.7000000000000002E-3</v>
      </c>
      <c r="D109" s="9">
        <f t="shared" ref="D109:D112" si="40">E109/$G$9</f>
        <v>4.1409516225363327E-3</v>
      </c>
      <c r="E109" s="9">
        <v>3.1199999999999999E-2</v>
      </c>
      <c r="F109" s="13">
        <f>C109+$C$9</f>
        <v>3.5500000000000004E-2</v>
      </c>
      <c r="G109" s="8">
        <f>'[1]TARIFNE STAVKE od 01.10.2022'!F98</f>
        <v>4.7999999999999996E-3</v>
      </c>
      <c r="H109" s="8">
        <f>'[1]TARIFNE STAVKE od 01.10.2022'!G98</f>
        <v>4.5999999999999999E-3</v>
      </c>
      <c r="I109" s="9">
        <f t="shared" ref="I109:I112" si="41">(F109+H109)</f>
        <v>4.0100000000000004E-2</v>
      </c>
    </row>
    <row r="110" spans="1:9">
      <c r="A110" s="3">
        <v>2</v>
      </c>
      <c r="B110" s="3" t="s">
        <v>20</v>
      </c>
      <c r="C110" s="9">
        <f t="shared" si="39"/>
        <v>3.7000000000000002E-3</v>
      </c>
      <c r="D110" s="9">
        <f t="shared" si="40"/>
        <v>4.1409516225363327E-3</v>
      </c>
      <c r="E110" s="9">
        <v>3.1199999999999999E-2</v>
      </c>
      <c r="F110" s="13">
        <f>C110+$C$9</f>
        <v>3.5500000000000004E-2</v>
      </c>
      <c r="G110" s="8">
        <f>'[1]TARIFNE STAVKE od 01.10.2022'!F99</f>
        <v>3.8E-3</v>
      </c>
      <c r="H110" s="8">
        <f>'[1]TARIFNE STAVKE od 01.10.2022'!G99</f>
        <v>3.7000000000000002E-3</v>
      </c>
      <c r="I110" s="9">
        <f t="shared" si="41"/>
        <v>3.9200000000000006E-2</v>
      </c>
    </row>
    <row r="111" spans="1:9">
      <c r="A111" s="3">
        <v>3</v>
      </c>
      <c r="B111" s="3" t="s">
        <v>21</v>
      </c>
      <c r="C111" s="9">
        <f t="shared" si="39"/>
        <v>3.7000000000000002E-3</v>
      </c>
      <c r="D111" s="9">
        <f t="shared" si="40"/>
        <v>4.1409516225363327E-3</v>
      </c>
      <c r="E111" s="9">
        <v>3.1199999999999999E-2</v>
      </c>
      <c r="F111" s="13">
        <f>C111+$C$9</f>
        <v>3.5500000000000004E-2</v>
      </c>
      <c r="G111" s="8">
        <f>'[1]TARIFNE STAVKE od 01.10.2022'!F100</f>
        <v>3.8E-3</v>
      </c>
      <c r="H111" s="8">
        <f>'[1]TARIFNE STAVKE od 01.10.2022'!G100</f>
        <v>3.7000000000000002E-3</v>
      </c>
      <c r="I111" s="9">
        <f t="shared" si="41"/>
        <v>3.9200000000000006E-2</v>
      </c>
    </row>
    <row r="112" spans="1:9">
      <c r="A112" s="3">
        <v>4</v>
      </c>
      <c r="B112" s="3" t="s">
        <v>23</v>
      </c>
      <c r="C112" s="9">
        <f t="shared" si="39"/>
        <v>3.7000000000000002E-3</v>
      </c>
      <c r="D112" s="9">
        <f t="shared" si="40"/>
        <v>4.1409516225363327E-3</v>
      </c>
      <c r="E112" s="9">
        <v>3.1199999999999999E-2</v>
      </c>
      <c r="F112" s="13">
        <f>C112+$C$9</f>
        <v>3.5500000000000004E-2</v>
      </c>
      <c r="G112" s="8">
        <f>'[1]TARIFNE STAVKE od 01.10.2022'!F101</f>
        <v>3.3999999999999998E-3</v>
      </c>
      <c r="H112" s="8">
        <f>'[1]TARIFNE STAVKE od 01.10.2022'!G101</f>
        <v>3.3E-3</v>
      </c>
      <c r="I112" s="9">
        <f t="shared" si="41"/>
        <v>3.8800000000000001E-2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42">ROUND(D114*0.901,4)</f>
        <v>3.7000000000000002E-3</v>
      </c>
      <c r="D114" s="9">
        <f t="shared" ref="D114:D115" si="43">E114/$G$9</f>
        <v>4.1409516225363327E-3</v>
      </c>
      <c r="E114" s="9">
        <v>3.1199999999999999E-2</v>
      </c>
      <c r="F114" s="13">
        <f>C114+$C$9</f>
        <v>3.5500000000000004E-2</v>
      </c>
      <c r="G114" s="8">
        <f>'[1]TARIFNE STAVKE od 01.10.2022'!F105</f>
        <v>3.5999999999999999E-3</v>
      </c>
      <c r="H114" s="8">
        <f>'[1]TARIFNE STAVKE od 01.10.2022'!G105</f>
        <v>3.8E-3</v>
      </c>
      <c r="I114" s="9">
        <f t="shared" ref="I114:I115" si="44">(F114+H114)</f>
        <v>3.9300000000000002E-2</v>
      </c>
    </row>
    <row r="115" spans="1:9">
      <c r="A115" s="3">
        <v>2</v>
      </c>
      <c r="B115" s="3" t="s">
        <v>20</v>
      </c>
      <c r="C115" s="9">
        <f t="shared" si="42"/>
        <v>3.7000000000000002E-3</v>
      </c>
      <c r="D115" s="9">
        <f t="shared" si="43"/>
        <v>4.1409516225363327E-3</v>
      </c>
      <c r="E115" s="9">
        <v>3.1199999999999999E-2</v>
      </c>
      <c r="F115" s="13">
        <f>C115+$C$9</f>
        <v>3.5500000000000004E-2</v>
      </c>
      <c r="G115" s="8">
        <f>'[1]TARIFNE STAVKE od 01.10.2022'!F106</f>
        <v>3.5999999999999999E-3</v>
      </c>
      <c r="H115" s="8">
        <f>'[1]TARIFNE STAVKE od 01.10.2022'!G106</f>
        <v>3.8E-3</v>
      </c>
      <c r="I115" s="9">
        <f t="shared" si="44"/>
        <v>3.9300000000000002E-2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45">ROUND(D121*0.901,4)</f>
        <v>3.0000000000000001E-3</v>
      </c>
      <c r="D121" s="9">
        <f t="shared" ref="D121:D125" si="46">E121/$G$9</f>
        <v>3.3180702103656513E-3</v>
      </c>
      <c r="E121" s="9">
        <v>2.5000000000000001E-2</v>
      </c>
      <c r="F121" s="13">
        <f>C121+$C$9</f>
        <v>3.4800000000000005E-2</v>
      </c>
      <c r="G121" s="8">
        <f>'[1]TARIFNE STAVKE od 01.10.2022'!F110</f>
        <v>3.8E-3</v>
      </c>
      <c r="H121" s="8">
        <f>'[1]TARIFNE STAVKE od 01.10.2022'!G110</f>
        <v>4.1000000000000003E-3</v>
      </c>
      <c r="I121" s="9">
        <f t="shared" ref="I121:I125" si="47">(F121+H121)</f>
        <v>3.8900000000000004E-2</v>
      </c>
    </row>
    <row r="122" spans="1:9">
      <c r="A122" s="3">
        <v>2</v>
      </c>
      <c r="B122" s="3" t="s">
        <v>21</v>
      </c>
      <c r="C122" s="9">
        <f t="shared" si="45"/>
        <v>3.0000000000000001E-3</v>
      </c>
      <c r="D122" s="9">
        <f t="shared" si="46"/>
        <v>3.3180702103656513E-3</v>
      </c>
      <c r="E122" s="9">
        <v>2.5000000000000001E-2</v>
      </c>
      <c r="F122" s="13">
        <f>C122+$C$9</f>
        <v>3.4800000000000005E-2</v>
      </c>
      <c r="G122" s="8">
        <f>'[1]TARIFNE STAVKE od 01.10.2022'!F111</f>
        <v>3.0999999999999999E-3</v>
      </c>
      <c r="H122" s="8">
        <f>'[1]TARIFNE STAVKE od 01.10.2022'!G111</f>
        <v>3.3E-3</v>
      </c>
      <c r="I122" s="9">
        <f t="shared" si="47"/>
        <v>3.8100000000000002E-2</v>
      </c>
    </row>
    <row r="123" spans="1:9">
      <c r="A123" s="3">
        <v>3</v>
      </c>
      <c r="B123" s="3" t="s">
        <v>22</v>
      </c>
      <c r="C123" s="9">
        <f t="shared" si="45"/>
        <v>3.0000000000000001E-3</v>
      </c>
      <c r="D123" s="9">
        <f t="shared" si="46"/>
        <v>3.3180702103656513E-3</v>
      </c>
      <c r="E123" s="9">
        <v>2.5000000000000001E-2</v>
      </c>
      <c r="F123" s="13">
        <f>C123+$C$9</f>
        <v>3.4800000000000005E-2</v>
      </c>
      <c r="G123" s="8">
        <f>'[1]TARIFNE STAVKE od 01.10.2022'!F112</f>
        <v>2.8999999999999998E-3</v>
      </c>
      <c r="H123" s="8">
        <f>'[1]TARIFNE STAVKE od 01.10.2022'!G112</f>
        <v>3.0999999999999999E-3</v>
      </c>
      <c r="I123" s="9">
        <f t="shared" si="47"/>
        <v>3.7900000000000003E-2</v>
      </c>
    </row>
    <row r="124" spans="1:9">
      <c r="A124" s="3">
        <v>4</v>
      </c>
      <c r="B124" s="3" t="s">
        <v>23</v>
      </c>
      <c r="C124" s="9">
        <f t="shared" si="45"/>
        <v>3.0000000000000001E-3</v>
      </c>
      <c r="D124" s="9">
        <f t="shared" si="46"/>
        <v>3.3180702103656513E-3</v>
      </c>
      <c r="E124" s="9">
        <v>2.5000000000000001E-2</v>
      </c>
      <c r="F124" s="13">
        <f>C124+$C$9</f>
        <v>3.4800000000000005E-2</v>
      </c>
      <c r="G124" s="8">
        <f>'[1]TARIFNE STAVKE od 01.10.2022'!F113</f>
        <v>2.7000000000000001E-3</v>
      </c>
      <c r="H124" s="8">
        <f>'[1]TARIFNE STAVKE od 01.10.2022'!G113</f>
        <v>2.8999999999999998E-3</v>
      </c>
      <c r="I124" s="9">
        <f t="shared" si="47"/>
        <v>3.7700000000000004E-2</v>
      </c>
    </row>
    <row r="125" spans="1:9">
      <c r="A125" s="3">
        <v>5</v>
      </c>
      <c r="B125" s="3" t="s">
        <v>24</v>
      </c>
      <c r="C125" s="9">
        <f t="shared" si="45"/>
        <v>3.0000000000000001E-3</v>
      </c>
      <c r="D125" s="9">
        <f t="shared" si="46"/>
        <v>3.3180702103656513E-3</v>
      </c>
      <c r="E125" s="9">
        <v>2.5000000000000001E-2</v>
      </c>
      <c r="F125" s="13">
        <f>C125+$C$9</f>
        <v>3.4800000000000005E-2</v>
      </c>
      <c r="G125" s="8">
        <f>'[1]TARIFNE STAVKE od 01.10.2022'!F114</f>
        <v>2.5000000000000001E-3</v>
      </c>
      <c r="H125" s="8">
        <f>'[1]TARIFNE STAVKE od 01.10.2022'!G114</f>
        <v>2.7000000000000001E-3</v>
      </c>
      <c r="I125" s="9">
        <f t="shared" si="47"/>
        <v>3.7500000000000006E-2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48">ROUND(D131*0.901,4)</f>
        <v>3.2000000000000002E-3</v>
      </c>
      <c r="D131" s="9">
        <f t="shared" ref="D131:D136" si="49">E131/$G$9</f>
        <v>3.5304267038290525E-3</v>
      </c>
      <c r="E131" s="9">
        <v>2.6599999999999999E-2</v>
      </c>
      <c r="F131" s="13">
        <f t="shared" ref="F131:F136" si="50">C131+$C$9</f>
        <v>3.5000000000000003E-2</v>
      </c>
      <c r="G131" s="8">
        <f>'[1]TARIFNE STAVKE od 01.10.2022'!F118</f>
        <v>3.8999999999999998E-3</v>
      </c>
      <c r="H131" s="8">
        <f>'[1]TARIFNE STAVKE od 01.10.2022'!G118</f>
        <v>3.8999999999999998E-3</v>
      </c>
      <c r="I131" s="9">
        <f t="shared" ref="I131:I136" si="51">(F131+H131)</f>
        <v>3.8900000000000004E-2</v>
      </c>
    </row>
    <row r="132" spans="1:9">
      <c r="A132" s="3">
        <v>2</v>
      </c>
      <c r="B132" s="3" t="s">
        <v>20</v>
      </c>
      <c r="C132" s="9">
        <f t="shared" si="48"/>
        <v>3.2000000000000002E-3</v>
      </c>
      <c r="D132" s="9">
        <f t="shared" si="49"/>
        <v>3.5304267038290525E-3</v>
      </c>
      <c r="E132" s="9">
        <v>2.6599999999999999E-2</v>
      </c>
      <c r="F132" s="13">
        <f t="shared" si="50"/>
        <v>3.5000000000000003E-2</v>
      </c>
      <c r="G132" s="8">
        <f>'[1]TARIFNE STAVKE od 01.10.2022'!F119</f>
        <v>3.8999999999999998E-3</v>
      </c>
      <c r="H132" s="8">
        <f>'[1]TARIFNE STAVKE od 01.10.2022'!G119</f>
        <v>3.8999999999999998E-3</v>
      </c>
      <c r="I132" s="9">
        <f t="shared" si="51"/>
        <v>3.8900000000000004E-2</v>
      </c>
    </row>
    <row r="133" spans="1:9">
      <c r="A133" s="3">
        <v>3</v>
      </c>
      <c r="B133" s="3" t="s">
        <v>21</v>
      </c>
      <c r="C133" s="9">
        <f t="shared" si="48"/>
        <v>3.2000000000000002E-3</v>
      </c>
      <c r="D133" s="9">
        <f t="shared" si="49"/>
        <v>3.5304267038290525E-3</v>
      </c>
      <c r="E133" s="9">
        <v>2.6599999999999999E-2</v>
      </c>
      <c r="F133" s="13">
        <f t="shared" si="50"/>
        <v>3.5000000000000003E-2</v>
      </c>
      <c r="G133" s="8">
        <f>'[1]TARIFNE STAVKE od 01.10.2022'!F120</f>
        <v>3.8999999999999998E-3</v>
      </c>
      <c r="H133" s="8">
        <f>'[1]TARIFNE STAVKE od 01.10.2022'!G120</f>
        <v>3.8999999999999998E-3</v>
      </c>
      <c r="I133" s="9">
        <f t="shared" si="51"/>
        <v>3.8900000000000004E-2</v>
      </c>
    </row>
    <row r="134" spans="1:9">
      <c r="A134" s="3">
        <v>4</v>
      </c>
      <c r="B134" s="3" t="s">
        <v>22</v>
      </c>
      <c r="C134" s="9">
        <f t="shared" si="48"/>
        <v>3.2000000000000002E-3</v>
      </c>
      <c r="D134" s="9">
        <f t="shared" si="49"/>
        <v>3.5304267038290525E-3</v>
      </c>
      <c r="E134" s="9">
        <v>2.6599999999999999E-2</v>
      </c>
      <c r="F134" s="13">
        <f t="shared" si="50"/>
        <v>3.5000000000000003E-2</v>
      </c>
      <c r="G134" s="8">
        <f>'[1]TARIFNE STAVKE od 01.10.2022'!F121</f>
        <v>3.7000000000000002E-3</v>
      </c>
      <c r="H134" s="8">
        <f>'[1]TARIFNE STAVKE od 01.10.2022'!G121</f>
        <v>3.7000000000000002E-3</v>
      </c>
      <c r="I134" s="9">
        <f t="shared" si="51"/>
        <v>3.8700000000000005E-2</v>
      </c>
    </row>
    <row r="135" spans="1:9">
      <c r="A135" s="3">
        <v>5</v>
      </c>
      <c r="B135" s="3" t="s">
        <v>23</v>
      </c>
      <c r="C135" s="9">
        <f t="shared" si="48"/>
        <v>3.2000000000000002E-3</v>
      </c>
      <c r="D135" s="9">
        <f t="shared" si="49"/>
        <v>3.5304267038290525E-3</v>
      </c>
      <c r="E135" s="9">
        <v>2.6599999999999999E-2</v>
      </c>
      <c r="F135" s="13">
        <f t="shared" si="50"/>
        <v>3.5000000000000003E-2</v>
      </c>
      <c r="G135" s="8">
        <f>'[1]TARIFNE STAVKE od 01.10.2022'!F122</f>
        <v>3.5000000000000001E-3</v>
      </c>
      <c r="H135" s="8">
        <f>'[1]TARIFNE STAVKE od 01.10.2022'!G122</f>
        <v>3.5000000000000001E-3</v>
      </c>
      <c r="I135" s="9">
        <f t="shared" si="51"/>
        <v>3.8500000000000006E-2</v>
      </c>
    </row>
    <row r="136" spans="1:9">
      <c r="A136" s="3">
        <v>6</v>
      </c>
      <c r="B136" s="3" t="s">
        <v>24</v>
      </c>
      <c r="C136" s="9">
        <f t="shared" si="48"/>
        <v>3.2000000000000002E-3</v>
      </c>
      <c r="D136" s="9">
        <f t="shared" si="49"/>
        <v>3.5304267038290525E-3</v>
      </c>
      <c r="E136" s="9">
        <v>2.6599999999999999E-2</v>
      </c>
      <c r="F136" s="13">
        <f t="shared" si="50"/>
        <v>3.5000000000000003E-2</v>
      </c>
      <c r="G136" s="8">
        <f>'[1]TARIFNE STAVKE od 01.10.2022'!F123</f>
        <v>3.3E-3</v>
      </c>
      <c r="H136" s="8">
        <f>'[1]TARIFNE STAVKE od 01.10.2022'!G123</f>
        <v>3.3E-3</v>
      </c>
      <c r="I136" s="9">
        <f t="shared" si="51"/>
        <v>3.8300000000000001E-2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52">ROUND(D138*0.901,4)</f>
        <v>3.2000000000000002E-3</v>
      </c>
      <c r="D138" s="9">
        <f t="shared" ref="D138:D142" si="53">E138/$G$9</f>
        <v>3.5304267038290525E-3</v>
      </c>
      <c r="E138" s="9">
        <v>2.6599999999999999E-2</v>
      </c>
      <c r="F138" s="13">
        <f>C138+$C$9</f>
        <v>3.5000000000000003E-2</v>
      </c>
      <c r="G138" s="8">
        <f>'[1]TARIFNE STAVKE od 01.10.2022'!F127</f>
        <v>5.1999999999999998E-3</v>
      </c>
      <c r="H138" s="8">
        <f>'[1]TARIFNE STAVKE od 01.10.2022'!G127</f>
        <v>5.4999999999999997E-3</v>
      </c>
      <c r="I138" s="9">
        <f t="shared" ref="I138:I142" si="54">(F138+H138)</f>
        <v>4.0500000000000001E-2</v>
      </c>
    </row>
    <row r="139" spans="1:9">
      <c r="A139" s="3">
        <v>2</v>
      </c>
      <c r="B139" s="3" t="s">
        <v>20</v>
      </c>
      <c r="C139" s="9">
        <f t="shared" si="52"/>
        <v>3.2000000000000002E-3</v>
      </c>
      <c r="D139" s="9">
        <f t="shared" si="53"/>
        <v>3.5304267038290525E-3</v>
      </c>
      <c r="E139" s="9">
        <v>2.6599999999999999E-2</v>
      </c>
      <c r="F139" s="13">
        <f>C139+$C$9</f>
        <v>3.5000000000000003E-2</v>
      </c>
      <c r="G139" s="8">
        <f>'[1]TARIFNE STAVKE od 01.10.2022'!F128</f>
        <v>4.4000000000000003E-3</v>
      </c>
      <c r="H139" s="8">
        <f>'[1]TARIFNE STAVKE od 01.10.2022'!G128</f>
        <v>4.5999999999999999E-3</v>
      </c>
      <c r="I139" s="9">
        <f t="shared" si="54"/>
        <v>3.9600000000000003E-2</v>
      </c>
    </row>
    <row r="140" spans="1:9">
      <c r="A140" s="3">
        <v>3</v>
      </c>
      <c r="B140" s="3" t="s">
        <v>21</v>
      </c>
      <c r="C140" s="9">
        <f t="shared" si="52"/>
        <v>3.2000000000000002E-3</v>
      </c>
      <c r="D140" s="9">
        <f t="shared" si="53"/>
        <v>3.5304267038290525E-3</v>
      </c>
      <c r="E140" s="9">
        <v>2.6599999999999999E-2</v>
      </c>
      <c r="F140" s="13">
        <f>C140+$C$9</f>
        <v>3.5000000000000003E-2</v>
      </c>
      <c r="G140" s="8">
        <f>'[1]TARIFNE STAVKE od 01.10.2022'!F129</f>
        <v>3.8999999999999998E-3</v>
      </c>
      <c r="H140" s="8">
        <f>'[1]TARIFNE STAVKE od 01.10.2022'!G129</f>
        <v>4.1999999999999997E-3</v>
      </c>
      <c r="I140" s="9">
        <f t="shared" si="54"/>
        <v>3.9200000000000006E-2</v>
      </c>
    </row>
    <row r="141" spans="1:9">
      <c r="A141" s="3">
        <v>4</v>
      </c>
      <c r="B141" s="3" t="s">
        <v>22</v>
      </c>
      <c r="C141" s="9">
        <f t="shared" si="52"/>
        <v>3.2000000000000002E-3</v>
      </c>
      <c r="D141" s="9">
        <f t="shared" si="53"/>
        <v>3.5304267038290525E-3</v>
      </c>
      <c r="E141" s="9">
        <v>2.6599999999999999E-2</v>
      </c>
      <c r="F141" s="13">
        <f>C141+$C$9</f>
        <v>3.5000000000000003E-2</v>
      </c>
      <c r="G141" s="8">
        <f>'[1]TARIFNE STAVKE od 01.10.2022'!F130</f>
        <v>3.7000000000000002E-3</v>
      </c>
      <c r="H141" s="8">
        <f>'[1]TARIFNE STAVKE od 01.10.2022'!G130</f>
        <v>3.8999999999999998E-3</v>
      </c>
      <c r="I141" s="9">
        <f t="shared" si="54"/>
        <v>3.8900000000000004E-2</v>
      </c>
    </row>
    <row r="142" spans="1:9">
      <c r="A142" s="3">
        <v>5</v>
      </c>
      <c r="B142" s="3" t="s">
        <v>23</v>
      </c>
      <c r="C142" s="9">
        <f t="shared" si="52"/>
        <v>3.2000000000000002E-3</v>
      </c>
      <c r="D142" s="9">
        <f t="shared" si="53"/>
        <v>3.5304267038290525E-3</v>
      </c>
      <c r="E142" s="9">
        <v>2.6599999999999999E-2</v>
      </c>
      <c r="F142" s="13">
        <f>C142+$C$9</f>
        <v>3.5000000000000003E-2</v>
      </c>
      <c r="G142" s="8">
        <f>'[1]TARIFNE STAVKE od 01.10.2022'!F131</f>
        <v>3.7000000000000002E-3</v>
      </c>
      <c r="H142" s="8">
        <f>'[1]TARIFNE STAVKE od 01.10.2022'!G131</f>
        <v>3.8999999999999998E-3</v>
      </c>
      <c r="I142" s="9">
        <f t="shared" si="54"/>
        <v>3.8900000000000004E-2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55">ROUND(D148*0.901,4)</f>
        <v>3.0999999999999999E-3</v>
      </c>
      <c r="D148" s="9">
        <f t="shared" ref="D148:D152" si="56">E148/$G$9</f>
        <v>3.4906098613046652E-3</v>
      </c>
      <c r="E148" s="9">
        <v>2.63E-2</v>
      </c>
      <c r="F148" s="13">
        <f>C148+$C$9</f>
        <v>3.49E-2</v>
      </c>
      <c r="G148" s="8">
        <f>'[1]TARIFNE STAVKE od 01.10.2022'!F135</f>
        <v>7.0000000000000001E-3</v>
      </c>
      <c r="H148" s="8">
        <f>'[1]TARIFNE STAVKE od 01.10.2022'!G135</f>
        <v>7.1999999999999998E-3</v>
      </c>
      <c r="I148" s="9">
        <f t="shared" ref="I148:I152" si="57">(F148+H148)</f>
        <v>4.2099999999999999E-2</v>
      </c>
    </row>
    <row r="149" spans="1:9">
      <c r="A149" s="3">
        <v>2</v>
      </c>
      <c r="B149" s="3" t="s">
        <v>20</v>
      </c>
      <c r="C149" s="9">
        <f t="shared" si="55"/>
        <v>3.0999999999999999E-3</v>
      </c>
      <c r="D149" s="9">
        <f t="shared" si="56"/>
        <v>3.4906098613046652E-3</v>
      </c>
      <c r="E149" s="9">
        <v>2.63E-2</v>
      </c>
      <c r="F149" s="13">
        <f>C149+$C$9</f>
        <v>3.49E-2</v>
      </c>
      <c r="G149" s="8">
        <f>'[1]TARIFNE STAVKE od 01.10.2022'!F136</f>
        <v>6.1000000000000004E-3</v>
      </c>
      <c r="H149" s="8">
        <f>'[1]TARIFNE STAVKE od 01.10.2022'!G136</f>
        <v>6.1999999999999998E-3</v>
      </c>
      <c r="I149" s="9">
        <f t="shared" si="57"/>
        <v>4.1099999999999998E-2</v>
      </c>
    </row>
    <row r="150" spans="1:9">
      <c r="A150" s="3">
        <v>3</v>
      </c>
      <c r="B150" s="3" t="s">
        <v>21</v>
      </c>
      <c r="C150" s="9">
        <f t="shared" si="55"/>
        <v>3.0999999999999999E-3</v>
      </c>
      <c r="D150" s="9">
        <f t="shared" si="56"/>
        <v>3.4906098613046652E-3</v>
      </c>
      <c r="E150" s="9">
        <v>2.63E-2</v>
      </c>
      <c r="F150" s="13">
        <f>C150+$C$9</f>
        <v>3.49E-2</v>
      </c>
      <c r="G150" s="8">
        <f>'[1]TARIFNE STAVKE od 01.10.2022'!F137</f>
        <v>5.1999999999999998E-3</v>
      </c>
      <c r="H150" s="8">
        <f>'[1]TARIFNE STAVKE od 01.10.2022'!G137</f>
        <v>5.3E-3</v>
      </c>
      <c r="I150" s="9">
        <f t="shared" si="57"/>
        <v>4.02E-2</v>
      </c>
    </row>
    <row r="151" spans="1:9">
      <c r="A151" s="3">
        <v>4</v>
      </c>
      <c r="B151" s="3" t="s">
        <v>22</v>
      </c>
      <c r="C151" s="9">
        <f t="shared" si="55"/>
        <v>3.0999999999999999E-3</v>
      </c>
      <c r="D151" s="9">
        <f t="shared" si="56"/>
        <v>3.4906098613046652E-3</v>
      </c>
      <c r="E151" s="9">
        <v>2.63E-2</v>
      </c>
      <c r="F151" s="13">
        <f>C151+$C$9</f>
        <v>3.49E-2</v>
      </c>
      <c r="G151" s="8">
        <f>'[1]TARIFNE STAVKE od 01.10.2022'!F138</f>
        <v>5.0000000000000001E-3</v>
      </c>
      <c r="H151" s="8">
        <f>'[1]TARIFNE STAVKE od 01.10.2022'!G138</f>
        <v>5.1999999999999998E-3</v>
      </c>
      <c r="I151" s="9">
        <f t="shared" si="57"/>
        <v>4.0099999999999997E-2</v>
      </c>
    </row>
    <row r="152" spans="1:9">
      <c r="A152" s="3">
        <v>5</v>
      </c>
      <c r="B152" s="3" t="s">
        <v>23</v>
      </c>
      <c r="C152" s="9">
        <f t="shared" si="55"/>
        <v>3.0999999999999999E-3</v>
      </c>
      <c r="D152" s="9">
        <f t="shared" si="56"/>
        <v>3.4906098613046652E-3</v>
      </c>
      <c r="E152" s="9">
        <v>2.63E-2</v>
      </c>
      <c r="F152" s="13">
        <f>C152+$C$9</f>
        <v>3.49E-2</v>
      </c>
      <c r="G152" s="8">
        <f>'[1]TARIFNE STAVKE od 01.10.2022'!F139</f>
        <v>4.8999999999999998E-3</v>
      </c>
      <c r="H152" s="8">
        <f>'[1]TARIFNE STAVKE od 01.10.2022'!G139</f>
        <v>5.0000000000000001E-3</v>
      </c>
      <c r="I152" s="9">
        <f t="shared" si="57"/>
        <v>3.9899999999999998E-2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58">ROUND(D158*0.901,4)</f>
        <v>3.2000000000000002E-3</v>
      </c>
      <c r="D158" s="9">
        <f t="shared" ref="D158:D163" si="59">E158/$G$9</f>
        <v>3.5304267038290525E-3</v>
      </c>
      <c r="E158" s="9">
        <v>2.6599999999999999E-2</v>
      </c>
      <c r="F158" s="13">
        <f t="shared" ref="F158:F163" si="60">C158+$C$9</f>
        <v>3.5000000000000003E-2</v>
      </c>
      <c r="G158" s="8">
        <f>'[1]TARIFNE STAVKE od 01.10.2022'!F143</f>
        <v>7.3000000000000001E-3</v>
      </c>
      <c r="H158" s="8">
        <f>'[1]TARIFNE STAVKE od 01.10.2022'!G143</f>
        <v>7.1999999999999998E-3</v>
      </c>
      <c r="I158" s="9">
        <f t="shared" ref="I158:I163" si="61">(F158+H158)</f>
        <v>4.2200000000000001E-2</v>
      </c>
    </row>
    <row r="159" spans="1:9">
      <c r="A159" s="3">
        <v>2</v>
      </c>
      <c r="B159" s="3" t="s">
        <v>20</v>
      </c>
      <c r="C159" s="9">
        <f t="shared" si="58"/>
        <v>3.2000000000000002E-3</v>
      </c>
      <c r="D159" s="9">
        <f t="shared" si="59"/>
        <v>3.5304267038290525E-3</v>
      </c>
      <c r="E159" s="9">
        <v>2.6599999999999999E-2</v>
      </c>
      <c r="F159" s="13">
        <f t="shared" si="60"/>
        <v>3.5000000000000003E-2</v>
      </c>
      <c r="G159" s="8">
        <f>'[1]TARIFNE STAVKE od 01.10.2022'!F144</f>
        <v>7.3000000000000001E-3</v>
      </c>
      <c r="H159" s="8">
        <f>'[1]TARIFNE STAVKE od 01.10.2022'!G144</f>
        <v>7.1999999999999998E-3</v>
      </c>
      <c r="I159" s="9">
        <f t="shared" si="61"/>
        <v>4.2200000000000001E-2</v>
      </c>
    </row>
    <row r="160" spans="1:9">
      <c r="A160" s="3">
        <v>3</v>
      </c>
      <c r="B160" s="3" t="s">
        <v>21</v>
      </c>
      <c r="C160" s="9">
        <f t="shared" si="58"/>
        <v>3.2000000000000002E-3</v>
      </c>
      <c r="D160" s="9">
        <f t="shared" si="59"/>
        <v>3.5304267038290525E-3</v>
      </c>
      <c r="E160" s="9">
        <v>2.6599999999999999E-2</v>
      </c>
      <c r="F160" s="13">
        <f t="shared" si="60"/>
        <v>3.5000000000000003E-2</v>
      </c>
      <c r="G160" s="8">
        <f>'[1]TARIFNE STAVKE od 01.10.2022'!F145</f>
        <v>5.7999999999999996E-3</v>
      </c>
      <c r="H160" s="8">
        <f>'[1]TARIFNE STAVKE od 01.10.2022'!G145</f>
        <v>5.7999999999999996E-3</v>
      </c>
      <c r="I160" s="9">
        <f t="shared" si="61"/>
        <v>4.0800000000000003E-2</v>
      </c>
    </row>
    <row r="161" spans="1:9">
      <c r="A161" s="3">
        <v>4</v>
      </c>
      <c r="B161" s="3" t="s">
        <v>22</v>
      </c>
      <c r="C161" s="9">
        <f t="shared" si="58"/>
        <v>3.2000000000000002E-3</v>
      </c>
      <c r="D161" s="9">
        <f t="shared" si="59"/>
        <v>3.5304267038290525E-3</v>
      </c>
      <c r="E161" s="9">
        <v>2.6599999999999999E-2</v>
      </c>
      <c r="F161" s="13">
        <f t="shared" si="60"/>
        <v>3.5000000000000003E-2</v>
      </c>
      <c r="G161" s="8">
        <f>'[1]TARIFNE STAVKE od 01.10.2022'!F146</f>
        <v>5.4000000000000003E-3</v>
      </c>
      <c r="H161" s="8">
        <f>'[1]TARIFNE STAVKE od 01.10.2022'!G146</f>
        <v>5.4000000000000003E-3</v>
      </c>
      <c r="I161" s="9">
        <f t="shared" si="61"/>
        <v>4.0400000000000005E-2</v>
      </c>
    </row>
    <row r="162" spans="1:9">
      <c r="A162" s="3">
        <v>5</v>
      </c>
      <c r="B162" s="3" t="s">
        <v>23</v>
      </c>
      <c r="C162" s="9">
        <f t="shared" si="58"/>
        <v>3.2000000000000002E-3</v>
      </c>
      <c r="D162" s="9">
        <f t="shared" si="59"/>
        <v>3.5304267038290525E-3</v>
      </c>
      <c r="E162" s="9">
        <v>2.6599999999999999E-2</v>
      </c>
      <c r="F162" s="13">
        <f t="shared" si="60"/>
        <v>3.5000000000000003E-2</v>
      </c>
      <c r="G162" s="8">
        <f>'[1]TARIFNE STAVKE od 01.10.2022'!F147</f>
        <v>5.1000000000000004E-3</v>
      </c>
      <c r="H162" s="8">
        <f>'[1]TARIFNE STAVKE od 01.10.2022'!G147</f>
        <v>5.1000000000000004E-3</v>
      </c>
      <c r="I162" s="9">
        <f t="shared" si="61"/>
        <v>4.0100000000000004E-2</v>
      </c>
    </row>
    <row r="163" spans="1:9">
      <c r="A163" s="3">
        <v>6</v>
      </c>
      <c r="B163" s="3" t="s">
        <v>24</v>
      </c>
      <c r="C163" s="9">
        <f t="shared" si="58"/>
        <v>3.2000000000000002E-3</v>
      </c>
      <c r="D163" s="9">
        <f t="shared" si="59"/>
        <v>3.5304267038290525E-3</v>
      </c>
      <c r="E163" s="9">
        <v>2.6599999999999999E-2</v>
      </c>
      <c r="F163" s="13">
        <f t="shared" si="60"/>
        <v>3.5000000000000003E-2</v>
      </c>
      <c r="G163" s="8">
        <f>'[1]TARIFNE STAVKE od 01.10.2022'!F148</f>
        <v>4.7000000000000002E-3</v>
      </c>
      <c r="H163" s="8">
        <f>'[1]TARIFNE STAVKE od 01.10.2022'!G148</f>
        <v>4.7000000000000002E-3</v>
      </c>
      <c r="I163" s="9">
        <f t="shared" si="61"/>
        <v>3.9700000000000006E-2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62">ROUND(D169*0.901,4)</f>
        <v>3.2000000000000002E-3</v>
      </c>
      <c r="D169" s="9">
        <f t="shared" ref="D169:D174" si="63">E169/$G$9</f>
        <v>3.5304267038290525E-3</v>
      </c>
      <c r="E169" s="9">
        <v>2.6599999999999999E-2</v>
      </c>
      <c r="F169" s="13">
        <f t="shared" ref="F169:F174" si="64">C169+$C$9</f>
        <v>3.5000000000000003E-2</v>
      </c>
      <c r="G169" s="76">
        <f>'[1]TARIFNE STAVKE od 01.10.2022'!F152</f>
        <v>4.5999999999999999E-3</v>
      </c>
      <c r="H169" s="76">
        <f>'[1]TARIFNE STAVKE od 01.10.2022'!G152</f>
        <v>4.7000000000000002E-3</v>
      </c>
      <c r="I169" s="9">
        <f t="shared" ref="I169:I174" si="65">(F169+H169)</f>
        <v>3.9700000000000006E-2</v>
      </c>
    </row>
    <row r="170" spans="1:9">
      <c r="A170" s="3">
        <v>2</v>
      </c>
      <c r="B170" s="3" t="s">
        <v>20</v>
      </c>
      <c r="C170" s="9">
        <f t="shared" si="62"/>
        <v>3.2000000000000002E-3</v>
      </c>
      <c r="D170" s="9">
        <f t="shared" si="63"/>
        <v>3.5304267038290525E-3</v>
      </c>
      <c r="E170" s="9">
        <v>2.6599999999999999E-2</v>
      </c>
      <c r="F170" s="13">
        <f t="shared" si="64"/>
        <v>3.5000000000000003E-2</v>
      </c>
      <c r="G170" s="76">
        <f>'[1]TARIFNE STAVKE od 01.10.2022'!F153</f>
        <v>4.5999999999999999E-3</v>
      </c>
      <c r="H170" s="76">
        <f>'[1]TARIFNE STAVKE od 01.10.2022'!G153</f>
        <v>4.7000000000000002E-3</v>
      </c>
      <c r="I170" s="9">
        <f t="shared" si="65"/>
        <v>3.9700000000000006E-2</v>
      </c>
    </row>
    <row r="171" spans="1:9">
      <c r="A171" s="3">
        <v>3</v>
      </c>
      <c r="B171" s="3" t="s">
        <v>21</v>
      </c>
      <c r="C171" s="9">
        <f t="shared" si="62"/>
        <v>3.2000000000000002E-3</v>
      </c>
      <c r="D171" s="9">
        <f t="shared" si="63"/>
        <v>3.5304267038290525E-3</v>
      </c>
      <c r="E171" s="9">
        <v>2.6599999999999999E-2</v>
      </c>
      <c r="F171" s="13">
        <f t="shared" si="64"/>
        <v>3.5000000000000003E-2</v>
      </c>
      <c r="G171" s="76">
        <f>'[1]TARIFNE STAVKE od 01.10.2022'!F154</f>
        <v>3.7000000000000002E-3</v>
      </c>
      <c r="H171" s="76">
        <f>'[1]TARIFNE STAVKE od 01.10.2022'!G154</f>
        <v>3.8E-3</v>
      </c>
      <c r="I171" s="9">
        <f t="shared" si="65"/>
        <v>3.8800000000000001E-2</v>
      </c>
    </row>
    <row r="172" spans="1:9">
      <c r="A172" s="3">
        <v>4</v>
      </c>
      <c r="B172" s="3" t="s">
        <v>22</v>
      </c>
      <c r="C172" s="9">
        <f t="shared" si="62"/>
        <v>3.2000000000000002E-3</v>
      </c>
      <c r="D172" s="9">
        <f t="shared" si="63"/>
        <v>3.5304267038290525E-3</v>
      </c>
      <c r="E172" s="9">
        <v>2.6599999999999999E-2</v>
      </c>
      <c r="F172" s="13">
        <f t="shared" si="64"/>
        <v>3.5000000000000003E-2</v>
      </c>
      <c r="G172" s="76">
        <f>'[1]TARIFNE STAVKE od 01.10.2022'!F155</f>
        <v>3.5000000000000001E-3</v>
      </c>
      <c r="H172" s="76">
        <f>'[1]TARIFNE STAVKE od 01.10.2022'!G155</f>
        <v>3.5000000000000001E-3</v>
      </c>
      <c r="I172" s="9">
        <f t="shared" si="65"/>
        <v>3.8500000000000006E-2</v>
      </c>
    </row>
    <row r="173" spans="1:9">
      <c r="A173" s="3">
        <v>5</v>
      </c>
      <c r="B173" s="3" t="s">
        <v>23</v>
      </c>
      <c r="C173" s="9">
        <f t="shared" si="62"/>
        <v>3.2000000000000002E-3</v>
      </c>
      <c r="D173" s="9">
        <f t="shared" si="63"/>
        <v>3.5304267038290525E-3</v>
      </c>
      <c r="E173" s="9">
        <v>2.6599999999999999E-2</v>
      </c>
      <c r="F173" s="13">
        <f t="shared" si="64"/>
        <v>3.5000000000000003E-2</v>
      </c>
      <c r="G173" s="76">
        <f>'[1]TARIFNE STAVKE od 01.10.2022'!F156</f>
        <v>3.2000000000000002E-3</v>
      </c>
      <c r="H173" s="76">
        <f>'[1]TARIFNE STAVKE od 01.10.2022'!G156</f>
        <v>3.3E-3</v>
      </c>
      <c r="I173" s="9">
        <f t="shared" si="65"/>
        <v>3.8300000000000001E-2</v>
      </c>
    </row>
    <row r="174" spans="1:9">
      <c r="A174" s="3">
        <v>6</v>
      </c>
      <c r="B174" s="3" t="s">
        <v>24</v>
      </c>
      <c r="C174" s="9">
        <f t="shared" si="62"/>
        <v>3.2000000000000002E-3</v>
      </c>
      <c r="D174" s="9">
        <f t="shared" si="63"/>
        <v>3.5304267038290525E-3</v>
      </c>
      <c r="E174" s="9">
        <v>2.6599999999999999E-2</v>
      </c>
      <c r="F174" s="13">
        <f t="shared" si="64"/>
        <v>3.5000000000000003E-2</v>
      </c>
      <c r="G174" s="76">
        <f>'[1]TARIFNE STAVKE od 01.10.2022'!F157</f>
        <v>3.0000000000000001E-3</v>
      </c>
      <c r="H174" s="76">
        <f>'[1]TARIFNE STAVKE od 01.10.2022'!G157</f>
        <v>3.0999999999999999E-3</v>
      </c>
      <c r="I174" s="9">
        <f t="shared" si="65"/>
        <v>3.8100000000000002E-2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66">ROUND(D180*0.901,4)</f>
        <v>3.2000000000000002E-3</v>
      </c>
      <c r="D180" s="9">
        <f t="shared" ref="D180:D182" si="67">E180/$G$9</f>
        <v>3.5304267038290525E-3</v>
      </c>
      <c r="E180" s="9">
        <v>2.6599999999999999E-2</v>
      </c>
      <c r="F180" s="13">
        <f>C180+$C$9</f>
        <v>3.5000000000000003E-2</v>
      </c>
      <c r="G180" s="8">
        <f>'[1]TARIFNE STAVKE od 01.10.2022'!F161</f>
        <v>3.5999999999999999E-3</v>
      </c>
      <c r="H180" s="8">
        <f>'[1]TARIFNE STAVKE od 01.10.2022'!G161</f>
        <v>3.7000000000000002E-3</v>
      </c>
      <c r="I180" s="9">
        <f t="shared" ref="I180:I182" si="68">(F180+H180)</f>
        <v>3.8700000000000005E-2</v>
      </c>
    </row>
    <row r="181" spans="1:9">
      <c r="A181" s="3">
        <v>2</v>
      </c>
      <c r="B181" s="3" t="s">
        <v>21</v>
      </c>
      <c r="C181" s="9">
        <f t="shared" si="66"/>
        <v>3.2000000000000002E-3</v>
      </c>
      <c r="D181" s="9">
        <f t="shared" si="67"/>
        <v>3.5304267038290525E-3</v>
      </c>
      <c r="E181" s="9">
        <v>2.6599999999999999E-2</v>
      </c>
      <c r="F181" s="13">
        <f>C181+$C$9</f>
        <v>3.5000000000000003E-2</v>
      </c>
      <c r="G181" s="8">
        <f>'[1]TARIFNE STAVKE od 01.10.2022'!F162</f>
        <v>3.5999999999999999E-3</v>
      </c>
      <c r="H181" s="8">
        <f>'[1]TARIFNE STAVKE od 01.10.2022'!G162</f>
        <v>3.7000000000000002E-3</v>
      </c>
      <c r="I181" s="9">
        <f t="shared" si="68"/>
        <v>3.8700000000000005E-2</v>
      </c>
    </row>
    <row r="182" spans="1:9">
      <c r="A182" s="3">
        <v>3</v>
      </c>
      <c r="B182" s="3" t="s">
        <v>23</v>
      </c>
      <c r="C182" s="9">
        <f t="shared" si="66"/>
        <v>3.2000000000000002E-3</v>
      </c>
      <c r="D182" s="9">
        <f t="shared" si="67"/>
        <v>3.5304267038290525E-3</v>
      </c>
      <c r="E182" s="9">
        <v>2.6599999999999999E-2</v>
      </c>
      <c r="F182" s="13">
        <f>C182+$C$9</f>
        <v>3.5000000000000003E-2</v>
      </c>
      <c r="G182" s="8">
        <f>'[1]TARIFNE STAVKE od 01.10.2022'!F163</f>
        <v>3.3E-3</v>
      </c>
      <c r="H182" s="8">
        <f>'[1]TARIFNE STAVKE od 01.10.2022'!G163</f>
        <v>3.3999999999999998E-3</v>
      </c>
      <c r="I182" s="9">
        <f t="shared" si="68"/>
        <v>3.8400000000000004E-2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69">ROUND(D188*0.901,4)</f>
        <v>3.2000000000000002E-3</v>
      </c>
      <c r="D188" s="9">
        <f t="shared" ref="D188:D191" si="70">E188/$G$9</f>
        <v>3.5304267038290525E-3</v>
      </c>
      <c r="E188" s="9">
        <v>2.6599999999999999E-2</v>
      </c>
      <c r="F188" s="13">
        <f>C188+$C$9</f>
        <v>3.5000000000000003E-2</v>
      </c>
      <c r="G188" s="8">
        <f>'[1]TARIFNE STAVKE od 01.10.2022'!F167</f>
        <v>8.3000000000000001E-3</v>
      </c>
      <c r="H188" s="8">
        <f>'[1]TARIFNE STAVKE od 01.10.2022'!G167</f>
        <v>8.3000000000000001E-3</v>
      </c>
      <c r="I188" s="9">
        <f t="shared" ref="I188:I191" si="71">(F188+H188)</f>
        <v>4.3300000000000005E-2</v>
      </c>
    </row>
    <row r="189" spans="1:9">
      <c r="A189" s="3">
        <v>2</v>
      </c>
      <c r="B189" s="3" t="s">
        <v>21</v>
      </c>
      <c r="C189" s="9">
        <f t="shared" si="69"/>
        <v>3.2000000000000002E-3</v>
      </c>
      <c r="D189" s="9">
        <f t="shared" si="70"/>
        <v>3.5304267038290525E-3</v>
      </c>
      <c r="E189" s="9">
        <v>2.6599999999999999E-2</v>
      </c>
      <c r="F189" s="13">
        <f>C189+$C$9</f>
        <v>3.5000000000000003E-2</v>
      </c>
      <c r="G189" s="8">
        <f>'[1]TARIFNE STAVKE od 01.10.2022'!F168</f>
        <v>7.9000000000000008E-3</v>
      </c>
      <c r="H189" s="8">
        <f>'[1]TARIFNE STAVKE od 01.10.2022'!G168</f>
        <v>7.9000000000000008E-3</v>
      </c>
      <c r="I189" s="9">
        <f t="shared" si="71"/>
        <v>4.2900000000000008E-2</v>
      </c>
    </row>
    <row r="190" spans="1:9">
      <c r="A190" s="3">
        <v>3</v>
      </c>
      <c r="B190" s="3" t="s">
        <v>23</v>
      </c>
      <c r="C190" s="9">
        <f t="shared" si="69"/>
        <v>3.2000000000000002E-3</v>
      </c>
      <c r="D190" s="9">
        <f t="shared" si="70"/>
        <v>3.5304267038290525E-3</v>
      </c>
      <c r="E190" s="9">
        <v>2.6599999999999999E-2</v>
      </c>
      <c r="F190" s="13">
        <f>C190+$C$9</f>
        <v>3.5000000000000003E-2</v>
      </c>
      <c r="G190" s="8">
        <f>'[1]TARIFNE STAVKE od 01.10.2022'!F169</f>
        <v>7.0000000000000001E-3</v>
      </c>
      <c r="H190" s="8">
        <f>'[1]TARIFNE STAVKE od 01.10.2022'!G169</f>
        <v>7.0000000000000001E-3</v>
      </c>
      <c r="I190" s="9">
        <f t="shared" si="71"/>
        <v>4.2000000000000003E-2</v>
      </c>
    </row>
    <row r="191" spans="1:9">
      <c r="A191" s="3">
        <v>4</v>
      </c>
      <c r="B191" s="3" t="s">
        <v>25</v>
      </c>
      <c r="C191" s="9">
        <f t="shared" si="69"/>
        <v>3.2000000000000002E-3</v>
      </c>
      <c r="D191" s="9">
        <f t="shared" si="70"/>
        <v>3.5304267038290525E-3</v>
      </c>
      <c r="E191" s="9">
        <v>2.6599999999999999E-2</v>
      </c>
      <c r="F191" s="13">
        <f>C191+$C$9</f>
        <v>3.5000000000000003E-2</v>
      </c>
      <c r="G191" s="8">
        <f>'[1]TARIFNE STAVKE od 01.10.2022'!F170</f>
        <v>5.0000000000000001E-3</v>
      </c>
      <c r="H191" s="8">
        <f>'[1]TARIFNE STAVKE od 01.10.2022'!G170</f>
        <v>5.0000000000000001E-3</v>
      </c>
      <c r="I191" s="9">
        <f t="shared" si="71"/>
        <v>0.04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72">ROUND(D197*0.901,4)</f>
        <v>3.0999999999999999E-3</v>
      </c>
      <c r="D197" s="9">
        <f t="shared" ref="D197:D201" si="73">E197/$G$9</f>
        <v>3.4375207379388146E-3</v>
      </c>
      <c r="E197" s="9">
        <v>2.5899999999999999E-2</v>
      </c>
      <c r="F197" s="13">
        <f>C197+$C$9</f>
        <v>3.49E-2</v>
      </c>
      <c r="G197" s="76">
        <f>'[1]TARIFNE STAVKE od 01.10.2022'!F174</f>
        <v>3.5000000000000001E-3</v>
      </c>
      <c r="H197" s="76">
        <f>'[1]TARIFNE STAVKE od 01.10.2022'!G174</f>
        <v>3.8999999999999998E-3</v>
      </c>
      <c r="I197" s="9">
        <f t="shared" ref="I197:I201" si="74">(F197+H197)</f>
        <v>3.8800000000000001E-2</v>
      </c>
    </row>
    <row r="198" spans="1:9">
      <c r="A198" s="3">
        <v>2</v>
      </c>
      <c r="B198" s="3" t="s">
        <v>20</v>
      </c>
      <c r="C198" s="9">
        <f t="shared" si="72"/>
        <v>3.0999999999999999E-3</v>
      </c>
      <c r="D198" s="9">
        <f t="shared" si="73"/>
        <v>3.4375207379388146E-3</v>
      </c>
      <c r="E198" s="9">
        <v>2.5899999999999999E-2</v>
      </c>
      <c r="F198" s="13">
        <f>C198+$C$9</f>
        <v>3.49E-2</v>
      </c>
      <c r="G198" s="76">
        <f>'[1]TARIFNE STAVKE od 01.10.2022'!F175</f>
        <v>3.5000000000000001E-3</v>
      </c>
      <c r="H198" s="76">
        <f>'[1]TARIFNE STAVKE od 01.10.2022'!G175</f>
        <v>3.8999999999999998E-3</v>
      </c>
      <c r="I198" s="9">
        <f t="shared" si="74"/>
        <v>3.8800000000000001E-2</v>
      </c>
    </row>
    <row r="199" spans="1:9">
      <c r="A199" s="3">
        <v>3</v>
      </c>
      <c r="B199" s="3" t="s">
        <v>21</v>
      </c>
      <c r="C199" s="9">
        <f t="shared" si="72"/>
        <v>3.0999999999999999E-3</v>
      </c>
      <c r="D199" s="9">
        <f t="shared" si="73"/>
        <v>3.4375207379388146E-3</v>
      </c>
      <c r="E199" s="9">
        <v>2.5899999999999999E-2</v>
      </c>
      <c r="F199" s="13">
        <f>C199+$C$9</f>
        <v>3.49E-2</v>
      </c>
      <c r="G199" s="76">
        <f>'[1]TARIFNE STAVKE od 01.10.2022'!F176</f>
        <v>3.2000000000000002E-3</v>
      </c>
      <c r="H199" s="76">
        <f>'[1]TARIFNE STAVKE od 01.10.2022'!G176</f>
        <v>3.5000000000000001E-3</v>
      </c>
      <c r="I199" s="9">
        <f t="shared" si="74"/>
        <v>3.8400000000000004E-2</v>
      </c>
    </row>
    <row r="200" spans="1:9">
      <c r="A200" s="3">
        <v>4</v>
      </c>
      <c r="B200" s="3" t="s">
        <v>22</v>
      </c>
      <c r="C200" s="9">
        <f t="shared" si="72"/>
        <v>3.0999999999999999E-3</v>
      </c>
      <c r="D200" s="9">
        <f t="shared" si="73"/>
        <v>3.4375207379388146E-3</v>
      </c>
      <c r="E200" s="9">
        <v>2.5899999999999999E-2</v>
      </c>
      <c r="F200" s="13">
        <f>C200+$C$9</f>
        <v>3.49E-2</v>
      </c>
      <c r="G200" s="76">
        <f>'[1]TARIFNE STAVKE od 01.10.2022'!F177</f>
        <v>3.2000000000000002E-3</v>
      </c>
      <c r="H200" s="76">
        <f>'[1]TARIFNE STAVKE od 01.10.2022'!G177</f>
        <v>3.5000000000000001E-3</v>
      </c>
      <c r="I200" s="9">
        <f t="shared" si="74"/>
        <v>3.8400000000000004E-2</v>
      </c>
    </row>
    <row r="201" spans="1:9">
      <c r="A201" s="3">
        <v>5</v>
      </c>
      <c r="B201" s="3" t="s">
        <v>23</v>
      </c>
      <c r="C201" s="9">
        <f t="shared" si="72"/>
        <v>3.0999999999999999E-3</v>
      </c>
      <c r="D201" s="9">
        <f t="shared" si="73"/>
        <v>3.4375207379388146E-3</v>
      </c>
      <c r="E201" s="9">
        <v>2.5899999999999999E-2</v>
      </c>
      <c r="F201" s="13">
        <f>C201+$C$9</f>
        <v>3.49E-2</v>
      </c>
      <c r="G201" s="76">
        <f>'[1]TARIFNE STAVKE od 01.10.2022'!F178</f>
        <v>2.8E-3</v>
      </c>
      <c r="H201" s="76">
        <f>'[1]TARIFNE STAVKE od 01.10.2022'!G178</f>
        <v>3.0999999999999999E-3</v>
      </c>
      <c r="I201" s="9">
        <f t="shared" si="74"/>
        <v>3.7999999999999999E-2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75">ROUND(D207*0.901,4)</f>
        <v>3.0999999999999999E-3</v>
      </c>
      <c r="D207" s="9">
        <f t="shared" ref="D207:D211" si="76">E207/$G$9</f>
        <v>3.4375207379388146E-3</v>
      </c>
      <c r="E207" s="9">
        <v>2.5899999999999999E-2</v>
      </c>
      <c r="F207" s="13">
        <f>C207+$C$9</f>
        <v>3.49E-2</v>
      </c>
      <c r="G207" s="8">
        <f>'[1]TARIFNE STAVKE od 01.10.2022'!F16</f>
        <v>4.0000000000000001E-3</v>
      </c>
      <c r="H207" s="8">
        <f>'[1]TARIFNE STAVKE od 01.10.2022'!G16</f>
        <v>4.1000000000000003E-3</v>
      </c>
      <c r="I207" s="9">
        <f t="shared" ref="I207:I211" si="77">(F207+H207)</f>
        <v>3.9E-2</v>
      </c>
    </row>
    <row r="208" spans="1:9">
      <c r="A208" s="3">
        <v>2</v>
      </c>
      <c r="B208" s="3" t="s">
        <v>20</v>
      </c>
      <c r="C208" s="9">
        <f t="shared" si="75"/>
        <v>3.0999999999999999E-3</v>
      </c>
      <c r="D208" s="9">
        <f t="shared" si="76"/>
        <v>3.4375207379388146E-3</v>
      </c>
      <c r="E208" s="9">
        <v>2.5899999999999999E-2</v>
      </c>
      <c r="F208" s="13">
        <f>C208+$C$9</f>
        <v>3.49E-2</v>
      </c>
      <c r="G208" s="8">
        <f>'[1]TARIFNE STAVKE od 01.10.2022'!F17</f>
        <v>4.0000000000000001E-3</v>
      </c>
      <c r="H208" s="8">
        <f>'[1]TARIFNE STAVKE od 01.10.2022'!G17</f>
        <v>4.1000000000000003E-3</v>
      </c>
      <c r="I208" s="9">
        <f t="shared" si="77"/>
        <v>3.9E-2</v>
      </c>
    </row>
    <row r="209" spans="1:9">
      <c r="A209" s="3">
        <v>3</v>
      </c>
      <c r="B209" s="3" t="s">
        <v>21</v>
      </c>
      <c r="C209" s="9">
        <f t="shared" si="75"/>
        <v>3.0999999999999999E-3</v>
      </c>
      <c r="D209" s="9">
        <f t="shared" si="76"/>
        <v>3.4375207379388146E-3</v>
      </c>
      <c r="E209" s="9">
        <v>2.5899999999999999E-2</v>
      </c>
      <c r="F209" s="13">
        <f>C209+$C$9</f>
        <v>3.49E-2</v>
      </c>
      <c r="G209" s="8">
        <f>'[1]TARIFNE STAVKE od 01.10.2022'!F18</f>
        <v>4.0000000000000001E-3</v>
      </c>
      <c r="H209" s="8">
        <f>'[1]TARIFNE STAVKE od 01.10.2022'!G18</f>
        <v>4.1000000000000003E-3</v>
      </c>
      <c r="I209" s="9">
        <f t="shared" si="77"/>
        <v>3.9E-2</v>
      </c>
    </row>
    <row r="210" spans="1:9">
      <c r="A210" s="3">
        <v>4</v>
      </c>
      <c r="B210" s="3" t="s">
        <v>22</v>
      </c>
      <c r="C210" s="9">
        <f t="shared" si="75"/>
        <v>3.0999999999999999E-3</v>
      </c>
      <c r="D210" s="9">
        <f t="shared" si="76"/>
        <v>3.4375207379388146E-3</v>
      </c>
      <c r="E210" s="9">
        <v>2.5899999999999999E-2</v>
      </c>
      <c r="F210" s="13">
        <f>C210+$C$9</f>
        <v>3.49E-2</v>
      </c>
      <c r="G210" s="8">
        <f>'[1]TARIFNE STAVKE od 01.10.2022'!F19</f>
        <v>3.5999999999999999E-3</v>
      </c>
      <c r="H210" s="8">
        <f>'[1]TARIFNE STAVKE od 01.10.2022'!G19</f>
        <v>3.7000000000000002E-3</v>
      </c>
      <c r="I210" s="9">
        <f t="shared" si="77"/>
        <v>3.8600000000000002E-2</v>
      </c>
    </row>
    <row r="211" spans="1:9">
      <c r="A211" s="3">
        <v>5</v>
      </c>
      <c r="B211" s="3" t="s">
        <v>23</v>
      </c>
      <c r="C211" s="9">
        <f t="shared" si="75"/>
        <v>3.0999999999999999E-3</v>
      </c>
      <c r="D211" s="9">
        <f t="shared" si="76"/>
        <v>3.4375207379388146E-3</v>
      </c>
      <c r="E211" s="9">
        <v>2.5899999999999999E-2</v>
      </c>
      <c r="F211" s="13">
        <f>C211+$C$9</f>
        <v>3.49E-2</v>
      </c>
      <c r="G211" s="8">
        <f>'[1]TARIFNE STAVKE od 01.10.2022'!F20</f>
        <v>3.5999999999999999E-3</v>
      </c>
      <c r="H211" s="8">
        <f>'[1]TARIFNE STAVKE od 01.10.2022'!G20</f>
        <v>3.7000000000000002E-3</v>
      </c>
      <c r="I211" s="9">
        <f t="shared" si="77"/>
        <v>3.8600000000000002E-2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78">ROUND(D213*0.901,4)</f>
        <v>3.0999999999999999E-3</v>
      </c>
      <c r="D213" s="9">
        <f t="shared" ref="D213:D221" si="79">E213/$G$9</f>
        <v>3.4375207379388146E-3</v>
      </c>
      <c r="E213" s="9">
        <v>2.5899999999999999E-2</v>
      </c>
      <c r="F213" s="13">
        <f>C213+$C$9</f>
        <v>3.49E-2</v>
      </c>
      <c r="G213" s="8">
        <f>'[1]TARIFNE STAVKE od 01.10.2022'!F190</f>
        <v>4.8999999999999998E-3</v>
      </c>
      <c r="H213" s="8">
        <f>'[1]TARIFNE STAVKE od 01.10.2022'!G190</f>
        <v>5.1000000000000004E-3</v>
      </c>
      <c r="I213" s="9">
        <f t="shared" ref="I213:I216" si="80">(F213+H213)</f>
        <v>0.04</v>
      </c>
    </row>
    <row r="214" spans="1:9">
      <c r="A214" s="3">
        <v>2</v>
      </c>
      <c r="B214" s="3" t="s">
        <v>21</v>
      </c>
      <c r="C214" s="9">
        <f t="shared" si="78"/>
        <v>3.0999999999999999E-3</v>
      </c>
      <c r="D214" s="9">
        <f t="shared" si="79"/>
        <v>3.4375207379388146E-3</v>
      </c>
      <c r="E214" s="9">
        <v>2.5899999999999999E-2</v>
      </c>
      <c r="F214" s="13">
        <f>C214+$C$9</f>
        <v>3.49E-2</v>
      </c>
      <c r="G214" s="8">
        <f>'[1]TARIFNE STAVKE od 01.10.2022'!F191</f>
        <v>4.8999999999999998E-3</v>
      </c>
      <c r="H214" s="8">
        <f>'[1]TARIFNE STAVKE od 01.10.2022'!G191</f>
        <v>5.1000000000000004E-3</v>
      </c>
      <c r="I214" s="9">
        <f t="shared" si="80"/>
        <v>0.04</v>
      </c>
    </row>
    <row r="215" spans="1:9">
      <c r="A215" s="3">
        <v>3</v>
      </c>
      <c r="B215" s="3" t="s">
        <v>22</v>
      </c>
      <c r="C215" s="9">
        <f t="shared" si="78"/>
        <v>3.0999999999999999E-3</v>
      </c>
      <c r="D215" s="9">
        <f t="shared" si="79"/>
        <v>3.4375207379388146E-3</v>
      </c>
      <c r="E215" s="9">
        <v>2.5899999999999999E-2</v>
      </c>
      <c r="F215" s="13">
        <f>C215+$C$9</f>
        <v>3.49E-2</v>
      </c>
      <c r="G215" s="8">
        <f>'[1]TARIFNE STAVKE od 01.10.2022'!F192</f>
        <v>4.5999999999999999E-3</v>
      </c>
      <c r="H215" s="8">
        <f>'[1]TARIFNE STAVKE od 01.10.2022'!G192</f>
        <v>4.8999999999999998E-3</v>
      </c>
      <c r="I215" s="9">
        <f t="shared" si="80"/>
        <v>3.9800000000000002E-2</v>
      </c>
    </row>
    <row r="216" spans="1:9">
      <c r="A216" s="3">
        <v>4</v>
      </c>
      <c r="B216" s="3" t="s">
        <v>23</v>
      </c>
      <c r="C216" s="9">
        <f t="shared" si="78"/>
        <v>3.0999999999999999E-3</v>
      </c>
      <c r="D216" s="9">
        <f t="shared" si="79"/>
        <v>3.4375207379388146E-3</v>
      </c>
      <c r="E216" s="9">
        <v>2.5899999999999999E-2</v>
      </c>
      <c r="F216" s="13">
        <f>C216+$C$9</f>
        <v>3.49E-2</v>
      </c>
      <c r="G216" s="8">
        <f>'[1]TARIFNE STAVKE od 01.10.2022'!F193</f>
        <v>4.4000000000000003E-3</v>
      </c>
      <c r="H216" s="8">
        <f>'[1]TARIFNE STAVKE od 01.10.2022'!G193</f>
        <v>4.5999999999999999E-3</v>
      </c>
      <c r="I216" s="9">
        <f t="shared" si="80"/>
        <v>3.95E-2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78"/>
        <v>3.0999999999999999E-3</v>
      </c>
      <c r="D218" s="9">
        <f t="shared" si="79"/>
        <v>3.4375207379388146E-3</v>
      </c>
      <c r="E218" s="9">
        <v>2.5899999999999999E-2</v>
      </c>
      <c r="F218" s="13">
        <f>C218+$C$9</f>
        <v>3.49E-2</v>
      </c>
      <c r="G218" s="8">
        <f>'[1]TARIFNE STAVKE od 01.10.2022'!F197</f>
        <v>5.4999999999999997E-3</v>
      </c>
      <c r="H218" s="8">
        <f>'[1]TARIFNE STAVKE od 01.10.2022'!G197</f>
        <v>5.7000000000000002E-3</v>
      </c>
      <c r="I218" s="9">
        <f t="shared" ref="I218:I221" si="81">(F218+H218)</f>
        <v>4.0599999999999997E-2</v>
      </c>
    </row>
    <row r="219" spans="1:9">
      <c r="A219" s="3">
        <v>2</v>
      </c>
      <c r="B219" s="3" t="s">
        <v>21</v>
      </c>
      <c r="C219" s="9">
        <f t="shared" si="78"/>
        <v>3.0999999999999999E-3</v>
      </c>
      <c r="D219" s="9">
        <f t="shared" si="79"/>
        <v>3.4375207379388146E-3</v>
      </c>
      <c r="E219" s="9">
        <v>2.5899999999999999E-2</v>
      </c>
      <c r="F219" s="13">
        <f>C219+$C$9</f>
        <v>3.49E-2</v>
      </c>
      <c r="G219" s="8">
        <f>'[1]TARIFNE STAVKE od 01.10.2022'!F198</f>
        <v>4.4000000000000003E-3</v>
      </c>
      <c r="H219" s="8">
        <f>'[1]TARIFNE STAVKE od 01.10.2022'!G198</f>
        <v>4.5999999999999999E-3</v>
      </c>
      <c r="I219" s="9">
        <f t="shared" si="81"/>
        <v>3.95E-2</v>
      </c>
    </row>
    <row r="220" spans="1:9">
      <c r="A220" s="3">
        <v>3</v>
      </c>
      <c r="B220" s="3" t="s">
        <v>22</v>
      </c>
      <c r="C220" s="9">
        <f t="shared" si="78"/>
        <v>3.0999999999999999E-3</v>
      </c>
      <c r="D220" s="9">
        <f t="shared" si="79"/>
        <v>3.4375207379388146E-3</v>
      </c>
      <c r="E220" s="9">
        <v>2.5899999999999999E-2</v>
      </c>
      <c r="F220" s="13">
        <f>C220+$C$9</f>
        <v>3.49E-2</v>
      </c>
      <c r="G220" s="8">
        <f>'[1]TARIFNE STAVKE od 01.10.2022'!F199</f>
        <v>4.1000000000000003E-3</v>
      </c>
      <c r="H220" s="8">
        <f>'[1]TARIFNE STAVKE od 01.10.2022'!G199</f>
        <v>4.3E-3</v>
      </c>
      <c r="I220" s="9">
        <f t="shared" si="81"/>
        <v>3.9199999999999999E-2</v>
      </c>
    </row>
    <row r="221" spans="1:9">
      <c r="A221" s="3">
        <v>4</v>
      </c>
      <c r="B221" s="3" t="s">
        <v>23</v>
      </c>
      <c r="C221" s="9">
        <f t="shared" si="78"/>
        <v>3.0999999999999999E-3</v>
      </c>
      <c r="D221" s="9">
        <f t="shared" si="79"/>
        <v>3.4375207379388146E-3</v>
      </c>
      <c r="E221" s="9">
        <v>2.5899999999999999E-2</v>
      </c>
      <c r="F221" s="13">
        <f>C221+$C$9</f>
        <v>3.49E-2</v>
      </c>
      <c r="G221" s="8">
        <f>'[1]TARIFNE STAVKE od 01.10.2022'!F200</f>
        <v>3.8E-3</v>
      </c>
      <c r="H221" s="8">
        <f>'[1]TARIFNE STAVKE od 01.10.2022'!G200</f>
        <v>4.0000000000000001E-3</v>
      </c>
      <c r="I221" s="9">
        <f t="shared" si="81"/>
        <v>3.8900000000000004E-2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82">ROUND(D227*0.901,4)</f>
        <v>3.5000000000000001E-3</v>
      </c>
      <c r="D227" s="9">
        <f t="shared" ref="D227:D230" si="83">E227/$G$9</f>
        <v>3.9153228482314683E-3</v>
      </c>
      <c r="E227" s="9">
        <v>2.9499999999999998E-2</v>
      </c>
      <c r="F227" s="13">
        <f>C227+$C$9</f>
        <v>3.5300000000000005E-2</v>
      </c>
      <c r="G227" s="8">
        <f>'[1]TARIFNE STAVKE od 01.10.2022'!F204</f>
        <v>6.1000000000000004E-3</v>
      </c>
      <c r="H227" s="8">
        <f>'[1]TARIFNE STAVKE od 01.10.2022'!G204</f>
        <v>6.4999999999999997E-3</v>
      </c>
      <c r="I227" s="9">
        <f t="shared" ref="I227:I230" si="84">(F227+H227)</f>
        <v>4.1800000000000004E-2</v>
      </c>
    </row>
    <row r="228" spans="1:9">
      <c r="A228" s="3">
        <v>2</v>
      </c>
      <c r="B228" s="3" t="s">
        <v>20</v>
      </c>
      <c r="C228" s="9">
        <f t="shared" si="82"/>
        <v>3.5000000000000001E-3</v>
      </c>
      <c r="D228" s="9">
        <f t="shared" si="83"/>
        <v>3.9153228482314683E-3</v>
      </c>
      <c r="E228" s="9">
        <v>2.9499999999999998E-2</v>
      </c>
      <c r="F228" s="13">
        <f>C228+$C$9</f>
        <v>3.5300000000000005E-2</v>
      </c>
      <c r="G228" s="8">
        <f>'[1]TARIFNE STAVKE od 01.10.2022'!F205</f>
        <v>4.7000000000000002E-3</v>
      </c>
      <c r="H228" s="8">
        <f>'[1]TARIFNE STAVKE od 01.10.2022'!G205</f>
        <v>5.0000000000000001E-3</v>
      </c>
      <c r="I228" s="9">
        <f t="shared" si="84"/>
        <v>4.0300000000000002E-2</v>
      </c>
    </row>
    <row r="229" spans="1:9">
      <c r="A229" s="3">
        <v>3</v>
      </c>
      <c r="B229" s="3" t="s">
        <v>21</v>
      </c>
      <c r="C229" s="9">
        <f t="shared" si="82"/>
        <v>3.5000000000000001E-3</v>
      </c>
      <c r="D229" s="9">
        <f t="shared" si="83"/>
        <v>3.9153228482314683E-3</v>
      </c>
      <c r="E229" s="9">
        <v>2.9499999999999998E-2</v>
      </c>
      <c r="F229" s="13">
        <f>C229+$C$9</f>
        <v>3.5300000000000005E-2</v>
      </c>
      <c r="G229" s="8">
        <f>'[1]TARIFNE STAVKE od 01.10.2022'!F206</f>
        <v>4.0000000000000001E-3</v>
      </c>
      <c r="H229" s="8">
        <f>'[1]TARIFNE STAVKE od 01.10.2022'!G206</f>
        <v>4.1999999999999997E-3</v>
      </c>
      <c r="I229" s="9">
        <f t="shared" si="84"/>
        <v>3.9500000000000007E-2</v>
      </c>
    </row>
    <row r="230" spans="1:9">
      <c r="A230" s="3">
        <v>4</v>
      </c>
      <c r="B230" s="3" t="s">
        <v>23</v>
      </c>
      <c r="C230" s="9">
        <f t="shared" si="82"/>
        <v>3.5000000000000001E-3</v>
      </c>
      <c r="D230" s="9">
        <f t="shared" si="83"/>
        <v>3.9153228482314683E-3</v>
      </c>
      <c r="E230" s="9">
        <v>2.9499999999999998E-2</v>
      </c>
      <c r="F230" s="13">
        <f>C230+$C$9</f>
        <v>3.5300000000000005E-2</v>
      </c>
      <c r="G230" s="8">
        <f>'[1]TARIFNE STAVKE od 01.10.2022'!F207</f>
        <v>3.5000000000000001E-3</v>
      </c>
      <c r="H230" s="8">
        <f>'[1]TARIFNE STAVKE od 01.10.2022'!G207</f>
        <v>3.7000000000000002E-3</v>
      </c>
      <c r="I230" s="9">
        <f t="shared" si="84"/>
        <v>3.9000000000000007E-2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85">ROUND(D236*0.901,4)</f>
        <v>4.4000000000000003E-3</v>
      </c>
      <c r="D236" s="9">
        <f t="shared" ref="D236:D243" si="86">E236/$G$9</f>
        <v>4.9240161921826264E-3</v>
      </c>
      <c r="E236" s="9">
        <v>3.7100000000000001E-2</v>
      </c>
      <c r="F236" s="13">
        <f t="shared" ref="F236:F243" si="87">C236+$C$9</f>
        <v>3.6200000000000003E-2</v>
      </c>
      <c r="G236" s="8">
        <f>'[1]TARIFNE STAVKE od 01.10.2022'!F211</f>
        <v>6.1000000000000004E-3</v>
      </c>
      <c r="H236" s="8">
        <f>'[1]TARIFNE STAVKE od 01.10.2022'!G211</f>
        <v>6.4999999999999997E-3</v>
      </c>
      <c r="I236" s="9">
        <f t="shared" ref="I236:I243" si="88">(F236+H236)</f>
        <v>4.2700000000000002E-2</v>
      </c>
    </row>
    <row r="237" spans="1:9">
      <c r="A237" s="3">
        <v>2</v>
      </c>
      <c r="B237" s="3" t="s">
        <v>20</v>
      </c>
      <c r="C237" s="9">
        <f t="shared" si="85"/>
        <v>4.4000000000000003E-3</v>
      </c>
      <c r="D237" s="9">
        <f t="shared" si="86"/>
        <v>4.9240161921826264E-3</v>
      </c>
      <c r="E237" s="9">
        <v>3.7100000000000001E-2</v>
      </c>
      <c r="F237" s="13">
        <f t="shared" si="87"/>
        <v>3.6200000000000003E-2</v>
      </c>
      <c r="G237" s="8">
        <f>'[1]TARIFNE STAVKE od 01.10.2022'!F212</f>
        <v>4.7000000000000002E-3</v>
      </c>
      <c r="H237" s="8">
        <f>'[1]TARIFNE STAVKE od 01.10.2022'!G212</f>
        <v>5.0000000000000001E-3</v>
      </c>
      <c r="I237" s="9">
        <f t="shared" si="88"/>
        <v>4.1200000000000001E-2</v>
      </c>
    </row>
    <row r="238" spans="1:9">
      <c r="A238" s="3">
        <v>3</v>
      </c>
      <c r="B238" s="3" t="s">
        <v>21</v>
      </c>
      <c r="C238" s="9">
        <f t="shared" si="85"/>
        <v>4.4000000000000003E-3</v>
      </c>
      <c r="D238" s="9">
        <f t="shared" si="86"/>
        <v>4.9240161921826264E-3</v>
      </c>
      <c r="E238" s="9">
        <v>3.7100000000000001E-2</v>
      </c>
      <c r="F238" s="13">
        <f t="shared" si="87"/>
        <v>3.6200000000000003E-2</v>
      </c>
      <c r="G238" s="8">
        <f>'[1]TARIFNE STAVKE od 01.10.2022'!F213</f>
        <v>4.0000000000000001E-3</v>
      </c>
      <c r="H238" s="8">
        <f>'[1]TARIFNE STAVKE od 01.10.2022'!G213</f>
        <v>4.1999999999999997E-3</v>
      </c>
      <c r="I238" s="9">
        <f t="shared" si="88"/>
        <v>4.0400000000000005E-2</v>
      </c>
    </row>
    <row r="239" spans="1:9">
      <c r="A239" s="3">
        <v>4</v>
      </c>
      <c r="B239" s="3" t="s">
        <v>22</v>
      </c>
      <c r="C239" s="9">
        <f t="shared" si="85"/>
        <v>4.4000000000000003E-3</v>
      </c>
      <c r="D239" s="9">
        <f t="shared" si="86"/>
        <v>4.9240161921826264E-3</v>
      </c>
      <c r="E239" s="9">
        <v>3.7100000000000001E-2</v>
      </c>
      <c r="F239" s="13">
        <f t="shared" si="87"/>
        <v>3.6200000000000003E-2</v>
      </c>
      <c r="G239" s="8">
        <f>'[1]TARIFNE STAVKE od 01.10.2022'!F214</f>
        <v>3.8E-3</v>
      </c>
      <c r="H239" s="8">
        <f>'[1]TARIFNE STAVKE od 01.10.2022'!G214</f>
        <v>4.0000000000000001E-3</v>
      </c>
      <c r="I239" s="9">
        <f t="shared" si="88"/>
        <v>4.02E-2</v>
      </c>
    </row>
    <row r="240" spans="1:9">
      <c r="A240" s="3">
        <v>5</v>
      </c>
      <c r="B240" s="3" t="s">
        <v>23</v>
      </c>
      <c r="C240" s="9">
        <f t="shared" si="85"/>
        <v>4.4000000000000003E-3</v>
      </c>
      <c r="D240" s="9">
        <f t="shared" si="86"/>
        <v>4.9240161921826264E-3</v>
      </c>
      <c r="E240" s="9">
        <v>3.7100000000000001E-2</v>
      </c>
      <c r="F240" s="13">
        <f t="shared" si="87"/>
        <v>3.6200000000000003E-2</v>
      </c>
      <c r="G240" s="8">
        <f>'[1]TARIFNE STAVKE od 01.10.2022'!F215</f>
        <v>3.5000000000000001E-3</v>
      </c>
      <c r="H240" s="8">
        <f>'[1]TARIFNE STAVKE od 01.10.2022'!G215</f>
        <v>3.7000000000000002E-3</v>
      </c>
      <c r="I240" s="9">
        <f t="shared" si="88"/>
        <v>3.9900000000000005E-2</v>
      </c>
    </row>
    <row r="241" spans="1:9">
      <c r="A241" s="3">
        <v>6</v>
      </c>
      <c r="B241" s="3" t="s">
        <v>24</v>
      </c>
      <c r="C241" s="9">
        <f t="shared" si="85"/>
        <v>4.4000000000000003E-3</v>
      </c>
      <c r="D241" s="9">
        <f t="shared" si="86"/>
        <v>4.9240161921826264E-3</v>
      </c>
      <c r="E241" s="9">
        <v>3.7100000000000001E-2</v>
      </c>
      <c r="F241" s="13">
        <f t="shared" si="87"/>
        <v>3.6200000000000003E-2</v>
      </c>
      <c r="G241" s="8">
        <f>'[1]TARIFNE STAVKE od 01.10.2022'!F216</f>
        <v>3.3E-3</v>
      </c>
      <c r="H241" s="8">
        <f>'[1]TARIFNE STAVKE od 01.10.2022'!G216</f>
        <v>3.5000000000000001E-3</v>
      </c>
      <c r="I241" s="9">
        <f t="shared" si="88"/>
        <v>3.9700000000000006E-2</v>
      </c>
    </row>
    <row r="242" spans="1:9">
      <c r="A242" s="3">
        <v>7</v>
      </c>
      <c r="B242" s="3" t="s">
        <v>25</v>
      </c>
      <c r="C242" s="9">
        <f t="shared" si="85"/>
        <v>4.4000000000000003E-3</v>
      </c>
      <c r="D242" s="9">
        <f t="shared" si="86"/>
        <v>4.9240161921826264E-3</v>
      </c>
      <c r="E242" s="9">
        <v>3.7100000000000001E-2</v>
      </c>
      <c r="F242" s="13">
        <f t="shared" si="87"/>
        <v>3.6200000000000003E-2</v>
      </c>
      <c r="G242" s="8">
        <f>'[1]TARIFNE STAVKE od 01.10.2022'!F217</f>
        <v>3.0999999999999999E-3</v>
      </c>
      <c r="H242" s="8">
        <f>'[1]TARIFNE STAVKE od 01.10.2022'!G217</f>
        <v>3.2000000000000002E-3</v>
      </c>
      <c r="I242" s="9">
        <f t="shared" si="88"/>
        <v>3.9400000000000004E-2</v>
      </c>
    </row>
    <row r="243" spans="1:9">
      <c r="A243" s="3">
        <v>8</v>
      </c>
      <c r="B243" s="3" t="s">
        <v>28</v>
      </c>
      <c r="C243" s="9">
        <f t="shared" si="85"/>
        <v>4.4000000000000003E-3</v>
      </c>
      <c r="D243" s="9">
        <f t="shared" si="86"/>
        <v>4.9240161921826264E-3</v>
      </c>
      <c r="E243" s="9">
        <v>3.7100000000000001E-2</v>
      </c>
      <c r="F243" s="13">
        <f t="shared" si="87"/>
        <v>3.6200000000000003E-2</v>
      </c>
      <c r="G243" s="8">
        <f>'[1]TARIFNE STAVKE od 01.10.2022'!F218</f>
        <v>2.8E-3</v>
      </c>
      <c r="H243" s="8">
        <f>'[1]TARIFNE STAVKE od 01.10.2022'!G218</f>
        <v>3.0000000000000001E-3</v>
      </c>
      <c r="I243" s="9">
        <f t="shared" si="88"/>
        <v>3.9200000000000006E-2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89">ROUND(D249*0.901,4)</f>
        <v>4.4000000000000003E-3</v>
      </c>
      <c r="D249" s="9">
        <f t="shared" ref="D249:D255" si="90">E249/$G$9</f>
        <v>4.9240161921826264E-3</v>
      </c>
      <c r="E249" s="9">
        <v>3.7100000000000001E-2</v>
      </c>
      <c r="F249" s="13">
        <f t="shared" ref="F249:F255" si="91">C249+$C$9</f>
        <v>3.6200000000000003E-2</v>
      </c>
      <c r="G249" s="8">
        <f>'[1]TARIFNE STAVKE od 01.10.2022'!F222</f>
        <v>6.1000000000000004E-3</v>
      </c>
      <c r="H249" s="8">
        <f>'[1]TARIFNE STAVKE od 01.10.2022'!G222</f>
        <v>6.4999999999999997E-3</v>
      </c>
      <c r="I249" s="9">
        <f t="shared" ref="I249:I255" si="92">(F249+H249)</f>
        <v>4.2700000000000002E-2</v>
      </c>
    </row>
    <row r="250" spans="1:9">
      <c r="A250" s="3">
        <v>2</v>
      </c>
      <c r="B250" s="3" t="s">
        <v>20</v>
      </c>
      <c r="C250" s="9">
        <f t="shared" si="89"/>
        <v>4.4000000000000003E-3</v>
      </c>
      <c r="D250" s="9">
        <f t="shared" si="90"/>
        <v>4.9240161921826264E-3</v>
      </c>
      <c r="E250" s="9">
        <v>3.7100000000000001E-2</v>
      </c>
      <c r="F250" s="13">
        <f t="shared" si="91"/>
        <v>3.6200000000000003E-2</v>
      </c>
      <c r="G250" s="8">
        <f>'[1]TARIFNE STAVKE od 01.10.2022'!F223</f>
        <v>4.7000000000000002E-3</v>
      </c>
      <c r="H250" s="8">
        <f>'[1]TARIFNE STAVKE od 01.10.2022'!G223</f>
        <v>5.0000000000000001E-3</v>
      </c>
      <c r="I250" s="9">
        <f t="shared" si="92"/>
        <v>4.1200000000000001E-2</v>
      </c>
    </row>
    <row r="251" spans="1:9">
      <c r="A251" s="3">
        <v>3</v>
      </c>
      <c r="B251" s="3" t="s">
        <v>21</v>
      </c>
      <c r="C251" s="9">
        <f t="shared" si="89"/>
        <v>4.4000000000000003E-3</v>
      </c>
      <c r="D251" s="9">
        <f t="shared" si="90"/>
        <v>4.9240161921826264E-3</v>
      </c>
      <c r="E251" s="9">
        <v>3.7100000000000001E-2</v>
      </c>
      <c r="F251" s="13">
        <f t="shared" si="91"/>
        <v>3.6200000000000003E-2</v>
      </c>
      <c r="G251" s="8">
        <f>'[1]TARIFNE STAVKE od 01.10.2022'!F224</f>
        <v>4.0000000000000001E-3</v>
      </c>
      <c r="H251" s="8">
        <f>'[1]TARIFNE STAVKE od 01.10.2022'!G224</f>
        <v>4.1999999999999997E-3</v>
      </c>
      <c r="I251" s="9">
        <f t="shared" si="92"/>
        <v>4.0400000000000005E-2</v>
      </c>
    </row>
    <row r="252" spans="1:9">
      <c r="A252" s="3">
        <v>4</v>
      </c>
      <c r="B252" s="3" t="s">
        <v>22</v>
      </c>
      <c r="C252" s="9">
        <f t="shared" si="89"/>
        <v>4.4000000000000003E-3</v>
      </c>
      <c r="D252" s="9">
        <f t="shared" si="90"/>
        <v>4.9240161921826264E-3</v>
      </c>
      <c r="E252" s="9">
        <v>3.7100000000000001E-2</v>
      </c>
      <c r="F252" s="13">
        <f t="shared" si="91"/>
        <v>3.6200000000000003E-2</v>
      </c>
      <c r="G252" s="8">
        <f>'[1]TARIFNE STAVKE od 01.10.2022'!F225</f>
        <v>3.8E-3</v>
      </c>
      <c r="H252" s="8">
        <f>'[1]TARIFNE STAVKE od 01.10.2022'!G225</f>
        <v>4.0000000000000001E-3</v>
      </c>
      <c r="I252" s="9">
        <f t="shared" si="92"/>
        <v>4.02E-2</v>
      </c>
    </row>
    <row r="253" spans="1:9">
      <c r="A253" s="3">
        <v>5</v>
      </c>
      <c r="B253" s="3" t="s">
        <v>23</v>
      </c>
      <c r="C253" s="9">
        <f t="shared" si="89"/>
        <v>4.4000000000000003E-3</v>
      </c>
      <c r="D253" s="9">
        <f t="shared" si="90"/>
        <v>4.9240161921826264E-3</v>
      </c>
      <c r="E253" s="9">
        <v>3.7100000000000001E-2</v>
      </c>
      <c r="F253" s="13">
        <f t="shared" si="91"/>
        <v>3.6200000000000003E-2</v>
      </c>
      <c r="G253" s="8">
        <f>'[1]TARIFNE STAVKE od 01.10.2022'!F226</f>
        <v>3.5000000000000001E-3</v>
      </c>
      <c r="H253" s="8">
        <f>'[1]TARIFNE STAVKE od 01.10.2022'!G226</f>
        <v>3.7000000000000002E-3</v>
      </c>
      <c r="I253" s="9">
        <f t="shared" si="92"/>
        <v>3.9900000000000005E-2</v>
      </c>
    </row>
    <row r="254" spans="1:9">
      <c r="A254" s="3">
        <v>6</v>
      </c>
      <c r="B254" s="3" t="s">
        <v>24</v>
      </c>
      <c r="C254" s="9">
        <f t="shared" si="89"/>
        <v>4.4000000000000003E-3</v>
      </c>
      <c r="D254" s="9">
        <f t="shared" si="90"/>
        <v>4.9240161921826264E-3</v>
      </c>
      <c r="E254" s="9">
        <v>3.7100000000000001E-2</v>
      </c>
      <c r="F254" s="13">
        <f t="shared" si="91"/>
        <v>3.6200000000000003E-2</v>
      </c>
      <c r="G254" s="8">
        <f>'[1]TARIFNE STAVKE od 01.10.2022'!F227</f>
        <v>3.3E-3</v>
      </c>
      <c r="H254" s="8">
        <f>'[1]TARIFNE STAVKE od 01.10.2022'!G227</f>
        <v>3.5000000000000001E-3</v>
      </c>
      <c r="I254" s="9">
        <f t="shared" si="92"/>
        <v>3.9700000000000006E-2</v>
      </c>
    </row>
    <row r="255" spans="1:9">
      <c r="A255" s="3">
        <v>7</v>
      </c>
      <c r="B255" s="3" t="s">
        <v>25</v>
      </c>
      <c r="C255" s="9">
        <f t="shared" si="89"/>
        <v>4.4000000000000003E-3</v>
      </c>
      <c r="D255" s="9">
        <f t="shared" si="90"/>
        <v>4.9240161921826264E-3</v>
      </c>
      <c r="E255" s="9">
        <v>3.7100000000000001E-2</v>
      </c>
      <c r="F255" s="13">
        <f t="shared" si="91"/>
        <v>3.6200000000000003E-2</v>
      </c>
      <c r="G255" s="8">
        <f>'[1]TARIFNE STAVKE od 01.10.2022'!F228</f>
        <v>3.0999999999999999E-3</v>
      </c>
      <c r="H255" s="8">
        <f>'[1]TARIFNE STAVKE od 01.10.2022'!G228</f>
        <v>3.2000000000000002E-3</v>
      </c>
      <c r="I255" s="9">
        <f t="shared" si="92"/>
        <v>3.9400000000000004E-2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93">ROUND(D261*0.901,4)</f>
        <v>3.5000000000000001E-3</v>
      </c>
      <c r="D261" s="9">
        <f t="shared" ref="D261:D267" si="94">E261/$G$9</f>
        <v>3.9153228482314683E-3</v>
      </c>
      <c r="E261" s="9">
        <v>2.9499999999999998E-2</v>
      </c>
      <c r="F261" s="13">
        <f t="shared" ref="F261:F267" si="95">C261+$C$9</f>
        <v>3.5300000000000005E-2</v>
      </c>
      <c r="G261" s="8">
        <f>'[1]TARIFNE STAVKE od 01.10.2022'!F232</f>
        <v>6.1000000000000004E-3</v>
      </c>
      <c r="H261" s="8">
        <f>'[1]TARIFNE STAVKE od 01.10.2022'!G232</f>
        <v>6.4999999999999997E-3</v>
      </c>
      <c r="I261" s="9">
        <f t="shared" ref="I261:I267" si="96">(F261+H261)</f>
        <v>4.1800000000000004E-2</v>
      </c>
    </row>
    <row r="262" spans="1:9">
      <c r="A262" s="3">
        <v>2</v>
      </c>
      <c r="B262" s="3" t="s">
        <v>20</v>
      </c>
      <c r="C262" s="9">
        <f t="shared" si="93"/>
        <v>3.5000000000000001E-3</v>
      </c>
      <c r="D262" s="9">
        <f t="shared" si="94"/>
        <v>3.9153228482314683E-3</v>
      </c>
      <c r="E262" s="9">
        <v>2.9499999999999998E-2</v>
      </c>
      <c r="F262" s="13">
        <f t="shared" si="95"/>
        <v>3.5300000000000005E-2</v>
      </c>
      <c r="G262" s="8">
        <f>'[1]TARIFNE STAVKE od 01.10.2022'!F233</f>
        <v>4.7000000000000002E-3</v>
      </c>
      <c r="H262" s="8">
        <f>'[1]TARIFNE STAVKE od 01.10.2022'!G233</f>
        <v>5.0000000000000001E-3</v>
      </c>
      <c r="I262" s="9">
        <f t="shared" si="96"/>
        <v>4.0300000000000002E-2</v>
      </c>
    </row>
    <row r="263" spans="1:9">
      <c r="A263" s="3">
        <v>3</v>
      </c>
      <c r="B263" s="3" t="s">
        <v>21</v>
      </c>
      <c r="C263" s="9">
        <f t="shared" si="93"/>
        <v>3.5000000000000001E-3</v>
      </c>
      <c r="D263" s="9">
        <f t="shared" si="94"/>
        <v>3.9153228482314683E-3</v>
      </c>
      <c r="E263" s="9">
        <v>2.9499999999999998E-2</v>
      </c>
      <c r="F263" s="13">
        <f t="shared" si="95"/>
        <v>3.5300000000000005E-2</v>
      </c>
      <c r="G263" s="8">
        <f>'[1]TARIFNE STAVKE od 01.10.2022'!F234</f>
        <v>4.0000000000000001E-3</v>
      </c>
      <c r="H263" s="8">
        <f>'[1]TARIFNE STAVKE od 01.10.2022'!G234</f>
        <v>4.1999999999999997E-3</v>
      </c>
      <c r="I263" s="9">
        <f t="shared" si="96"/>
        <v>3.9500000000000007E-2</v>
      </c>
    </row>
    <row r="264" spans="1:9">
      <c r="A264" s="3">
        <v>4</v>
      </c>
      <c r="B264" s="3" t="s">
        <v>22</v>
      </c>
      <c r="C264" s="9">
        <f t="shared" si="93"/>
        <v>3.5000000000000001E-3</v>
      </c>
      <c r="D264" s="9">
        <f t="shared" si="94"/>
        <v>3.9153228482314683E-3</v>
      </c>
      <c r="E264" s="9">
        <v>2.9499999999999998E-2</v>
      </c>
      <c r="F264" s="13">
        <f t="shared" si="95"/>
        <v>3.5300000000000005E-2</v>
      </c>
      <c r="G264" s="8">
        <f>'[1]TARIFNE STAVKE od 01.10.2022'!F235</f>
        <v>3.8E-3</v>
      </c>
      <c r="H264" s="8">
        <f>'[1]TARIFNE STAVKE od 01.10.2022'!G235</f>
        <v>4.0000000000000001E-3</v>
      </c>
      <c r="I264" s="9">
        <f t="shared" si="96"/>
        <v>3.9300000000000002E-2</v>
      </c>
    </row>
    <row r="265" spans="1:9">
      <c r="A265" s="3">
        <v>5</v>
      </c>
      <c r="B265" s="3" t="s">
        <v>23</v>
      </c>
      <c r="C265" s="9">
        <f t="shared" si="93"/>
        <v>3.5000000000000001E-3</v>
      </c>
      <c r="D265" s="9">
        <f t="shared" si="94"/>
        <v>3.9153228482314683E-3</v>
      </c>
      <c r="E265" s="9">
        <v>2.9499999999999998E-2</v>
      </c>
      <c r="F265" s="13">
        <f t="shared" si="95"/>
        <v>3.5300000000000005E-2</v>
      </c>
      <c r="G265" s="8">
        <f>'[1]TARIFNE STAVKE od 01.10.2022'!F236</f>
        <v>3.5000000000000001E-3</v>
      </c>
      <c r="H265" s="8">
        <f>'[1]TARIFNE STAVKE od 01.10.2022'!G236</f>
        <v>3.7000000000000002E-3</v>
      </c>
      <c r="I265" s="9">
        <f t="shared" si="96"/>
        <v>3.9000000000000007E-2</v>
      </c>
    </row>
    <row r="266" spans="1:9">
      <c r="A266" s="3">
        <v>6</v>
      </c>
      <c r="B266" s="3" t="s">
        <v>24</v>
      </c>
      <c r="C266" s="9">
        <f t="shared" si="93"/>
        <v>3.5000000000000001E-3</v>
      </c>
      <c r="D266" s="9">
        <f t="shared" si="94"/>
        <v>3.9153228482314683E-3</v>
      </c>
      <c r="E266" s="9">
        <v>2.9499999999999998E-2</v>
      </c>
      <c r="F266" s="13">
        <f t="shared" si="95"/>
        <v>3.5300000000000005E-2</v>
      </c>
      <c r="G266" s="8">
        <f>'[1]TARIFNE STAVKE od 01.10.2022'!F237</f>
        <v>3.3E-3</v>
      </c>
      <c r="H266" s="8">
        <f>'[1]TARIFNE STAVKE od 01.10.2022'!G237</f>
        <v>3.5000000000000001E-3</v>
      </c>
      <c r="I266" s="9">
        <f t="shared" si="96"/>
        <v>3.8800000000000008E-2</v>
      </c>
    </row>
    <row r="267" spans="1:9">
      <c r="A267" s="3">
        <v>7</v>
      </c>
      <c r="B267" s="3" t="s">
        <v>25</v>
      </c>
      <c r="C267" s="9">
        <f t="shared" si="93"/>
        <v>3.5000000000000001E-3</v>
      </c>
      <c r="D267" s="9">
        <f t="shared" si="94"/>
        <v>3.9153228482314683E-3</v>
      </c>
      <c r="E267" s="9">
        <v>2.9499999999999998E-2</v>
      </c>
      <c r="F267" s="13">
        <f t="shared" si="95"/>
        <v>3.5300000000000005E-2</v>
      </c>
      <c r="G267" s="8">
        <f>'[1]TARIFNE STAVKE od 01.10.2022'!F238</f>
        <v>3.0999999999999999E-3</v>
      </c>
      <c r="H267" s="8">
        <f>'[1]TARIFNE STAVKE od 01.10.2022'!G238</f>
        <v>3.2000000000000002E-3</v>
      </c>
      <c r="I267" s="9">
        <f t="shared" si="96"/>
        <v>3.8500000000000006E-2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97">ROUND(D273*0.901,4)</f>
        <v>4.4000000000000003E-3</v>
      </c>
      <c r="D273" s="9">
        <f t="shared" ref="D273:D278" si="98">E273/$G$9</f>
        <v>4.9240161921826264E-3</v>
      </c>
      <c r="E273" s="9">
        <v>3.7100000000000001E-2</v>
      </c>
      <c r="F273" s="13">
        <f t="shared" ref="F273:F278" si="99">C273+$C$9</f>
        <v>3.6200000000000003E-2</v>
      </c>
      <c r="G273" s="8">
        <f>'[1]TARIFNE STAVKE od 01.10.2022'!F242</f>
        <v>6.1000000000000004E-3</v>
      </c>
      <c r="H273" s="8">
        <f>'[1]TARIFNE STAVKE od 01.10.2022'!G242</f>
        <v>7.1999999999999998E-3</v>
      </c>
      <c r="I273" s="9">
        <f t="shared" ref="I273:I278" si="100">(F273+H273)</f>
        <v>4.3400000000000001E-2</v>
      </c>
    </row>
    <row r="274" spans="1:9">
      <c r="A274" s="3">
        <v>2</v>
      </c>
      <c r="B274" s="3" t="s">
        <v>20</v>
      </c>
      <c r="C274" s="9">
        <f t="shared" si="97"/>
        <v>4.4000000000000003E-3</v>
      </c>
      <c r="D274" s="9">
        <f t="shared" si="98"/>
        <v>4.9240161921826264E-3</v>
      </c>
      <c r="E274" s="9">
        <v>3.7100000000000001E-2</v>
      </c>
      <c r="F274" s="13">
        <f t="shared" si="99"/>
        <v>3.6200000000000003E-2</v>
      </c>
      <c r="G274" s="8">
        <f>'[1]TARIFNE STAVKE od 01.10.2022'!F243</f>
        <v>4.7000000000000002E-3</v>
      </c>
      <c r="H274" s="8">
        <f>'[1]TARIFNE STAVKE od 01.10.2022'!G243</f>
        <v>5.4999999999999997E-3</v>
      </c>
      <c r="I274" s="9">
        <f t="shared" si="100"/>
        <v>4.1700000000000001E-2</v>
      </c>
    </row>
    <row r="275" spans="1:9">
      <c r="A275" s="3">
        <v>3</v>
      </c>
      <c r="B275" s="3" t="s">
        <v>21</v>
      </c>
      <c r="C275" s="9">
        <f t="shared" si="97"/>
        <v>4.4000000000000003E-3</v>
      </c>
      <c r="D275" s="9">
        <f t="shared" si="98"/>
        <v>4.9240161921826264E-3</v>
      </c>
      <c r="E275" s="9">
        <v>3.7100000000000001E-2</v>
      </c>
      <c r="F275" s="13">
        <f t="shared" si="99"/>
        <v>3.6200000000000003E-2</v>
      </c>
      <c r="G275" s="8">
        <f>'[1]TARIFNE STAVKE od 01.10.2022'!F244</f>
        <v>4.0000000000000001E-3</v>
      </c>
      <c r="H275" s="8">
        <f>'[1]TARIFNE STAVKE od 01.10.2022'!G244</f>
        <v>4.7000000000000002E-3</v>
      </c>
      <c r="I275" s="9">
        <f t="shared" si="100"/>
        <v>4.0900000000000006E-2</v>
      </c>
    </row>
    <row r="276" spans="1:9">
      <c r="A276" s="3">
        <v>4</v>
      </c>
      <c r="B276" s="3" t="s">
        <v>23</v>
      </c>
      <c r="C276" s="9">
        <f t="shared" si="97"/>
        <v>4.4000000000000003E-3</v>
      </c>
      <c r="D276" s="9">
        <f t="shared" si="98"/>
        <v>4.9240161921826264E-3</v>
      </c>
      <c r="E276" s="9">
        <v>3.7100000000000001E-2</v>
      </c>
      <c r="F276" s="13">
        <f t="shared" si="99"/>
        <v>3.6200000000000003E-2</v>
      </c>
      <c r="G276" s="8">
        <f>'[1]TARIFNE STAVKE od 01.10.2022'!F245</f>
        <v>3.8E-3</v>
      </c>
      <c r="H276" s="8">
        <f>'[1]TARIFNE STAVKE od 01.10.2022'!G245</f>
        <v>4.1000000000000003E-3</v>
      </c>
      <c r="I276" s="9">
        <f t="shared" si="100"/>
        <v>4.0300000000000002E-2</v>
      </c>
    </row>
    <row r="277" spans="1:9">
      <c r="A277" s="3">
        <v>5</v>
      </c>
      <c r="B277" s="3" t="s">
        <v>28</v>
      </c>
      <c r="C277" s="9">
        <f t="shared" si="97"/>
        <v>4.4000000000000003E-3</v>
      </c>
      <c r="D277" s="9">
        <f t="shared" si="98"/>
        <v>4.9240161921826264E-3</v>
      </c>
      <c r="E277" s="9">
        <v>3.7100000000000001E-2</v>
      </c>
      <c r="F277" s="13">
        <f t="shared" si="99"/>
        <v>3.6200000000000003E-2</v>
      </c>
      <c r="G277" s="8">
        <f>'[1]TARIFNE STAVKE od 01.10.2022'!F246</f>
        <v>2.8E-3</v>
      </c>
      <c r="H277" s="8">
        <f>'[1]TARIFNE STAVKE od 01.10.2022'!G246</f>
        <v>3.3E-3</v>
      </c>
      <c r="I277" s="9">
        <f t="shared" si="100"/>
        <v>3.95E-2</v>
      </c>
    </row>
    <row r="278" spans="1:9">
      <c r="A278" s="3">
        <v>6</v>
      </c>
      <c r="B278" s="3" t="s">
        <v>73</v>
      </c>
      <c r="C278" s="9">
        <f t="shared" si="97"/>
        <v>4.4000000000000003E-3</v>
      </c>
      <c r="D278" s="9">
        <f t="shared" si="98"/>
        <v>4.9240161921826264E-3</v>
      </c>
      <c r="E278" s="9">
        <v>3.7100000000000001E-2</v>
      </c>
      <c r="F278" s="13">
        <f t="shared" si="99"/>
        <v>3.6200000000000003E-2</v>
      </c>
      <c r="G278" s="8">
        <f>'[1]TARIFNE STAVKE od 01.10.2022'!F247</f>
        <v>1.6000000000000001E-3</v>
      </c>
      <c r="H278" s="8">
        <f>'[1]TARIFNE STAVKE od 01.10.2022'!G247</f>
        <v>1.8E-3</v>
      </c>
      <c r="I278" s="9">
        <f t="shared" si="100"/>
        <v>3.8000000000000006E-2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101">ROUND(D284*0.901,4)</f>
        <v>4.4000000000000003E-3</v>
      </c>
      <c r="D284" s="9">
        <f t="shared" ref="D284:D290" si="102">E284/$G$9</f>
        <v>4.9240161921826264E-3</v>
      </c>
      <c r="E284" s="9">
        <v>3.7100000000000001E-2</v>
      </c>
      <c r="F284" s="13">
        <f t="shared" ref="F284:F290" si="103">C284+$C$9</f>
        <v>3.6200000000000003E-2</v>
      </c>
      <c r="G284" s="8">
        <f>'[1]TARIFNE STAVKE od 01.10.2022'!F251</f>
        <v>6.1000000000000004E-3</v>
      </c>
      <c r="H284" s="8">
        <f>'[1]TARIFNE STAVKE od 01.10.2022'!G251</f>
        <v>6.4999999999999997E-3</v>
      </c>
      <c r="I284" s="9">
        <f t="shared" ref="I284:I290" si="104">(F284+H284)</f>
        <v>4.2700000000000002E-2</v>
      </c>
    </row>
    <row r="285" spans="1:9">
      <c r="A285" s="3">
        <v>2</v>
      </c>
      <c r="B285" s="3" t="s">
        <v>20</v>
      </c>
      <c r="C285" s="9">
        <f t="shared" si="101"/>
        <v>4.4000000000000003E-3</v>
      </c>
      <c r="D285" s="9">
        <f t="shared" si="102"/>
        <v>4.9240161921826264E-3</v>
      </c>
      <c r="E285" s="9">
        <v>3.7100000000000001E-2</v>
      </c>
      <c r="F285" s="13">
        <f t="shared" si="103"/>
        <v>3.6200000000000003E-2</v>
      </c>
      <c r="G285" s="8">
        <f>'[1]TARIFNE STAVKE od 01.10.2022'!F252</f>
        <v>4.7000000000000002E-3</v>
      </c>
      <c r="H285" s="8">
        <f>'[1]TARIFNE STAVKE od 01.10.2022'!G252</f>
        <v>5.0000000000000001E-3</v>
      </c>
      <c r="I285" s="9">
        <f t="shared" si="104"/>
        <v>4.1200000000000001E-2</v>
      </c>
    </row>
    <row r="286" spans="1:9">
      <c r="A286" s="3">
        <v>3</v>
      </c>
      <c r="B286" s="3" t="s">
        <v>21</v>
      </c>
      <c r="C286" s="9">
        <f t="shared" si="101"/>
        <v>4.4000000000000003E-3</v>
      </c>
      <c r="D286" s="9">
        <f t="shared" si="102"/>
        <v>4.9240161921826264E-3</v>
      </c>
      <c r="E286" s="9">
        <v>3.7100000000000001E-2</v>
      </c>
      <c r="F286" s="13">
        <f t="shared" si="103"/>
        <v>3.6200000000000003E-2</v>
      </c>
      <c r="G286" s="8">
        <f>'[1]TARIFNE STAVKE od 01.10.2022'!F253</f>
        <v>4.0000000000000001E-3</v>
      </c>
      <c r="H286" s="8">
        <f>'[1]TARIFNE STAVKE od 01.10.2022'!G253</f>
        <v>4.1999999999999997E-3</v>
      </c>
      <c r="I286" s="9">
        <f t="shared" si="104"/>
        <v>4.0400000000000005E-2</v>
      </c>
    </row>
    <row r="287" spans="1:9">
      <c r="A287" s="3">
        <v>4</v>
      </c>
      <c r="B287" s="3" t="s">
        <v>22</v>
      </c>
      <c r="C287" s="9">
        <f t="shared" si="101"/>
        <v>4.4000000000000003E-3</v>
      </c>
      <c r="D287" s="9">
        <f t="shared" si="102"/>
        <v>4.9240161921826264E-3</v>
      </c>
      <c r="E287" s="9">
        <v>3.7100000000000001E-2</v>
      </c>
      <c r="F287" s="13">
        <f t="shared" si="103"/>
        <v>3.6200000000000003E-2</v>
      </c>
      <c r="G287" s="8">
        <f>'[1]TARIFNE STAVKE od 01.10.2022'!F254</f>
        <v>3.8E-3</v>
      </c>
      <c r="H287" s="8">
        <f>'[1]TARIFNE STAVKE od 01.10.2022'!G254</f>
        <v>4.0000000000000001E-3</v>
      </c>
      <c r="I287" s="9">
        <f t="shared" si="104"/>
        <v>4.02E-2</v>
      </c>
    </row>
    <row r="288" spans="1:9">
      <c r="A288" s="3">
        <v>5</v>
      </c>
      <c r="B288" s="3" t="s">
        <v>23</v>
      </c>
      <c r="C288" s="9">
        <f t="shared" si="101"/>
        <v>4.4000000000000003E-3</v>
      </c>
      <c r="D288" s="9">
        <f t="shared" si="102"/>
        <v>4.9240161921826264E-3</v>
      </c>
      <c r="E288" s="9">
        <v>3.7100000000000001E-2</v>
      </c>
      <c r="F288" s="13">
        <f t="shared" si="103"/>
        <v>3.6200000000000003E-2</v>
      </c>
      <c r="G288" s="8">
        <f>'[1]TARIFNE STAVKE od 01.10.2022'!F255</f>
        <v>3.5000000000000001E-3</v>
      </c>
      <c r="H288" s="8">
        <f>'[1]TARIFNE STAVKE od 01.10.2022'!G255</f>
        <v>3.7000000000000002E-3</v>
      </c>
      <c r="I288" s="9">
        <f t="shared" si="104"/>
        <v>3.9900000000000005E-2</v>
      </c>
    </row>
    <row r="289" spans="1:9">
      <c r="A289" s="3">
        <v>6</v>
      </c>
      <c r="B289" s="3" t="s">
        <v>24</v>
      </c>
      <c r="C289" s="9">
        <f t="shared" si="101"/>
        <v>4.4000000000000003E-3</v>
      </c>
      <c r="D289" s="9">
        <f t="shared" si="102"/>
        <v>4.9240161921826264E-3</v>
      </c>
      <c r="E289" s="9">
        <v>3.7100000000000001E-2</v>
      </c>
      <c r="F289" s="13">
        <f t="shared" si="103"/>
        <v>3.6200000000000003E-2</v>
      </c>
      <c r="G289" s="8">
        <f>'[1]TARIFNE STAVKE od 01.10.2022'!F256</f>
        <v>3.3E-3</v>
      </c>
      <c r="H289" s="8">
        <f>'[1]TARIFNE STAVKE od 01.10.2022'!G256</f>
        <v>3.5000000000000001E-3</v>
      </c>
      <c r="I289" s="9">
        <f t="shared" si="104"/>
        <v>3.9700000000000006E-2</v>
      </c>
    </row>
    <row r="290" spans="1:9">
      <c r="A290" s="3">
        <v>7</v>
      </c>
      <c r="B290" s="3" t="s">
        <v>25</v>
      </c>
      <c r="C290" s="9">
        <f t="shared" si="101"/>
        <v>4.4000000000000003E-3</v>
      </c>
      <c r="D290" s="9">
        <f t="shared" si="102"/>
        <v>4.9240161921826264E-3</v>
      </c>
      <c r="E290" s="9">
        <v>3.7100000000000001E-2</v>
      </c>
      <c r="F290" s="13">
        <f t="shared" si="103"/>
        <v>3.6200000000000003E-2</v>
      </c>
      <c r="G290" s="8">
        <f>'[1]TARIFNE STAVKE od 01.10.2022'!F257</f>
        <v>3.0999999999999999E-3</v>
      </c>
      <c r="H290" s="8">
        <f>'[1]TARIFNE STAVKE od 01.10.2022'!G257</f>
        <v>3.2000000000000002E-3</v>
      </c>
      <c r="I290" s="9">
        <f t="shared" si="104"/>
        <v>3.9400000000000004E-2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105">ROUND(D296*0.901,4)</f>
        <v>3.5000000000000001E-3</v>
      </c>
      <c r="D296" s="9">
        <f t="shared" ref="D296:D301" si="106">E296/$G$9</f>
        <v>3.9153228482314683E-3</v>
      </c>
      <c r="E296" s="9">
        <v>2.9499999999999998E-2</v>
      </c>
      <c r="F296" s="13">
        <f t="shared" ref="F296:F301" si="107">C296+$C$9</f>
        <v>3.5300000000000005E-2</v>
      </c>
      <c r="G296" s="76">
        <f>'[1]TARIFNE STAVKE od 01.10.2022'!F261</f>
        <v>3.3E-3</v>
      </c>
      <c r="H296" s="76">
        <f>'[1]TARIFNE STAVKE od 01.10.2022'!G261</f>
        <v>3.5999999999999999E-3</v>
      </c>
      <c r="I296" s="9">
        <f t="shared" ref="I296:I301" si="108">(F296+H296)</f>
        <v>3.8900000000000004E-2</v>
      </c>
    </row>
    <row r="297" spans="1:9">
      <c r="A297" s="3">
        <v>2</v>
      </c>
      <c r="B297" s="3" t="s">
        <v>20</v>
      </c>
      <c r="C297" s="9">
        <f t="shared" si="105"/>
        <v>3.5000000000000001E-3</v>
      </c>
      <c r="D297" s="9">
        <f t="shared" si="106"/>
        <v>3.9153228482314683E-3</v>
      </c>
      <c r="E297" s="9">
        <v>2.9499999999999998E-2</v>
      </c>
      <c r="F297" s="13">
        <f t="shared" si="107"/>
        <v>3.5300000000000005E-2</v>
      </c>
      <c r="G297" s="76">
        <f>'[1]TARIFNE STAVKE od 01.10.2022'!F262</f>
        <v>3.3E-3</v>
      </c>
      <c r="H297" s="76">
        <f>'[1]TARIFNE STAVKE od 01.10.2022'!G262</f>
        <v>3.5999999999999999E-3</v>
      </c>
      <c r="I297" s="9">
        <f t="shared" si="108"/>
        <v>3.8900000000000004E-2</v>
      </c>
    </row>
    <row r="298" spans="1:9">
      <c r="A298" s="3">
        <v>3</v>
      </c>
      <c r="B298" s="3" t="s">
        <v>21</v>
      </c>
      <c r="C298" s="9">
        <f t="shared" si="105"/>
        <v>3.5000000000000001E-3</v>
      </c>
      <c r="D298" s="9">
        <f t="shared" si="106"/>
        <v>3.9153228482314683E-3</v>
      </c>
      <c r="E298" s="9">
        <v>2.9499999999999998E-2</v>
      </c>
      <c r="F298" s="13">
        <f t="shared" si="107"/>
        <v>3.5300000000000005E-2</v>
      </c>
      <c r="G298" s="76">
        <f>'[1]TARIFNE STAVKE od 01.10.2022'!F263</f>
        <v>3.3E-3</v>
      </c>
      <c r="H298" s="76">
        <f>'[1]TARIFNE STAVKE od 01.10.2022'!G263</f>
        <v>3.5999999999999999E-3</v>
      </c>
      <c r="I298" s="9">
        <f t="shared" si="108"/>
        <v>3.8900000000000004E-2</v>
      </c>
    </row>
    <row r="299" spans="1:9">
      <c r="A299" s="3">
        <v>4</v>
      </c>
      <c r="B299" s="3" t="s">
        <v>22</v>
      </c>
      <c r="C299" s="9">
        <f t="shared" si="105"/>
        <v>3.5000000000000001E-3</v>
      </c>
      <c r="D299" s="9">
        <f t="shared" si="106"/>
        <v>3.9153228482314683E-3</v>
      </c>
      <c r="E299" s="9">
        <v>2.9499999999999998E-2</v>
      </c>
      <c r="F299" s="13">
        <f t="shared" si="107"/>
        <v>3.5300000000000005E-2</v>
      </c>
      <c r="G299" s="76">
        <f>'[1]TARIFNE STAVKE od 01.10.2022'!F264</f>
        <v>3.2000000000000002E-3</v>
      </c>
      <c r="H299" s="76">
        <f>'[1]TARIFNE STAVKE od 01.10.2022'!G264</f>
        <v>3.5000000000000001E-3</v>
      </c>
      <c r="I299" s="9">
        <f t="shared" si="108"/>
        <v>3.8800000000000008E-2</v>
      </c>
    </row>
    <row r="300" spans="1:9">
      <c r="A300" s="3">
        <v>5</v>
      </c>
      <c r="B300" s="3" t="s">
        <v>23</v>
      </c>
      <c r="C300" s="9">
        <f t="shared" si="105"/>
        <v>3.5000000000000001E-3</v>
      </c>
      <c r="D300" s="9">
        <f t="shared" si="106"/>
        <v>3.9153228482314683E-3</v>
      </c>
      <c r="E300" s="9">
        <v>2.9499999999999998E-2</v>
      </c>
      <c r="F300" s="13">
        <f t="shared" si="107"/>
        <v>3.5300000000000005E-2</v>
      </c>
      <c r="G300" s="76">
        <f>'[1]TARIFNE STAVKE od 01.10.2022'!F265</f>
        <v>3.0000000000000001E-3</v>
      </c>
      <c r="H300" s="76">
        <f>'[1]TARIFNE STAVKE od 01.10.2022'!G265</f>
        <v>3.3E-3</v>
      </c>
      <c r="I300" s="9">
        <f t="shared" si="108"/>
        <v>3.8600000000000002E-2</v>
      </c>
    </row>
    <row r="301" spans="1:9">
      <c r="A301" s="3">
        <v>6</v>
      </c>
      <c r="B301" s="3" t="s">
        <v>24</v>
      </c>
      <c r="C301" s="9">
        <f t="shared" si="105"/>
        <v>3.5000000000000001E-3</v>
      </c>
      <c r="D301" s="9">
        <f t="shared" si="106"/>
        <v>3.9153228482314683E-3</v>
      </c>
      <c r="E301" s="9">
        <v>2.9499999999999998E-2</v>
      </c>
      <c r="F301" s="13">
        <f t="shared" si="107"/>
        <v>3.5300000000000005E-2</v>
      </c>
      <c r="G301" s="76">
        <f>'[1]TARIFNE STAVKE od 01.10.2022'!F266</f>
        <v>2.8E-3</v>
      </c>
      <c r="H301" s="76">
        <f>'[1]TARIFNE STAVKE od 01.10.2022'!G266</f>
        <v>3.0999999999999999E-3</v>
      </c>
      <c r="I301" s="9">
        <f t="shared" si="108"/>
        <v>3.8400000000000004E-2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109">ROUND(D307*0.901,4)</f>
        <v>3.5999999999999999E-3</v>
      </c>
      <c r="D307" s="9">
        <f t="shared" ref="D307:D311" si="110">E307/$G$9</f>
        <v>4.0347733758046315E-3</v>
      </c>
      <c r="E307" s="9">
        <v>3.04E-2</v>
      </c>
      <c r="F307" s="13">
        <f>C307+$C$9</f>
        <v>3.5400000000000001E-2</v>
      </c>
      <c r="G307" s="76">
        <f>'[1]TARIFNE STAVKE od 01.10.2022'!F270</f>
        <v>6.1000000000000004E-3</v>
      </c>
      <c r="H307" s="76">
        <f>'[1]TARIFNE STAVKE od 01.10.2022'!G270</f>
        <v>6.3E-3</v>
      </c>
      <c r="I307" s="9">
        <f t="shared" ref="I307:I311" si="111">(F307+H307)</f>
        <v>4.1700000000000001E-2</v>
      </c>
    </row>
    <row r="308" spans="1:9">
      <c r="A308" s="3">
        <v>2</v>
      </c>
      <c r="B308" s="3" t="s">
        <v>20</v>
      </c>
      <c r="C308" s="9">
        <f t="shared" si="109"/>
        <v>3.5999999999999999E-3</v>
      </c>
      <c r="D308" s="9">
        <f t="shared" si="110"/>
        <v>4.0347733758046315E-3</v>
      </c>
      <c r="E308" s="9">
        <v>3.04E-2</v>
      </c>
      <c r="F308" s="13">
        <f>C308+$C$9</f>
        <v>3.5400000000000001E-2</v>
      </c>
      <c r="G308" s="76">
        <f>'[1]TARIFNE STAVKE od 01.10.2022'!F271</f>
        <v>5.1000000000000004E-3</v>
      </c>
      <c r="H308" s="76">
        <f>'[1]TARIFNE STAVKE od 01.10.2022'!G271</f>
        <v>5.3E-3</v>
      </c>
      <c r="I308" s="9">
        <f t="shared" si="111"/>
        <v>4.07E-2</v>
      </c>
    </row>
    <row r="309" spans="1:9">
      <c r="A309" s="3">
        <v>3</v>
      </c>
      <c r="B309" s="3" t="s">
        <v>21</v>
      </c>
      <c r="C309" s="9">
        <f t="shared" si="109"/>
        <v>3.5999999999999999E-3</v>
      </c>
      <c r="D309" s="9">
        <f t="shared" si="110"/>
        <v>4.0347733758046315E-3</v>
      </c>
      <c r="E309" s="9">
        <v>3.04E-2</v>
      </c>
      <c r="F309" s="13">
        <f>C309+$C$9</f>
        <v>3.5400000000000001E-2</v>
      </c>
      <c r="G309" s="76">
        <f>'[1]TARIFNE STAVKE od 01.10.2022'!F272</f>
        <v>4.7999999999999996E-3</v>
      </c>
      <c r="H309" s="76">
        <f>'[1]TARIFNE STAVKE od 01.10.2022'!G272</f>
        <v>5.0000000000000001E-3</v>
      </c>
      <c r="I309" s="9">
        <f t="shared" si="111"/>
        <v>4.0399999999999998E-2</v>
      </c>
    </row>
    <row r="310" spans="1:9">
      <c r="A310" s="3">
        <v>4</v>
      </c>
      <c r="B310" s="3" t="s">
        <v>22</v>
      </c>
      <c r="C310" s="9">
        <f t="shared" si="109"/>
        <v>3.5999999999999999E-3</v>
      </c>
      <c r="D310" s="9">
        <f t="shared" si="110"/>
        <v>4.0347733758046315E-3</v>
      </c>
      <c r="E310" s="9">
        <v>3.04E-2</v>
      </c>
      <c r="F310" s="13">
        <f>C310+$C$9</f>
        <v>3.5400000000000001E-2</v>
      </c>
      <c r="G310" s="76">
        <f>'[1]TARIFNE STAVKE od 01.10.2022'!F273</f>
        <v>4.5999999999999999E-3</v>
      </c>
      <c r="H310" s="76">
        <f>'[1]TARIFNE STAVKE od 01.10.2022'!G273</f>
        <v>4.7000000000000002E-3</v>
      </c>
      <c r="I310" s="9">
        <f t="shared" si="111"/>
        <v>4.0100000000000004E-2</v>
      </c>
    </row>
    <row r="311" spans="1:9">
      <c r="A311" s="3">
        <v>5</v>
      </c>
      <c r="B311" s="3" t="s">
        <v>23</v>
      </c>
      <c r="C311" s="9">
        <f t="shared" si="109"/>
        <v>3.5999999999999999E-3</v>
      </c>
      <c r="D311" s="9">
        <f t="shared" si="110"/>
        <v>4.0347733758046315E-3</v>
      </c>
      <c r="E311" s="9">
        <v>3.04E-2</v>
      </c>
      <c r="F311" s="13">
        <f>C311+$C$9</f>
        <v>3.5400000000000001E-2</v>
      </c>
      <c r="G311" s="76">
        <f>'[1]TARIFNE STAVKE od 01.10.2022'!F274</f>
        <v>4.3E-3</v>
      </c>
      <c r="H311" s="76">
        <f>'[1]TARIFNE STAVKE od 01.10.2022'!G274</f>
        <v>4.4999999999999997E-3</v>
      </c>
      <c r="I311" s="9">
        <f t="shared" si="111"/>
        <v>3.9899999999999998E-2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112">ROUND(D313*0.901,4)</f>
        <v>3.5999999999999999E-3</v>
      </c>
      <c r="D313" s="9">
        <f t="shared" ref="D313:D315" si="113">E313/$G$9</f>
        <v>4.0347733758046315E-3</v>
      </c>
      <c r="E313" s="9">
        <v>3.04E-2</v>
      </c>
      <c r="F313" s="13">
        <f>C313+$C$9</f>
        <v>3.5400000000000001E-2</v>
      </c>
      <c r="G313" s="76">
        <f>'[1]TARIFNE STAVKE od 01.10.2022'!F278</f>
        <v>6.0000000000000001E-3</v>
      </c>
      <c r="H313" s="76">
        <f>'[1]TARIFNE STAVKE od 01.10.2022'!G278</f>
        <v>6.0000000000000001E-3</v>
      </c>
      <c r="I313" s="9">
        <f t="shared" ref="I313:I315" si="114">(F313+H313)</f>
        <v>4.1399999999999999E-2</v>
      </c>
    </row>
    <row r="314" spans="1:9">
      <c r="A314" s="3">
        <v>2</v>
      </c>
      <c r="B314" s="3" t="s">
        <v>22</v>
      </c>
      <c r="C314" s="9">
        <f t="shared" si="112"/>
        <v>3.5999999999999999E-3</v>
      </c>
      <c r="D314" s="9">
        <f t="shared" si="113"/>
        <v>4.0347733758046315E-3</v>
      </c>
      <c r="E314" s="9">
        <v>3.04E-2</v>
      </c>
      <c r="F314" s="13">
        <f>C314+$C$9</f>
        <v>3.5400000000000001E-2</v>
      </c>
      <c r="G314" s="76">
        <f>'[1]TARIFNE STAVKE od 01.10.2022'!F279</f>
        <v>5.7000000000000002E-3</v>
      </c>
      <c r="H314" s="76">
        <f>'[1]TARIFNE STAVKE od 01.10.2022'!G279</f>
        <v>5.7000000000000002E-3</v>
      </c>
      <c r="I314" s="9">
        <f t="shared" si="114"/>
        <v>4.1099999999999998E-2</v>
      </c>
    </row>
    <row r="315" spans="1:9">
      <c r="A315" s="3">
        <v>3</v>
      </c>
      <c r="B315" s="3" t="s">
        <v>23</v>
      </c>
      <c r="C315" s="9">
        <f t="shared" si="112"/>
        <v>3.5999999999999999E-3</v>
      </c>
      <c r="D315" s="9">
        <f t="shared" si="113"/>
        <v>4.0347733758046315E-3</v>
      </c>
      <c r="E315" s="9">
        <v>3.04E-2</v>
      </c>
      <c r="F315" s="13">
        <f>C315+$C$9</f>
        <v>3.5400000000000001E-2</v>
      </c>
      <c r="G315" s="76">
        <f>'[1]TARIFNE STAVKE od 01.10.2022'!F280</f>
        <v>5.4000000000000003E-3</v>
      </c>
      <c r="H315" s="76">
        <f>'[1]TARIFNE STAVKE od 01.10.2022'!G280</f>
        <v>5.4000000000000003E-3</v>
      </c>
      <c r="I315" s="9">
        <f t="shared" si="114"/>
        <v>4.0800000000000003E-2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115">ROUND(D321*0.901,4)</f>
        <v>3.3E-3</v>
      </c>
      <c r="D321" s="9">
        <f t="shared" ref="D321:D325" si="116">E321/$G$9</f>
        <v>3.7029663547680667E-3</v>
      </c>
      <c r="E321" s="9">
        <v>2.7900000000000001E-2</v>
      </c>
      <c r="F321" s="13">
        <f>C321+$C$9</f>
        <v>3.5099999999999999E-2</v>
      </c>
      <c r="G321" s="76">
        <f>'[1]TARIFNE STAVKE od 01.10.2022'!F284</f>
        <v>1.2999999999999999E-2</v>
      </c>
      <c r="H321" s="76">
        <f>'[1]TARIFNE STAVKE od 01.10.2022'!G284</f>
        <v>1.38E-2</v>
      </c>
      <c r="I321" s="9">
        <f t="shared" ref="I321:I325" si="117">(F321+H321)</f>
        <v>4.8899999999999999E-2</v>
      </c>
    </row>
    <row r="322" spans="1:9">
      <c r="A322" s="3">
        <v>2</v>
      </c>
      <c r="B322" s="3" t="s">
        <v>20</v>
      </c>
      <c r="C322" s="9">
        <f t="shared" si="115"/>
        <v>3.3E-3</v>
      </c>
      <c r="D322" s="9">
        <f t="shared" si="116"/>
        <v>3.7029663547680667E-3</v>
      </c>
      <c r="E322" s="9">
        <v>2.7900000000000001E-2</v>
      </c>
      <c r="F322" s="13">
        <f>C322+$C$9</f>
        <v>3.5099999999999999E-2</v>
      </c>
      <c r="G322" s="76">
        <f>'[1]TARIFNE STAVKE od 01.10.2022'!F285</f>
        <v>1.18E-2</v>
      </c>
      <c r="H322" s="76">
        <f>'[1]TARIFNE STAVKE od 01.10.2022'!G285</f>
        <v>1.26E-2</v>
      </c>
      <c r="I322" s="9">
        <f t="shared" si="117"/>
        <v>4.7699999999999999E-2</v>
      </c>
    </row>
    <row r="323" spans="1:9">
      <c r="A323" s="3">
        <v>3</v>
      </c>
      <c r="B323" s="3" t="s">
        <v>21</v>
      </c>
      <c r="C323" s="9">
        <f t="shared" si="115"/>
        <v>3.3E-3</v>
      </c>
      <c r="D323" s="9">
        <f t="shared" si="116"/>
        <v>3.7029663547680667E-3</v>
      </c>
      <c r="E323" s="9">
        <v>2.7900000000000001E-2</v>
      </c>
      <c r="F323" s="13">
        <f>C323+$C$9</f>
        <v>3.5099999999999999E-2</v>
      </c>
      <c r="G323" s="76">
        <f>'[1]TARIFNE STAVKE od 01.10.2022'!F286</f>
        <v>1.18E-2</v>
      </c>
      <c r="H323" s="76">
        <f>'[1]TARIFNE STAVKE od 01.10.2022'!G286</f>
        <v>1.26E-2</v>
      </c>
      <c r="I323" s="9">
        <f t="shared" si="117"/>
        <v>4.7699999999999999E-2</v>
      </c>
    </row>
    <row r="324" spans="1:9">
      <c r="A324" s="3">
        <v>4</v>
      </c>
      <c r="B324" s="3" t="s">
        <v>22</v>
      </c>
      <c r="C324" s="9">
        <f t="shared" si="115"/>
        <v>3.3E-3</v>
      </c>
      <c r="D324" s="9">
        <f t="shared" si="116"/>
        <v>3.7029663547680667E-3</v>
      </c>
      <c r="E324" s="9">
        <v>2.7900000000000001E-2</v>
      </c>
      <c r="F324" s="13">
        <f>C324+$C$9</f>
        <v>3.5099999999999999E-2</v>
      </c>
      <c r="G324" s="76">
        <f>'[1]TARIFNE STAVKE od 01.10.2022'!F287</f>
        <v>1.12E-2</v>
      </c>
      <c r="H324" s="76">
        <f>'[1]TARIFNE STAVKE od 01.10.2022'!G287</f>
        <v>1.1900000000000001E-2</v>
      </c>
      <c r="I324" s="9">
        <f t="shared" si="117"/>
        <v>4.7E-2</v>
      </c>
    </row>
    <row r="325" spans="1:9">
      <c r="A325" s="3">
        <v>5</v>
      </c>
      <c r="B325" s="3" t="s">
        <v>23</v>
      </c>
      <c r="C325" s="9">
        <f t="shared" si="115"/>
        <v>3.3E-3</v>
      </c>
      <c r="D325" s="9">
        <f t="shared" si="116"/>
        <v>3.7029663547680667E-3</v>
      </c>
      <c r="E325" s="9">
        <v>2.7900000000000001E-2</v>
      </c>
      <c r="F325" s="13">
        <f>C325+$C$9</f>
        <v>3.5099999999999999E-2</v>
      </c>
      <c r="G325" s="76">
        <f>'[1]TARIFNE STAVKE od 01.10.2022'!F288</f>
        <v>1.06E-2</v>
      </c>
      <c r="H325" s="76">
        <f>'[1]TARIFNE STAVKE od 01.10.2022'!G288</f>
        <v>1.1299999999999999E-2</v>
      </c>
      <c r="I325" s="9">
        <f t="shared" si="117"/>
        <v>4.6399999999999997E-2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118">ROUND(D331*0.901,4)</f>
        <v>3.3E-3</v>
      </c>
      <c r="D331" s="9">
        <f t="shared" ref="D331:D336" si="119">E331/$G$9</f>
        <v>3.7029663547680667E-3</v>
      </c>
      <c r="E331" s="9">
        <v>2.7900000000000001E-2</v>
      </c>
      <c r="F331" s="13">
        <f t="shared" ref="F331:F336" si="120">C331+$C$9</f>
        <v>3.5099999999999999E-2</v>
      </c>
      <c r="G331" s="8">
        <f>'[1]TARIFNE STAVKE od 01.10.2022'!F292</f>
        <v>1.2999999999999999E-2</v>
      </c>
      <c r="H331" s="8">
        <f>'[1]TARIFNE STAVKE od 01.10.2022'!G292</f>
        <v>1.3100000000000001E-2</v>
      </c>
      <c r="I331" s="9">
        <f t="shared" ref="I331:I336" si="121">(F331+H331)</f>
        <v>4.82E-2</v>
      </c>
    </row>
    <row r="332" spans="1:9">
      <c r="A332" s="3">
        <v>2</v>
      </c>
      <c r="B332" s="3" t="s">
        <v>20</v>
      </c>
      <c r="C332" s="9">
        <f t="shared" si="118"/>
        <v>3.3E-3</v>
      </c>
      <c r="D332" s="9">
        <f t="shared" si="119"/>
        <v>3.7029663547680667E-3</v>
      </c>
      <c r="E332" s="9">
        <v>2.7900000000000001E-2</v>
      </c>
      <c r="F332" s="13">
        <f t="shared" si="120"/>
        <v>3.5099999999999999E-2</v>
      </c>
      <c r="G332" s="8">
        <f>'[1]TARIFNE STAVKE od 01.10.2022'!F293</f>
        <v>1.18E-2</v>
      </c>
      <c r="H332" s="8">
        <f>'[1]TARIFNE STAVKE od 01.10.2022'!G293</f>
        <v>1.1900000000000001E-2</v>
      </c>
      <c r="I332" s="9">
        <f t="shared" si="121"/>
        <v>4.7E-2</v>
      </c>
    </row>
    <row r="333" spans="1:9">
      <c r="A333" s="3">
        <v>3</v>
      </c>
      <c r="B333" s="3" t="s">
        <v>21</v>
      </c>
      <c r="C333" s="9">
        <f t="shared" si="118"/>
        <v>3.3E-3</v>
      </c>
      <c r="D333" s="9">
        <f t="shared" si="119"/>
        <v>3.7029663547680667E-3</v>
      </c>
      <c r="E333" s="9">
        <v>2.7900000000000001E-2</v>
      </c>
      <c r="F333" s="13">
        <f t="shared" si="120"/>
        <v>3.5099999999999999E-2</v>
      </c>
      <c r="G333" s="8">
        <f>'[1]TARIFNE STAVKE od 01.10.2022'!F294</f>
        <v>1.18E-2</v>
      </c>
      <c r="H333" s="8">
        <f>'[1]TARIFNE STAVKE od 01.10.2022'!G294</f>
        <v>1.1900000000000001E-2</v>
      </c>
      <c r="I333" s="9">
        <f t="shared" si="121"/>
        <v>4.7E-2</v>
      </c>
    </row>
    <row r="334" spans="1:9">
      <c r="A334" s="3">
        <v>4</v>
      </c>
      <c r="B334" s="3" t="s">
        <v>22</v>
      </c>
      <c r="C334" s="9">
        <f t="shared" si="118"/>
        <v>3.3E-3</v>
      </c>
      <c r="D334" s="9">
        <f t="shared" si="119"/>
        <v>3.7029663547680667E-3</v>
      </c>
      <c r="E334" s="9">
        <v>2.7900000000000001E-2</v>
      </c>
      <c r="F334" s="13">
        <f t="shared" si="120"/>
        <v>3.5099999999999999E-2</v>
      </c>
      <c r="G334" s="8">
        <f>'[1]TARIFNE STAVKE od 01.10.2022'!F295</f>
        <v>1.12E-2</v>
      </c>
      <c r="H334" s="8">
        <f>'[1]TARIFNE STAVKE od 01.10.2022'!G295</f>
        <v>1.1299999999999999E-2</v>
      </c>
      <c r="I334" s="9">
        <f t="shared" si="121"/>
        <v>4.6399999999999997E-2</v>
      </c>
    </row>
    <row r="335" spans="1:9">
      <c r="A335" s="3">
        <v>5</v>
      </c>
      <c r="B335" s="3" t="s">
        <v>23</v>
      </c>
      <c r="C335" s="9">
        <f t="shared" si="118"/>
        <v>3.3E-3</v>
      </c>
      <c r="D335" s="9">
        <f t="shared" si="119"/>
        <v>3.7029663547680667E-3</v>
      </c>
      <c r="E335" s="9">
        <v>2.7900000000000001E-2</v>
      </c>
      <c r="F335" s="13">
        <f t="shared" si="120"/>
        <v>3.5099999999999999E-2</v>
      </c>
      <c r="G335" s="8">
        <f>'[1]TARIFNE STAVKE od 01.10.2022'!F296</f>
        <v>1.06E-2</v>
      </c>
      <c r="H335" s="8">
        <f>'[1]TARIFNE STAVKE od 01.10.2022'!G296</f>
        <v>1.0699999999999999E-2</v>
      </c>
      <c r="I335" s="9">
        <f t="shared" si="121"/>
        <v>4.58E-2</v>
      </c>
    </row>
    <row r="336" spans="1:9">
      <c r="A336" s="3">
        <v>6</v>
      </c>
      <c r="B336" s="3" t="s">
        <v>24</v>
      </c>
      <c r="C336" s="9">
        <f t="shared" si="118"/>
        <v>3.3E-3</v>
      </c>
      <c r="D336" s="9">
        <f t="shared" si="119"/>
        <v>3.7029663547680667E-3</v>
      </c>
      <c r="E336" s="9">
        <v>2.7900000000000001E-2</v>
      </c>
      <c r="F336" s="13">
        <f t="shared" si="120"/>
        <v>3.5099999999999999E-2</v>
      </c>
      <c r="G336" s="8">
        <f>'[1]TARIFNE STAVKE od 01.10.2022'!F297</f>
        <v>0.01</v>
      </c>
      <c r="H336" s="8">
        <f>'[1]TARIFNE STAVKE od 01.10.2022'!G297</f>
        <v>1.01E-2</v>
      </c>
      <c r="I336" s="9">
        <f t="shared" si="121"/>
        <v>4.5199999999999997E-2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122">ROUND(D342*0.901,4)</f>
        <v>3.3E-3</v>
      </c>
      <c r="D342" s="9">
        <f t="shared" ref="D342:D344" si="123">E342/$G$9</f>
        <v>3.7029663547680667E-3</v>
      </c>
      <c r="E342" s="9">
        <v>2.7900000000000001E-2</v>
      </c>
      <c r="F342" s="13">
        <f>C342+$C$9</f>
        <v>3.5099999999999999E-2</v>
      </c>
      <c r="G342" s="8">
        <f>'[1]TARIFNE STAVKE od 01.10.2022'!F301</f>
        <v>1.04E-2</v>
      </c>
      <c r="H342" s="8">
        <f>'[1]TARIFNE STAVKE od 01.10.2022'!G301</f>
        <v>1.0200000000000001E-2</v>
      </c>
      <c r="I342" s="9">
        <f>(F342+H342)</f>
        <v>4.53E-2</v>
      </c>
    </row>
    <row r="343" spans="1:9">
      <c r="A343" s="3">
        <v>2</v>
      </c>
      <c r="B343" s="3" t="s">
        <v>25</v>
      </c>
      <c r="C343" s="9">
        <f t="shared" si="122"/>
        <v>3.3E-3</v>
      </c>
      <c r="D343" s="9">
        <f t="shared" si="123"/>
        <v>3.7029663547680667E-3</v>
      </c>
      <c r="E343" s="9">
        <v>2.7900000000000001E-2</v>
      </c>
      <c r="F343" s="13">
        <f>C343+$C$9</f>
        <v>3.5099999999999999E-2</v>
      </c>
      <c r="G343" s="8">
        <f>'[1]TARIFNE STAVKE od 01.10.2022'!F302</f>
        <v>9.1999999999999998E-3</v>
      </c>
      <c r="H343" s="8">
        <f>'[1]TARIFNE STAVKE od 01.10.2022'!G302</f>
        <v>9.1000000000000004E-3</v>
      </c>
      <c r="I343" s="9">
        <f t="shared" ref="I343:I344" si="124">(F343+H343)</f>
        <v>4.4200000000000003E-2</v>
      </c>
    </row>
    <row r="344" spans="1:9">
      <c r="A344" s="3">
        <v>3</v>
      </c>
      <c r="B344" s="3" t="s">
        <v>28</v>
      </c>
      <c r="C344" s="9">
        <f t="shared" si="122"/>
        <v>3.3E-3</v>
      </c>
      <c r="D344" s="9">
        <f t="shared" si="123"/>
        <v>3.7029663547680667E-3</v>
      </c>
      <c r="E344" s="9">
        <v>2.7900000000000001E-2</v>
      </c>
      <c r="F344" s="13">
        <f>C344+$C$9</f>
        <v>3.5099999999999999E-2</v>
      </c>
      <c r="G344" s="8">
        <f>'[1]TARIFNE STAVKE od 01.10.2022'!F303</f>
        <v>8.6E-3</v>
      </c>
      <c r="H344" s="8">
        <f>'[1]TARIFNE STAVKE od 01.10.2022'!G303</f>
        <v>8.5000000000000006E-3</v>
      </c>
      <c r="I344" s="9">
        <f t="shared" si="124"/>
        <v>4.36E-2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BB533C8F-C27E-4128-8700-623926437A42}"/>
  </hyperlinks>
  <pageMargins left="0.39370078740157483" right="0.39370078740157483" top="1.0833333333333333" bottom="0.74803149606299213" header="0.31496062992125984" footer="0.31496062992125984"/>
  <pageSetup scale="61" orientation="portrait" r:id="rId2"/>
  <rowBreaks count="3" manualBreakCount="3">
    <brk id="52" max="16383" man="1"/>
    <brk id="100" max="16383" man="1"/>
    <brk id="14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79DD0-E2D4-40DA-B751-AD1165BA0688}">
  <sheetPr codeName="Sheet11"/>
  <dimension ref="A1:I344"/>
  <sheetViews>
    <sheetView view="pageBreakPreview" zoomScaleNormal="100" zoomScaleSheetLayoutView="100" workbookViewId="0">
      <selection activeCell="A9" sqref="A9:XFD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293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3.39E-2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>C17+0.0327</f>
        <v>3.6299999999999999E-2</v>
      </c>
      <c r="G17" s="8">
        <f>'TARIFNE STAVKE od 01.10.2022'!F6</f>
        <v>6.8999999999999999E-3</v>
      </c>
      <c r="H17" s="8">
        <f>'TARIFNE STAVKE od 01.10.2022'!G6</f>
        <v>7.1000000000000004E-3</v>
      </c>
      <c r="I17" s="9">
        <f>(F17+H17)</f>
        <v>4.3400000000000001E-2</v>
      </c>
    </row>
    <row r="18" spans="1:9">
      <c r="A18" s="3">
        <v>2</v>
      </c>
      <c r="B18" s="3" t="s">
        <v>20</v>
      </c>
      <c r="C18" s="9">
        <f t="shared" ref="C18:C23" si="0">ROUND(E18*0.901,4)</f>
        <v>2.6800000000000001E-2</v>
      </c>
      <c r="D18" s="9">
        <f t="shared" ref="D18:D23" si="1">E18/$G$9</f>
        <v>3.941867409914394E-3</v>
      </c>
      <c r="E18" s="9">
        <v>2.9700000000000001E-2</v>
      </c>
      <c r="F18" s="13">
        <f t="shared" ref="F18:F23" si="2">C18+0.0327</f>
        <v>5.9499999999999997E-2</v>
      </c>
      <c r="G18" s="8">
        <f>'TARIFNE STAVKE od 01.10.2022'!F7</f>
        <v>5.3E-3</v>
      </c>
      <c r="H18" s="8">
        <f>'TARIFNE STAVKE od 01.10.2022'!G7</f>
        <v>5.4999999999999997E-3</v>
      </c>
      <c r="I18" s="9">
        <f t="shared" ref="I18:I23" si="3">(F18+H18)</f>
        <v>6.5000000000000002E-2</v>
      </c>
    </row>
    <row r="19" spans="1:9">
      <c r="A19" s="3">
        <v>3</v>
      </c>
      <c r="B19" s="3" t="s">
        <v>21</v>
      </c>
      <c r="C19" s="9">
        <f t="shared" si="0"/>
        <v>2.6800000000000001E-2</v>
      </c>
      <c r="D19" s="9">
        <f t="shared" si="1"/>
        <v>3.941867409914394E-3</v>
      </c>
      <c r="E19" s="9">
        <v>2.9700000000000001E-2</v>
      </c>
      <c r="F19" s="13">
        <f t="shared" si="2"/>
        <v>5.9499999999999997E-2</v>
      </c>
      <c r="G19" s="8">
        <f>'TARIFNE STAVKE od 01.10.2022'!F8</f>
        <v>5.1999999999999998E-3</v>
      </c>
      <c r="H19" s="8">
        <f>'TARIFNE STAVKE od 01.10.2022'!G8</f>
        <v>5.4000000000000003E-3</v>
      </c>
      <c r="I19" s="9">
        <f t="shared" si="3"/>
        <v>6.4899999999999999E-2</v>
      </c>
    </row>
    <row r="20" spans="1:9">
      <c r="A20" s="3">
        <v>4</v>
      </c>
      <c r="B20" s="3" t="s">
        <v>22</v>
      </c>
      <c r="C20" s="9">
        <f t="shared" si="0"/>
        <v>2.6800000000000001E-2</v>
      </c>
      <c r="D20" s="9">
        <f t="shared" si="1"/>
        <v>3.941867409914394E-3</v>
      </c>
      <c r="E20" s="9">
        <v>2.9700000000000001E-2</v>
      </c>
      <c r="F20" s="13">
        <f t="shared" si="2"/>
        <v>5.9499999999999997E-2</v>
      </c>
      <c r="G20" s="8">
        <f>'TARIFNE STAVKE od 01.10.2022'!F9</f>
        <v>5.0000000000000001E-3</v>
      </c>
      <c r="H20" s="8">
        <f>'TARIFNE STAVKE od 01.10.2022'!G9</f>
        <v>5.1999999999999998E-3</v>
      </c>
      <c r="I20" s="9">
        <f t="shared" si="3"/>
        <v>6.4699999999999994E-2</v>
      </c>
    </row>
    <row r="21" spans="1:9">
      <c r="A21" s="3">
        <v>5</v>
      </c>
      <c r="B21" s="3" t="s">
        <v>23</v>
      </c>
      <c r="C21" s="9">
        <f t="shared" si="0"/>
        <v>2.6800000000000001E-2</v>
      </c>
      <c r="D21" s="9">
        <f t="shared" si="1"/>
        <v>3.941867409914394E-3</v>
      </c>
      <c r="E21" s="9">
        <v>2.9700000000000001E-2</v>
      </c>
      <c r="F21" s="13">
        <f t="shared" si="2"/>
        <v>5.9499999999999997E-2</v>
      </c>
      <c r="G21" s="8">
        <f>'TARIFNE STAVKE od 01.10.2022'!F10</f>
        <v>4.7999999999999996E-3</v>
      </c>
      <c r="H21" s="8">
        <f>'TARIFNE STAVKE od 01.10.2022'!G10</f>
        <v>4.8999999999999998E-3</v>
      </c>
      <c r="I21" s="9">
        <f t="shared" si="3"/>
        <v>6.4399999999999999E-2</v>
      </c>
    </row>
    <row r="22" spans="1:9">
      <c r="A22" s="3">
        <v>6</v>
      </c>
      <c r="B22" s="3" t="s">
        <v>24</v>
      </c>
      <c r="C22" s="9">
        <f t="shared" si="0"/>
        <v>2.6800000000000001E-2</v>
      </c>
      <c r="D22" s="9">
        <f t="shared" si="1"/>
        <v>3.941867409914394E-3</v>
      </c>
      <c r="E22" s="9">
        <v>2.9700000000000001E-2</v>
      </c>
      <c r="F22" s="13">
        <f t="shared" si="2"/>
        <v>5.9499999999999997E-2</v>
      </c>
      <c r="G22" s="8">
        <f>'TARIFNE STAVKE od 01.10.2022'!F11</f>
        <v>4.4999999999999997E-3</v>
      </c>
      <c r="H22" s="8">
        <f>'TARIFNE STAVKE od 01.10.2022'!G11</f>
        <v>4.5999999999999999E-3</v>
      </c>
      <c r="I22" s="9">
        <f t="shared" si="3"/>
        <v>6.409999999999999E-2</v>
      </c>
    </row>
    <row r="23" spans="1:9">
      <c r="A23" s="3">
        <v>7</v>
      </c>
      <c r="B23" s="3" t="s">
        <v>25</v>
      </c>
      <c r="C23" s="9">
        <f t="shared" si="0"/>
        <v>2.6800000000000001E-2</v>
      </c>
      <c r="D23" s="9">
        <f t="shared" si="1"/>
        <v>3.941867409914394E-3</v>
      </c>
      <c r="E23" s="9">
        <v>2.9700000000000001E-2</v>
      </c>
      <c r="F23" s="13">
        <f t="shared" si="2"/>
        <v>5.9499999999999997E-2</v>
      </c>
      <c r="G23" s="8">
        <f>'TARIFNE STAVKE od 01.10.2022'!F12</f>
        <v>4.1999999999999997E-3</v>
      </c>
      <c r="H23" s="8">
        <f>'TARIFNE STAVKE od 01.10.2022'!G12</f>
        <v>4.4000000000000003E-3</v>
      </c>
      <c r="I23" s="9">
        <f t="shared" si="3"/>
        <v>6.3899999999999998E-2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 t="shared" ref="C29:C36" si="4">ROUND(D29*0.901,4)</f>
        <v>2.8E-3</v>
      </c>
      <c r="D29" s="9">
        <f t="shared" ref="D29:D36" si="5">E29/$G$9</f>
        <v>3.079169155219324E-3</v>
      </c>
      <c r="E29" s="9">
        <v>2.3199999999999998E-2</v>
      </c>
      <c r="F29" s="13">
        <f>C29+0.0327</f>
        <v>3.5499999999999997E-2</v>
      </c>
      <c r="G29" s="10">
        <f>'TARIFNE STAVKE od 01.10.2022'!F16</f>
        <v>4.0000000000000001E-3</v>
      </c>
      <c r="H29" s="10">
        <f>'TARIFNE STAVKE od 01.10.2022'!G16</f>
        <v>4.1000000000000003E-3</v>
      </c>
      <c r="I29" s="9">
        <f t="shared" ref="I29:I36" si="6">(F29+H29)</f>
        <v>3.9599999999999996E-2</v>
      </c>
    </row>
    <row r="30" spans="1:9">
      <c r="A30" s="3">
        <v>2</v>
      </c>
      <c r="B30" s="3" t="s">
        <v>20</v>
      </c>
      <c r="C30" s="9">
        <f t="shared" si="4"/>
        <v>2.8E-3</v>
      </c>
      <c r="D30" s="9">
        <f t="shared" si="5"/>
        <v>3.079169155219324E-3</v>
      </c>
      <c r="E30" s="9">
        <v>2.3199999999999998E-2</v>
      </c>
      <c r="F30" s="13">
        <f t="shared" ref="F30:F36" si="7">C30+0.0327</f>
        <v>3.5499999999999997E-2</v>
      </c>
      <c r="G30" s="10">
        <f>'TARIFNE STAVKE od 01.10.2022'!F17</f>
        <v>4.0000000000000001E-3</v>
      </c>
      <c r="H30" s="10">
        <f>'TARIFNE STAVKE od 01.10.2022'!G17</f>
        <v>4.1000000000000003E-3</v>
      </c>
      <c r="I30" s="9">
        <f t="shared" si="6"/>
        <v>3.9599999999999996E-2</v>
      </c>
    </row>
    <row r="31" spans="1:9">
      <c r="A31" s="3">
        <v>3</v>
      </c>
      <c r="B31" s="3" t="s">
        <v>21</v>
      </c>
      <c r="C31" s="9">
        <f t="shared" si="4"/>
        <v>2.8E-3</v>
      </c>
      <c r="D31" s="9">
        <f t="shared" si="5"/>
        <v>3.079169155219324E-3</v>
      </c>
      <c r="E31" s="9">
        <v>2.3199999999999998E-2</v>
      </c>
      <c r="F31" s="13">
        <f t="shared" si="7"/>
        <v>3.5499999999999997E-2</v>
      </c>
      <c r="G31" s="10">
        <f>'TARIFNE STAVKE od 01.10.2022'!F18</f>
        <v>4.0000000000000001E-3</v>
      </c>
      <c r="H31" s="10">
        <f>'TARIFNE STAVKE od 01.10.2022'!G18</f>
        <v>4.1000000000000003E-3</v>
      </c>
      <c r="I31" s="9">
        <f t="shared" si="6"/>
        <v>3.9599999999999996E-2</v>
      </c>
    </row>
    <row r="32" spans="1:9">
      <c r="A32" s="3">
        <v>4</v>
      </c>
      <c r="B32" s="3" t="s">
        <v>22</v>
      </c>
      <c r="C32" s="9">
        <f t="shared" si="4"/>
        <v>2.8E-3</v>
      </c>
      <c r="D32" s="9">
        <f t="shared" si="5"/>
        <v>3.079169155219324E-3</v>
      </c>
      <c r="E32" s="9">
        <v>2.3199999999999998E-2</v>
      </c>
      <c r="F32" s="13">
        <f t="shared" si="7"/>
        <v>3.5499999999999997E-2</v>
      </c>
      <c r="G32" s="10">
        <f>'TARIFNE STAVKE od 01.10.2022'!F19</f>
        <v>3.5999999999999999E-3</v>
      </c>
      <c r="H32" s="10">
        <f>'TARIFNE STAVKE od 01.10.2022'!G19</f>
        <v>3.7000000000000002E-3</v>
      </c>
      <c r="I32" s="9">
        <f t="shared" si="6"/>
        <v>3.9199999999999999E-2</v>
      </c>
    </row>
    <row r="33" spans="1:9">
      <c r="A33" s="3">
        <v>5</v>
      </c>
      <c r="B33" s="3" t="s">
        <v>23</v>
      </c>
      <c r="C33" s="9">
        <f t="shared" si="4"/>
        <v>2.8E-3</v>
      </c>
      <c r="D33" s="9">
        <f t="shared" si="5"/>
        <v>3.079169155219324E-3</v>
      </c>
      <c r="E33" s="9">
        <v>2.3199999999999998E-2</v>
      </c>
      <c r="F33" s="13">
        <f t="shared" si="7"/>
        <v>3.5499999999999997E-2</v>
      </c>
      <c r="G33" s="10">
        <f>'TARIFNE STAVKE od 01.10.2022'!F20</f>
        <v>3.5999999999999999E-3</v>
      </c>
      <c r="H33" s="10">
        <f>'TARIFNE STAVKE od 01.10.2022'!G20</f>
        <v>3.7000000000000002E-3</v>
      </c>
      <c r="I33" s="9">
        <f t="shared" si="6"/>
        <v>3.9199999999999999E-2</v>
      </c>
    </row>
    <row r="34" spans="1:9">
      <c r="A34" s="3">
        <v>6</v>
      </c>
      <c r="B34" s="3" t="s">
        <v>24</v>
      </c>
      <c r="C34" s="9">
        <f t="shared" si="4"/>
        <v>2.8E-3</v>
      </c>
      <c r="D34" s="9">
        <f t="shared" si="5"/>
        <v>3.079169155219324E-3</v>
      </c>
      <c r="E34" s="9">
        <v>2.3199999999999998E-2</v>
      </c>
      <c r="F34" s="13">
        <f t="shared" si="7"/>
        <v>3.5499999999999997E-2</v>
      </c>
      <c r="G34" s="10">
        <f>'TARIFNE STAVKE od 01.10.2022'!F21</f>
        <v>3.3999999999999998E-3</v>
      </c>
      <c r="H34" s="10">
        <f>'TARIFNE STAVKE od 01.10.2022'!G21</f>
        <v>3.5000000000000001E-3</v>
      </c>
      <c r="I34" s="9">
        <f t="shared" si="6"/>
        <v>3.9E-2</v>
      </c>
    </row>
    <row r="35" spans="1:9">
      <c r="A35" s="3">
        <v>7</v>
      </c>
      <c r="B35" s="3" t="s">
        <v>25</v>
      </c>
      <c r="C35" s="9">
        <f t="shared" si="4"/>
        <v>2.8E-3</v>
      </c>
      <c r="D35" s="9">
        <f t="shared" si="5"/>
        <v>3.079169155219324E-3</v>
      </c>
      <c r="E35" s="9">
        <v>2.3199999999999998E-2</v>
      </c>
      <c r="F35" s="13">
        <f t="shared" si="7"/>
        <v>3.5499999999999997E-2</v>
      </c>
      <c r="G35" s="10">
        <f>'TARIFNE STAVKE od 01.10.2022'!F22</f>
        <v>3.2000000000000002E-3</v>
      </c>
      <c r="H35" s="10">
        <f>'TARIFNE STAVKE od 01.10.2022'!G22</f>
        <v>3.3E-3</v>
      </c>
      <c r="I35" s="9">
        <f t="shared" si="6"/>
        <v>3.8799999999999994E-2</v>
      </c>
    </row>
    <row r="36" spans="1:9">
      <c r="A36" s="3">
        <v>8</v>
      </c>
      <c r="B36" s="3" t="s">
        <v>28</v>
      </c>
      <c r="C36" s="9">
        <f t="shared" si="4"/>
        <v>2.8E-3</v>
      </c>
      <c r="D36" s="9">
        <f t="shared" si="5"/>
        <v>3.079169155219324E-3</v>
      </c>
      <c r="E36" s="9">
        <v>2.3199999999999998E-2</v>
      </c>
      <c r="F36" s="13">
        <f t="shared" si="7"/>
        <v>3.5499999999999997E-2</v>
      </c>
      <c r="G36" s="10">
        <f>'TARIFNE STAVKE od 01.10.2022'!F23</f>
        <v>3.0000000000000001E-3</v>
      </c>
      <c r="H36" s="10">
        <f>'TARIFNE STAVKE od 01.10.2022'!G23</f>
        <v>3.0999999999999999E-3</v>
      </c>
      <c r="I36" s="9">
        <f t="shared" si="6"/>
        <v>3.8599999999999995E-2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C42+0.0327</f>
        <v>3.5799999999999998E-2</v>
      </c>
      <c r="G42" s="8">
        <f>'TARIFNE STAVKE od 01.10.2022'!F27</f>
        <v>2.8999999999999998E-3</v>
      </c>
      <c r="H42" s="8">
        <f>'TARIFNE STAVKE od 01.10.2022'!G27</f>
        <v>3.0999999999999999E-3</v>
      </c>
      <c r="I42" s="9">
        <f t="shared" ref="I42:I46" si="10">(F42+H42)</f>
        <v>3.8899999999999997E-2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 t="shared" ref="F43:F46" si="11">C43+0.0327</f>
        <v>3.5799999999999998E-2</v>
      </c>
      <c r="G43" s="8">
        <f>'TARIFNE STAVKE od 01.10.2022'!F28</f>
        <v>2.8999999999999998E-3</v>
      </c>
      <c r="H43" s="8">
        <f>'TARIFNE STAVKE od 01.10.2022'!G28</f>
        <v>3.0999999999999999E-3</v>
      </c>
      <c r="I43" s="9">
        <f t="shared" si="10"/>
        <v>3.8899999999999997E-2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 t="shared" si="11"/>
        <v>3.5799999999999998E-2</v>
      </c>
      <c r="G44" s="8">
        <f>'TARIFNE STAVKE od 01.10.2022'!F29</f>
        <v>2.5999999999999999E-3</v>
      </c>
      <c r="H44" s="8">
        <f>'TARIFNE STAVKE od 01.10.2022'!G29</f>
        <v>2.7000000000000001E-3</v>
      </c>
      <c r="I44" s="9">
        <f t="shared" si="10"/>
        <v>3.85E-2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 t="shared" si="11"/>
        <v>3.5799999999999998E-2</v>
      </c>
      <c r="G45" s="8">
        <f>'TARIFNE STAVKE od 01.10.2022'!F30</f>
        <v>2.5000000000000001E-3</v>
      </c>
      <c r="H45" s="8">
        <f>'TARIFNE STAVKE od 01.10.2022'!G30</f>
        <v>2.5999999999999999E-3</v>
      </c>
      <c r="I45" s="9">
        <f t="shared" si="10"/>
        <v>3.8399999999999997E-2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 t="shared" si="11"/>
        <v>3.5799999999999998E-2</v>
      </c>
      <c r="G46" s="8">
        <f>'TARIFNE STAVKE od 01.10.2022'!F31</f>
        <v>2.2000000000000001E-3</v>
      </c>
      <c r="H46" s="8">
        <f>'TARIFNE STAVKE od 01.10.2022'!G31</f>
        <v>2.3E-3</v>
      </c>
      <c r="I46" s="9">
        <f t="shared" si="10"/>
        <v>3.8099999999999995E-2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2">ROUND(D48*0.901,4)</f>
        <v>3.5999999999999999E-3</v>
      </c>
      <c r="D48" s="9">
        <f t="shared" ref="D48:D51" si="13">E48/$G$9</f>
        <v>4.0347733758046315E-3</v>
      </c>
      <c r="E48" s="9">
        <v>3.04E-2</v>
      </c>
      <c r="F48" s="13">
        <f>C48+0.0327</f>
        <v>3.6299999999999999E-2</v>
      </c>
      <c r="G48" s="8">
        <f>'TARIFNE STAVKE od 01.10.2022'!F35</f>
        <v>8.8999999999999999E-3</v>
      </c>
      <c r="H48" s="8">
        <f>'TARIFNE STAVKE od 01.10.2022'!G35</f>
        <v>9.1000000000000004E-3</v>
      </c>
      <c r="I48" s="9">
        <f t="shared" ref="I48:I51" si="14">(F48+H48)</f>
        <v>4.5399999999999996E-2</v>
      </c>
    </row>
    <row r="49" spans="1:9">
      <c r="A49" s="3">
        <v>2</v>
      </c>
      <c r="B49" s="3" t="s">
        <v>21</v>
      </c>
      <c r="C49" s="9">
        <f t="shared" si="12"/>
        <v>3.5999999999999999E-3</v>
      </c>
      <c r="D49" s="9">
        <f t="shared" si="13"/>
        <v>4.0347733758046315E-3</v>
      </c>
      <c r="E49" s="9">
        <v>3.04E-2</v>
      </c>
      <c r="F49" s="13">
        <f t="shared" ref="F49:F51" si="15">C49+0.0327</f>
        <v>3.6299999999999999E-2</v>
      </c>
      <c r="G49" s="8">
        <f>'TARIFNE STAVKE od 01.10.2022'!F36</f>
        <v>8.5000000000000006E-3</v>
      </c>
      <c r="H49" s="8">
        <f>'TARIFNE STAVKE od 01.10.2022'!G36</f>
        <v>8.6999999999999994E-3</v>
      </c>
      <c r="I49" s="9">
        <f t="shared" si="14"/>
        <v>4.4999999999999998E-2</v>
      </c>
    </row>
    <row r="50" spans="1:9">
      <c r="A50" s="3">
        <v>3</v>
      </c>
      <c r="B50" s="3" t="s">
        <v>22</v>
      </c>
      <c r="C50" s="9">
        <f t="shared" si="12"/>
        <v>3.5999999999999999E-3</v>
      </c>
      <c r="D50" s="9">
        <f t="shared" si="13"/>
        <v>4.0347733758046315E-3</v>
      </c>
      <c r="E50" s="9">
        <v>3.04E-2</v>
      </c>
      <c r="F50" s="13">
        <f t="shared" si="15"/>
        <v>3.6299999999999999E-2</v>
      </c>
      <c r="G50" s="8">
        <f>'TARIFNE STAVKE od 01.10.2022'!F37</f>
        <v>8.0000000000000002E-3</v>
      </c>
      <c r="H50" s="8">
        <f>'TARIFNE STAVKE od 01.10.2022'!G37</f>
        <v>8.2000000000000007E-3</v>
      </c>
      <c r="I50" s="9">
        <f t="shared" si="14"/>
        <v>4.4499999999999998E-2</v>
      </c>
    </row>
    <row r="51" spans="1:9">
      <c r="A51" s="3">
        <v>4</v>
      </c>
      <c r="B51" s="3" t="s">
        <v>23</v>
      </c>
      <c r="C51" s="9">
        <f t="shared" si="12"/>
        <v>3.5999999999999999E-3</v>
      </c>
      <c r="D51" s="9">
        <f t="shared" si="13"/>
        <v>4.0347733758046315E-3</v>
      </c>
      <c r="E51" s="9">
        <v>3.04E-2</v>
      </c>
      <c r="F51" s="13">
        <f t="shared" si="15"/>
        <v>3.6299999999999999E-2</v>
      </c>
      <c r="G51" s="8">
        <f>'TARIFNE STAVKE od 01.10.2022'!F38</f>
        <v>8.0000000000000002E-3</v>
      </c>
      <c r="H51" s="8">
        <f>'TARIFNE STAVKE od 01.10.2022'!G38</f>
        <v>8.2000000000000007E-3</v>
      </c>
      <c r="I51" s="9">
        <f t="shared" si="14"/>
        <v>4.4499999999999998E-2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6">ROUND(D57*0.901,4)</f>
        <v>4.1000000000000003E-3</v>
      </c>
      <c r="D57" s="9">
        <f t="shared" ref="D57:D59" si="17">E57/$G$9</f>
        <v>4.539120047780211E-3</v>
      </c>
      <c r="E57" s="9">
        <v>3.4200000000000001E-2</v>
      </c>
      <c r="F57" s="13">
        <f>C57+0.0327</f>
        <v>3.6799999999999999E-2</v>
      </c>
      <c r="G57" s="10">
        <f>'TARIFNE STAVKE od 01.10.2022'!F42</f>
        <v>6.1999999999999998E-3</v>
      </c>
      <c r="H57" s="10">
        <f>'TARIFNE STAVKE od 01.10.2022'!G42</f>
        <v>6.4000000000000003E-3</v>
      </c>
      <c r="I57" s="9">
        <f t="shared" ref="I57:I59" si="18">(F57+H57)</f>
        <v>4.3200000000000002E-2</v>
      </c>
    </row>
    <row r="58" spans="1:9">
      <c r="A58" s="3">
        <v>2</v>
      </c>
      <c r="B58" s="3" t="s">
        <v>21</v>
      </c>
      <c r="C58" s="9">
        <f t="shared" si="16"/>
        <v>4.1000000000000003E-3</v>
      </c>
      <c r="D58" s="9">
        <f t="shared" si="17"/>
        <v>4.539120047780211E-3</v>
      </c>
      <c r="E58" s="9">
        <v>3.4200000000000001E-2</v>
      </c>
      <c r="F58" s="13">
        <f t="shared" ref="F58:F59" si="19">C58+0.0327</f>
        <v>3.6799999999999999E-2</v>
      </c>
      <c r="G58" s="10">
        <f>'TARIFNE STAVKE od 01.10.2022'!F43</f>
        <v>6.1999999999999998E-3</v>
      </c>
      <c r="H58" s="10">
        <f>'TARIFNE STAVKE od 01.10.2022'!G43</f>
        <v>6.4000000000000003E-3</v>
      </c>
      <c r="I58" s="9">
        <f t="shared" si="18"/>
        <v>4.3200000000000002E-2</v>
      </c>
    </row>
    <row r="59" spans="1:9">
      <c r="A59" s="3">
        <v>3</v>
      </c>
      <c r="B59" s="3" t="s">
        <v>22</v>
      </c>
      <c r="C59" s="9">
        <f t="shared" si="16"/>
        <v>4.1000000000000003E-3</v>
      </c>
      <c r="D59" s="9">
        <f t="shared" si="17"/>
        <v>4.539120047780211E-3</v>
      </c>
      <c r="E59" s="9">
        <v>3.4200000000000001E-2</v>
      </c>
      <c r="F59" s="13">
        <f t="shared" si="19"/>
        <v>3.6799999999999999E-2</v>
      </c>
      <c r="G59" s="10">
        <f>'TARIFNE STAVKE od 01.10.2022'!F44</f>
        <v>5.8999999999999999E-3</v>
      </c>
      <c r="H59" s="10">
        <f>'TARIFNE STAVKE od 01.10.2022'!G44</f>
        <v>6.1000000000000004E-3</v>
      </c>
      <c r="I59" s="9">
        <f t="shared" si="18"/>
        <v>4.2900000000000001E-2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20">ROUND(D61*0.901,4)</f>
        <v>4.1000000000000003E-3</v>
      </c>
      <c r="D61" s="9">
        <f t="shared" ref="D61:D63" si="21">E61/$G$9</f>
        <v>4.539120047780211E-3</v>
      </c>
      <c r="E61" s="9">
        <v>3.4200000000000001E-2</v>
      </c>
      <c r="F61" s="13">
        <f>C61+0.0327</f>
        <v>3.6799999999999999E-2</v>
      </c>
      <c r="G61" s="10">
        <f>'TARIFNE STAVKE od 01.10.2022'!F48</f>
        <v>5.5999999999999999E-3</v>
      </c>
      <c r="H61" s="10">
        <f>'TARIFNE STAVKE od 01.10.2022'!G48</f>
        <v>5.5999999999999999E-3</v>
      </c>
      <c r="I61" s="9">
        <f t="shared" ref="I61:I63" si="22">(F61+H61)</f>
        <v>4.24E-2</v>
      </c>
    </row>
    <row r="62" spans="1:9">
      <c r="A62" s="3">
        <v>2</v>
      </c>
      <c r="B62" s="3" t="s">
        <v>21</v>
      </c>
      <c r="C62" s="9">
        <f t="shared" si="20"/>
        <v>4.1000000000000003E-3</v>
      </c>
      <c r="D62" s="9">
        <f t="shared" si="21"/>
        <v>4.539120047780211E-3</v>
      </c>
      <c r="E62" s="9">
        <v>3.4200000000000001E-2</v>
      </c>
      <c r="F62" s="13">
        <f t="shared" ref="F62:F63" si="23">C62+0.0327</f>
        <v>3.6799999999999999E-2</v>
      </c>
      <c r="G62" s="10">
        <f>'TARIFNE STAVKE od 01.10.2022'!F49</f>
        <v>5.5999999999999999E-3</v>
      </c>
      <c r="H62" s="10">
        <f>'TARIFNE STAVKE od 01.10.2022'!G49</f>
        <v>5.5999999999999999E-3</v>
      </c>
      <c r="I62" s="9">
        <f t="shared" si="22"/>
        <v>4.24E-2</v>
      </c>
    </row>
    <row r="63" spans="1:9">
      <c r="A63" s="3">
        <v>3</v>
      </c>
      <c r="B63" s="3" t="s">
        <v>23</v>
      </c>
      <c r="C63" s="9">
        <f t="shared" si="20"/>
        <v>4.1000000000000003E-3</v>
      </c>
      <c r="D63" s="9">
        <f t="shared" si="21"/>
        <v>4.539120047780211E-3</v>
      </c>
      <c r="E63" s="9">
        <v>3.4200000000000001E-2</v>
      </c>
      <c r="F63" s="13">
        <f t="shared" si="23"/>
        <v>3.6799999999999999E-2</v>
      </c>
      <c r="G63" s="10">
        <f>'TARIFNE STAVKE od 01.10.2022'!F50</f>
        <v>5.1000000000000004E-3</v>
      </c>
      <c r="H63" s="10">
        <f>'TARIFNE STAVKE od 01.10.2022'!G50</f>
        <v>5.1000000000000004E-3</v>
      </c>
      <c r="I63" s="9">
        <f t="shared" si="22"/>
        <v>4.19E-2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24">ROUND(D69*0.901,4)</f>
        <v>3.5999999999999999E-3</v>
      </c>
      <c r="D69" s="9">
        <f t="shared" ref="D69:D72" si="25">E69/$G$9</f>
        <v>4.0347733758046315E-3</v>
      </c>
      <c r="E69" s="9">
        <v>3.04E-2</v>
      </c>
      <c r="F69" s="13">
        <f>C69+0.0327</f>
        <v>3.6299999999999999E-2</v>
      </c>
      <c r="G69" s="8">
        <f>'TARIFNE STAVKE od 01.10.2022'!F17</f>
        <v>4.0000000000000001E-3</v>
      </c>
      <c r="H69" s="8">
        <f>'TARIFNE STAVKE od 01.10.2022'!G17</f>
        <v>4.1000000000000003E-3</v>
      </c>
      <c r="I69" s="9">
        <f t="shared" ref="I69:I72" si="26">(F69+H69)</f>
        <v>4.0399999999999998E-2</v>
      </c>
    </row>
    <row r="70" spans="1:9">
      <c r="A70" s="3">
        <v>2</v>
      </c>
      <c r="B70" s="3" t="s">
        <v>21</v>
      </c>
      <c r="C70" s="9">
        <f t="shared" si="24"/>
        <v>3.5999999999999999E-3</v>
      </c>
      <c r="D70" s="9">
        <f t="shared" si="25"/>
        <v>4.0347733758046315E-3</v>
      </c>
      <c r="E70" s="9">
        <v>3.04E-2</v>
      </c>
      <c r="F70" s="13">
        <f t="shared" ref="F70:F72" si="27">C70+0.0327</f>
        <v>3.6299999999999999E-2</v>
      </c>
      <c r="G70" s="8">
        <f>'TARIFNE STAVKE od 01.10.2022'!F18</f>
        <v>4.0000000000000001E-3</v>
      </c>
      <c r="H70" s="8">
        <f>'TARIFNE STAVKE od 01.10.2022'!G18</f>
        <v>4.1000000000000003E-3</v>
      </c>
      <c r="I70" s="9">
        <f t="shared" si="26"/>
        <v>4.0399999999999998E-2</v>
      </c>
    </row>
    <row r="71" spans="1:9">
      <c r="A71" s="3">
        <v>3</v>
      </c>
      <c r="B71" s="3" t="s">
        <v>22</v>
      </c>
      <c r="C71" s="9">
        <f t="shared" si="24"/>
        <v>3.5999999999999999E-3</v>
      </c>
      <c r="D71" s="9">
        <f t="shared" si="25"/>
        <v>4.0347733758046315E-3</v>
      </c>
      <c r="E71" s="9">
        <v>3.04E-2</v>
      </c>
      <c r="F71" s="13">
        <f t="shared" si="27"/>
        <v>3.6299999999999999E-2</v>
      </c>
      <c r="G71" s="8">
        <f>'TARIFNE STAVKE od 01.10.2022'!F19</f>
        <v>3.5999999999999999E-3</v>
      </c>
      <c r="H71" s="8">
        <f>'TARIFNE STAVKE od 01.10.2022'!G19</f>
        <v>3.7000000000000002E-3</v>
      </c>
      <c r="I71" s="9">
        <f t="shared" si="26"/>
        <v>0.04</v>
      </c>
    </row>
    <row r="72" spans="1:9">
      <c r="A72" s="3">
        <v>4</v>
      </c>
      <c r="B72" s="3" t="s">
        <v>23</v>
      </c>
      <c r="C72" s="9">
        <f t="shared" si="24"/>
        <v>3.5999999999999999E-3</v>
      </c>
      <c r="D72" s="9">
        <f t="shared" si="25"/>
        <v>4.0347733758046315E-3</v>
      </c>
      <c r="E72" s="9">
        <v>3.04E-2</v>
      </c>
      <c r="F72" s="13">
        <f t="shared" si="27"/>
        <v>3.6299999999999999E-2</v>
      </c>
      <c r="G72" s="8">
        <f>'TARIFNE STAVKE od 01.10.2022'!F20</f>
        <v>3.5999999999999999E-3</v>
      </c>
      <c r="H72" s="8">
        <f>'TARIFNE STAVKE od 01.10.2022'!G20</f>
        <v>3.7000000000000002E-3</v>
      </c>
      <c r="I72" s="9">
        <f t="shared" si="26"/>
        <v>0.04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28">ROUND(D74*0.901,4)</f>
        <v>3.5999999999999999E-3</v>
      </c>
      <c r="D74" s="9">
        <f t="shared" ref="D74:D78" si="29">E74/$G$9</f>
        <v>4.0347733758046315E-3</v>
      </c>
      <c r="E74" s="9">
        <v>3.04E-2</v>
      </c>
      <c r="F74" s="13">
        <f>C74+0.0327</f>
        <v>3.6299999999999999E-2</v>
      </c>
      <c r="G74" s="8">
        <f>'TARIFNE STAVKE od 01.10.2022'!F61</f>
        <v>4.7999999999999996E-3</v>
      </c>
      <c r="H74" s="8">
        <f>'TARIFNE STAVKE od 01.10.2022'!G61</f>
        <v>5.1000000000000004E-3</v>
      </c>
      <c r="I74" s="9">
        <f t="shared" ref="I74:I78" si="30">(F74+H74)</f>
        <v>4.1399999999999999E-2</v>
      </c>
    </row>
    <row r="75" spans="1:9">
      <c r="A75" s="3">
        <v>2</v>
      </c>
      <c r="B75" s="3" t="s">
        <v>20</v>
      </c>
      <c r="C75" s="9">
        <f t="shared" si="28"/>
        <v>3.5999999999999999E-3</v>
      </c>
      <c r="D75" s="9">
        <f t="shared" si="29"/>
        <v>4.0347733758046315E-3</v>
      </c>
      <c r="E75" s="9">
        <v>3.04E-2</v>
      </c>
      <c r="F75" s="13">
        <f t="shared" ref="F75:F78" si="31">C75+0.0327</f>
        <v>3.6299999999999999E-2</v>
      </c>
      <c r="G75" s="8">
        <f>'TARIFNE STAVKE od 01.10.2022'!F62</f>
        <v>3.7000000000000002E-3</v>
      </c>
      <c r="H75" s="8">
        <f>'TARIFNE STAVKE od 01.10.2022'!G62</f>
        <v>4.0000000000000001E-3</v>
      </c>
      <c r="I75" s="9">
        <f t="shared" si="30"/>
        <v>4.0300000000000002E-2</v>
      </c>
    </row>
    <row r="76" spans="1:9">
      <c r="A76" s="3">
        <v>3</v>
      </c>
      <c r="B76" s="3" t="s">
        <v>21</v>
      </c>
      <c r="C76" s="9">
        <f t="shared" si="28"/>
        <v>3.5999999999999999E-3</v>
      </c>
      <c r="D76" s="9">
        <f t="shared" si="29"/>
        <v>4.0347733758046315E-3</v>
      </c>
      <c r="E76" s="9">
        <v>3.04E-2</v>
      </c>
      <c r="F76" s="13">
        <f t="shared" si="31"/>
        <v>3.6299999999999999E-2</v>
      </c>
      <c r="G76" s="8">
        <f>'TARIFNE STAVKE od 01.10.2022'!F63</f>
        <v>3.7000000000000002E-3</v>
      </c>
      <c r="H76" s="8">
        <f>'TARIFNE STAVKE od 01.10.2022'!G63</f>
        <v>4.0000000000000001E-3</v>
      </c>
      <c r="I76" s="9">
        <f t="shared" si="30"/>
        <v>4.0300000000000002E-2</v>
      </c>
    </row>
    <row r="77" spans="1:9">
      <c r="A77" s="3">
        <v>4</v>
      </c>
      <c r="B77" s="3" t="s">
        <v>22</v>
      </c>
      <c r="C77" s="9">
        <f t="shared" si="28"/>
        <v>3.5999999999999999E-3</v>
      </c>
      <c r="D77" s="9">
        <f t="shared" si="29"/>
        <v>4.0347733758046315E-3</v>
      </c>
      <c r="E77" s="9">
        <v>3.04E-2</v>
      </c>
      <c r="F77" s="13">
        <f t="shared" si="31"/>
        <v>3.6299999999999999E-2</v>
      </c>
      <c r="G77" s="8">
        <f>'TARIFNE STAVKE od 01.10.2022'!F64</f>
        <v>3.5000000000000001E-3</v>
      </c>
      <c r="H77" s="8">
        <f>'TARIFNE STAVKE od 01.10.2022'!G64</f>
        <v>3.8E-3</v>
      </c>
      <c r="I77" s="9">
        <f t="shared" si="30"/>
        <v>4.0099999999999997E-2</v>
      </c>
    </row>
    <row r="78" spans="1:9">
      <c r="A78" s="3">
        <v>5</v>
      </c>
      <c r="B78" s="3" t="s">
        <v>23</v>
      </c>
      <c r="C78" s="9">
        <f t="shared" si="28"/>
        <v>3.5999999999999999E-3</v>
      </c>
      <c r="D78" s="9">
        <f t="shared" si="29"/>
        <v>4.0347733758046315E-3</v>
      </c>
      <c r="E78" s="9">
        <v>3.04E-2</v>
      </c>
      <c r="F78" s="13">
        <f t="shared" si="31"/>
        <v>3.6299999999999999E-2</v>
      </c>
      <c r="G78" s="8">
        <f>'TARIFNE STAVKE od 01.10.2022'!F65</f>
        <v>3.3E-3</v>
      </c>
      <c r="H78" s="8">
        <f>'TARIFNE STAVKE od 01.10.2022'!G65</f>
        <v>3.5999999999999999E-3</v>
      </c>
      <c r="I78" s="9">
        <f t="shared" si="30"/>
        <v>3.9899999999999998E-2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32">ROUND(D80*0.901,4)</f>
        <v>4.1000000000000003E-3</v>
      </c>
      <c r="D80" s="9">
        <f t="shared" ref="D80:D83" si="33">E80/$G$9</f>
        <v>4.539120047780211E-3</v>
      </c>
      <c r="E80" s="9">
        <v>3.4200000000000001E-2</v>
      </c>
      <c r="F80" s="13">
        <f>C80+0.0327</f>
        <v>3.6799999999999999E-2</v>
      </c>
      <c r="G80" s="8">
        <f>'TARIFNE STAVKE od 01.10.2022'!F69</f>
        <v>4.4000000000000003E-3</v>
      </c>
      <c r="H80" s="8">
        <f>'TARIFNE STAVKE od 01.10.2022'!G69</f>
        <v>4.4000000000000003E-3</v>
      </c>
      <c r="I80" s="9">
        <f t="shared" ref="I80:I83" si="34">(F80+H80)</f>
        <v>4.1200000000000001E-2</v>
      </c>
    </row>
    <row r="81" spans="1:9">
      <c r="A81" s="3">
        <v>2</v>
      </c>
      <c r="B81" s="3" t="s">
        <v>20</v>
      </c>
      <c r="C81" s="9">
        <f t="shared" si="32"/>
        <v>4.1000000000000003E-3</v>
      </c>
      <c r="D81" s="9">
        <f t="shared" si="33"/>
        <v>4.539120047780211E-3</v>
      </c>
      <c r="E81" s="9">
        <v>3.4200000000000001E-2</v>
      </c>
      <c r="F81" s="13">
        <f t="shared" ref="F81:F83" si="35">C81+0.0327</f>
        <v>3.6799999999999999E-2</v>
      </c>
      <c r="G81" s="8">
        <f>'TARIFNE STAVKE od 01.10.2022'!F70</f>
        <v>3.8E-3</v>
      </c>
      <c r="H81" s="8">
        <f>'TARIFNE STAVKE od 01.10.2022'!G70</f>
        <v>3.8999999999999998E-3</v>
      </c>
      <c r="I81" s="9">
        <f t="shared" si="34"/>
        <v>4.07E-2</v>
      </c>
    </row>
    <row r="82" spans="1:9">
      <c r="A82" s="3">
        <v>3</v>
      </c>
      <c r="B82" s="3" t="s">
        <v>21</v>
      </c>
      <c r="C82" s="9">
        <f t="shared" si="32"/>
        <v>4.1000000000000003E-3</v>
      </c>
      <c r="D82" s="9">
        <f t="shared" si="33"/>
        <v>4.539120047780211E-3</v>
      </c>
      <c r="E82" s="9">
        <v>3.4200000000000001E-2</v>
      </c>
      <c r="F82" s="13">
        <f t="shared" si="35"/>
        <v>3.6799999999999999E-2</v>
      </c>
      <c r="G82" s="8">
        <f>'TARIFNE STAVKE od 01.10.2022'!F71</f>
        <v>3.3999999999999998E-3</v>
      </c>
      <c r="H82" s="8">
        <f>'TARIFNE STAVKE od 01.10.2022'!G71</f>
        <v>3.5000000000000001E-3</v>
      </c>
      <c r="I82" s="9">
        <f t="shared" si="34"/>
        <v>4.0300000000000002E-2</v>
      </c>
    </row>
    <row r="83" spans="1:9">
      <c r="A83" s="3">
        <v>4</v>
      </c>
      <c r="B83" s="3" t="s">
        <v>23</v>
      </c>
      <c r="C83" s="9">
        <f t="shared" si="32"/>
        <v>4.1000000000000003E-3</v>
      </c>
      <c r="D83" s="9">
        <f t="shared" si="33"/>
        <v>4.539120047780211E-3</v>
      </c>
      <c r="E83" s="9">
        <v>3.4200000000000001E-2</v>
      </c>
      <c r="F83" s="13">
        <f t="shared" si="35"/>
        <v>3.6799999999999999E-2</v>
      </c>
      <c r="G83" s="8">
        <f>'TARIFNE STAVKE od 01.10.2022'!F72</f>
        <v>3.0000000000000001E-3</v>
      </c>
      <c r="H83" s="8">
        <f>'TARIFNE STAVKE od 01.10.2022'!G72</f>
        <v>3.0999999999999999E-3</v>
      </c>
      <c r="I83" s="9">
        <f t="shared" si="34"/>
        <v>3.9899999999999998E-2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36">ROUND(D89*0.901,4)</f>
        <v>3.3999999999999998E-3</v>
      </c>
      <c r="D89" s="9">
        <f t="shared" ref="D89:D95" si="37">E89/$G$9</f>
        <v>3.7427831972924545E-3</v>
      </c>
      <c r="E89" s="9">
        <v>2.8199999999999999E-2</v>
      </c>
      <c r="F89" s="13">
        <f>C89+0.0327</f>
        <v>3.61E-2</v>
      </c>
      <c r="G89" s="8">
        <f>'TARIFNE STAVKE od 01.10.2022'!F76</f>
        <v>5.1000000000000004E-3</v>
      </c>
      <c r="H89" s="8">
        <f>'TARIFNE STAVKE od 01.10.2022'!G76</f>
        <v>5.4000000000000003E-3</v>
      </c>
      <c r="I89" s="9">
        <f t="shared" ref="I89:I95" si="38">(F89+H89)</f>
        <v>4.1500000000000002E-2</v>
      </c>
    </row>
    <row r="90" spans="1:9">
      <c r="A90" s="3">
        <v>2</v>
      </c>
      <c r="B90" s="3" t="s">
        <v>20</v>
      </c>
      <c r="C90" s="9">
        <f t="shared" si="36"/>
        <v>3.3999999999999998E-3</v>
      </c>
      <c r="D90" s="9">
        <f t="shared" si="37"/>
        <v>3.7427831972924545E-3</v>
      </c>
      <c r="E90" s="9">
        <v>2.8199999999999999E-2</v>
      </c>
      <c r="F90" s="13">
        <f t="shared" ref="F90:F95" si="39">C90+0.0327</f>
        <v>3.61E-2</v>
      </c>
      <c r="G90" s="8">
        <f>'TARIFNE STAVKE od 01.10.2022'!F77</f>
        <v>4.3E-3</v>
      </c>
      <c r="H90" s="8">
        <f>'TARIFNE STAVKE od 01.10.2022'!G77</f>
        <v>4.4999999999999997E-3</v>
      </c>
      <c r="I90" s="9">
        <f t="shared" si="38"/>
        <v>4.0599999999999997E-2</v>
      </c>
    </row>
    <row r="91" spans="1:9">
      <c r="A91" s="3">
        <v>3</v>
      </c>
      <c r="B91" s="3" t="s">
        <v>21</v>
      </c>
      <c r="C91" s="9">
        <f t="shared" si="36"/>
        <v>3.3999999999999998E-3</v>
      </c>
      <c r="D91" s="9">
        <f t="shared" si="37"/>
        <v>3.7427831972924545E-3</v>
      </c>
      <c r="E91" s="9">
        <v>2.8199999999999999E-2</v>
      </c>
      <c r="F91" s="13">
        <f t="shared" si="39"/>
        <v>3.61E-2</v>
      </c>
      <c r="G91" s="8">
        <f>'TARIFNE STAVKE od 01.10.2022'!F78</f>
        <v>4.1000000000000003E-3</v>
      </c>
      <c r="H91" s="8">
        <f>'TARIFNE STAVKE od 01.10.2022'!G78</f>
        <v>4.3E-3</v>
      </c>
      <c r="I91" s="9">
        <f t="shared" si="38"/>
        <v>4.0399999999999998E-2</v>
      </c>
    </row>
    <row r="92" spans="1:9">
      <c r="A92" s="3">
        <v>4</v>
      </c>
      <c r="B92" s="3" t="s">
        <v>22</v>
      </c>
      <c r="C92" s="9">
        <f t="shared" si="36"/>
        <v>3.3999999999999998E-3</v>
      </c>
      <c r="D92" s="9">
        <f t="shared" si="37"/>
        <v>3.7427831972924545E-3</v>
      </c>
      <c r="E92" s="9">
        <v>2.8199999999999999E-2</v>
      </c>
      <c r="F92" s="13">
        <f t="shared" si="39"/>
        <v>3.61E-2</v>
      </c>
      <c r="G92" s="8">
        <f>'TARIFNE STAVKE od 01.10.2022'!F79</f>
        <v>3.8999999999999998E-3</v>
      </c>
      <c r="H92" s="8">
        <f>'TARIFNE STAVKE od 01.10.2022'!G79</f>
        <v>4.0000000000000001E-3</v>
      </c>
      <c r="I92" s="9">
        <f t="shared" si="38"/>
        <v>4.0099999999999997E-2</v>
      </c>
    </row>
    <row r="93" spans="1:9">
      <c r="A93" s="3">
        <v>5</v>
      </c>
      <c r="B93" s="3" t="s">
        <v>23</v>
      </c>
      <c r="C93" s="9">
        <f t="shared" si="36"/>
        <v>3.3999999999999998E-3</v>
      </c>
      <c r="D93" s="9">
        <f t="shared" si="37"/>
        <v>3.7427831972924545E-3</v>
      </c>
      <c r="E93" s="9">
        <v>2.8199999999999999E-2</v>
      </c>
      <c r="F93" s="13">
        <f t="shared" si="39"/>
        <v>3.61E-2</v>
      </c>
      <c r="G93" s="8">
        <f>'TARIFNE STAVKE od 01.10.2022'!F80</f>
        <v>3.5999999999999999E-3</v>
      </c>
      <c r="H93" s="8">
        <f>'TARIFNE STAVKE od 01.10.2022'!G80</f>
        <v>3.8E-3</v>
      </c>
      <c r="I93" s="9">
        <f t="shared" si="38"/>
        <v>3.9899999999999998E-2</v>
      </c>
    </row>
    <row r="94" spans="1:9">
      <c r="A94" s="3">
        <v>6</v>
      </c>
      <c r="B94" s="3" t="s">
        <v>24</v>
      </c>
      <c r="C94" s="9">
        <f t="shared" si="36"/>
        <v>3.3999999999999998E-3</v>
      </c>
      <c r="D94" s="9">
        <f t="shared" si="37"/>
        <v>3.7427831972924545E-3</v>
      </c>
      <c r="E94" s="9">
        <v>2.8199999999999999E-2</v>
      </c>
      <c r="F94" s="13">
        <f t="shared" si="39"/>
        <v>3.61E-2</v>
      </c>
      <c r="G94" s="8">
        <f>'TARIFNE STAVKE od 01.10.2022'!F81</f>
        <v>3.3999999999999998E-3</v>
      </c>
      <c r="H94" s="8">
        <f>'TARIFNE STAVKE od 01.10.2022'!G81</f>
        <v>3.5999999999999999E-3</v>
      </c>
      <c r="I94" s="9">
        <f t="shared" si="38"/>
        <v>3.9699999999999999E-2</v>
      </c>
    </row>
    <row r="95" spans="1:9">
      <c r="A95" s="3">
        <v>7</v>
      </c>
      <c r="B95" s="3" t="s">
        <v>25</v>
      </c>
      <c r="C95" s="9">
        <f t="shared" si="36"/>
        <v>3.3999999999999998E-3</v>
      </c>
      <c r="D95" s="9">
        <f t="shared" si="37"/>
        <v>3.7427831972924545E-3</v>
      </c>
      <c r="E95" s="9">
        <v>2.8199999999999999E-2</v>
      </c>
      <c r="F95" s="13">
        <f t="shared" si="39"/>
        <v>3.61E-2</v>
      </c>
      <c r="G95" s="8">
        <f>'TARIFNE STAVKE od 01.10.2022'!F82</f>
        <v>3.3999999999999998E-3</v>
      </c>
      <c r="H95" s="8">
        <f>'TARIFNE STAVKE od 01.10.2022'!G82</f>
        <v>3.5999999999999999E-3</v>
      </c>
      <c r="I95" s="9">
        <f t="shared" si="38"/>
        <v>3.9699999999999999E-2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40">ROUND(D97*0.901,4)</f>
        <v>3.3999999999999998E-3</v>
      </c>
      <c r="D97" s="9">
        <f t="shared" ref="D97:D99" si="41">E97/$G$9</f>
        <v>3.7427831972924545E-3</v>
      </c>
      <c r="E97" s="9">
        <v>2.8199999999999999E-2</v>
      </c>
      <c r="F97" s="13">
        <f>C97+0.0327</f>
        <v>3.61E-2</v>
      </c>
      <c r="G97" s="8">
        <f>'TARIFNE STAVKE od 01.10.2022'!F86</f>
        <v>2.7000000000000001E-3</v>
      </c>
      <c r="H97" s="8">
        <f>'TARIFNE STAVKE od 01.10.2022'!G86</f>
        <v>2.5999999999999999E-3</v>
      </c>
      <c r="I97" s="9">
        <f t="shared" ref="I97:I99" si="42">(F97+H97)</f>
        <v>3.8699999999999998E-2</v>
      </c>
    </row>
    <row r="98" spans="1:9">
      <c r="A98" s="3">
        <v>2</v>
      </c>
      <c r="B98" s="3" t="s">
        <v>22</v>
      </c>
      <c r="C98" s="9">
        <f t="shared" si="40"/>
        <v>3.3999999999999998E-3</v>
      </c>
      <c r="D98" s="9">
        <f t="shared" si="41"/>
        <v>3.7427831972924545E-3</v>
      </c>
      <c r="E98" s="9">
        <v>2.8199999999999999E-2</v>
      </c>
      <c r="F98" s="13">
        <f t="shared" ref="F98:F99" si="43">C98+0.0327</f>
        <v>3.61E-2</v>
      </c>
      <c r="G98" s="8">
        <f>'TARIFNE STAVKE od 01.10.2022'!F87</f>
        <v>2.0999999999999999E-3</v>
      </c>
      <c r="H98" s="8">
        <f>'TARIFNE STAVKE od 01.10.2022'!G87</f>
        <v>2E-3</v>
      </c>
      <c r="I98" s="9">
        <f t="shared" si="42"/>
        <v>3.8100000000000002E-2</v>
      </c>
    </row>
    <row r="99" spans="1:9">
      <c r="A99" s="3">
        <v>3</v>
      </c>
      <c r="B99" s="3" t="s">
        <v>23</v>
      </c>
      <c r="C99" s="9">
        <f t="shared" si="40"/>
        <v>3.3999999999999998E-3</v>
      </c>
      <c r="D99" s="9">
        <f t="shared" si="41"/>
        <v>3.7427831972924545E-3</v>
      </c>
      <c r="E99" s="9">
        <v>2.8199999999999999E-2</v>
      </c>
      <c r="F99" s="13">
        <f t="shared" si="43"/>
        <v>3.61E-2</v>
      </c>
      <c r="G99" s="8">
        <f>'TARIFNE STAVKE od 01.10.2022'!F88</f>
        <v>2.0999999999999999E-3</v>
      </c>
      <c r="H99" s="8">
        <f>'TARIFNE STAVKE od 01.10.2022'!G88</f>
        <v>2E-3</v>
      </c>
      <c r="I99" s="9">
        <f t="shared" si="42"/>
        <v>3.8100000000000002E-2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44">ROUND(D105*0.901,4)</f>
        <v>3.7000000000000002E-3</v>
      </c>
      <c r="D105" s="9">
        <f t="shared" ref="D105:D107" si="45">E105/$G$9</f>
        <v>4.1409516225363327E-3</v>
      </c>
      <c r="E105" s="9">
        <v>3.1199999999999999E-2</v>
      </c>
      <c r="F105" s="13">
        <f>C105+0.0327</f>
        <v>3.6400000000000002E-2</v>
      </c>
      <c r="G105" s="8">
        <f>'TARIFNE STAVKE od 01.10.2022'!F92</f>
        <v>5.3E-3</v>
      </c>
      <c r="H105" s="8">
        <f>'TARIFNE STAVKE od 01.10.2022'!G92</f>
        <v>5.7999999999999996E-3</v>
      </c>
      <c r="I105" s="9">
        <f t="shared" ref="I105:I107" si="46">(F105+H105)</f>
        <v>4.2200000000000001E-2</v>
      </c>
    </row>
    <row r="106" spans="1:9">
      <c r="A106" s="3">
        <v>2</v>
      </c>
      <c r="B106" s="3" t="s">
        <v>21</v>
      </c>
      <c r="C106" s="9">
        <f t="shared" si="44"/>
        <v>3.7000000000000002E-3</v>
      </c>
      <c r="D106" s="9">
        <f t="shared" si="45"/>
        <v>4.1409516225363327E-3</v>
      </c>
      <c r="E106" s="9">
        <v>3.1199999999999999E-2</v>
      </c>
      <c r="F106" s="13">
        <f t="shared" ref="F106:F107" si="47">C106+0.0327</f>
        <v>3.6400000000000002E-2</v>
      </c>
      <c r="G106" s="8">
        <f>'TARIFNE STAVKE od 01.10.2022'!F93</f>
        <v>4.1999999999999997E-3</v>
      </c>
      <c r="H106" s="8">
        <f>'TARIFNE STAVKE od 01.10.2022'!G93</f>
        <v>4.5999999999999999E-3</v>
      </c>
      <c r="I106" s="9">
        <f t="shared" si="46"/>
        <v>4.1000000000000002E-2</v>
      </c>
    </row>
    <row r="107" spans="1:9">
      <c r="A107" s="3">
        <v>3</v>
      </c>
      <c r="B107" s="3" t="s">
        <v>22</v>
      </c>
      <c r="C107" s="9">
        <f t="shared" si="44"/>
        <v>3.7000000000000002E-3</v>
      </c>
      <c r="D107" s="9">
        <f t="shared" si="45"/>
        <v>4.1409516225363327E-3</v>
      </c>
      <c r="E107" s="9">
        <v>3.1199999999999999E-2</v>
      </c>
      <c r="F107" s="13">
        <f t="shared" si="47"/>
        <v>3.6400000000000002E-2</v>
      </c>
      <c r="G107" s="8">
        <f>'TARIFNE STAVKE od 01.10.2022'!F94</f>
        <v>3.8999999999999998E-3</v>
      </c>
      <c r="H107" s="8">
        <f>'TARIFNE STAVKE od 01.10.2022'!G94</f>
        <v>4.3E-3</v>
      </c>
      <c r="I107" s="9">
        <f t="shared" si="46"/>
        <v>4.07E-2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48">ROUND(D109*0.901,4)</f>
        <v>3.7000000000000002E-3</v>
      </c>
      <c r="D109" s="9">
        <f t="shared" ref="D109:D112" si="49">E109/$G$9</f>
        <v>4.1409516225363327E-3</v>
      </c>
      <c r="E109" s="9">
        <v>3.1199999999999999E-2</v>
      </c>
      <c r="F109" s="13">
        <f>C109+0.0327</f>
        <v>3.6400000000000002E-2</v>
      </c>
      <c r="G109" s="8">
        <f>'TARIFNE STAVKE od 01.10.2022'!F98</f>
        <v>4.7999999999999996E-3</v>
      </c>
      <c r="H109" s="8">
        <f>'TARIFNE STAVKE od 01.10.2022'!G98</f>
        <v>4.5999999999999999E-3</v>
      </c>
      <c r="I109" s="9">
        <f t="shared" ref="I109:I112" si="50">(F109+H109)</f>
        <v>4.1000000000000002E-2</v>
      </c>
    </row>
    <row r="110" spans="1:9">
      <c r="A110" s="3">
        <v>2</v>
      </c>
      <c r="B110" s="3" t="s">
        <v>20</v>
      </c>
      <c r="C110" s="9">
        <f t="shared" si="48"/>
        <v>3.7000000000000002E-3</v>
      </c>
      <c r="D110" s="9">
        <f t="shared" si="49"/>
        <v>4.1409516225363327E-3</v>
      </c>
      <c r="E110" s="9">
        <v>3.1199999999999999E-2</v>
      </c>
      <c r="F110" s="13">
        <f t="shared" ref="F110:F112" si="51">C110+0.0327</f>
        <v>3.6400000000000002E-2</v>
      </c>
      <c r="G110" s="8">
        <f>'TARIFNE STAVKE od 01.10.2022'!F99</f>
        <v>3.8E-3</v>
      </c>
      <c r="H110" s="8">
        <f>'TARIFNE STAVKE od 01.10.2022'!G99</f>
        <v>3.7000000000000002E-3</v>
      </c>
      <c r="I110" s="9">
        <f t="shared" si="50"/>
        <v>4.0100000000000004E-2</v>
      </c>
    </row>
    <row r="111" spans="1:9">
      <c r="A111" s="3">
        <v>3</v>
      </c>
      <c r="B111" s="3" t="s">
        <v>21</v>
      </c>
      <c r="C111" s="9">
        <f t="shared" si="48"/>
        <v>3.7000000000000002E-3</v>
      </c>
      <c r="D111" s="9">
        <f t="shared" si="49"/>
        <v>4.1409516225363327E-3</v>
      </c>
      <c r="E111" s="9">
        <v>3.1199999999999999E-2</v>
      </c>
      <c r="F111" s="13">
        <f t="shared" si="51"/>
        <v>3.6400000000000002E-2</v>
      </c>
      <c r="G111" s="8">
        <f>'TARIFNE STAVKE od 01.10.2022'!F100</f>
        <v>3.8E-3</v>
      </c>
      <c r="H111" s="8">
        <f>'TARIFNE STAVKE od 01.10.2022'!G100</f>
        <v>3.7000000000000002E-3</v>
      </c>
      <c r="I111" s="9">
        <f t="shared" si="50"/>
        <v>4.0100000000000004E-2</v>
      </c>
    </row>
    <row r="112" spans="1:9">
      <c r="A112" s="3">
        <v>4</v>
      </c>
      <c r="B112" s="3" t="s">
        <v>23</v>
      </c>
      <c r="C112" s="9">
        <f t="shared" si="48"/>
        <v>3.7000000000000002E-3</v>
      </c>
      <c r="D112" s="9">
        <f t="shared" si="49"/>
        <v>4.1409516225363327E-3</v>
      </c>
      <c r="E112" s="9">
        <v>3.1199999999999999E-2</v>
      </c>
      <c r="F112" s="13">
        <f t="shared" si="51"/>
        <v>3.6400000000000002E-2</v>
      </c>
      <c r="G112" s="8">
        <f>'TARIFNE STAVKE od 01.10.2022'!F101</f>
        <v>3.3999999999999998E-3</v>
      </c>
      <c r="H112" s="8">
        <f>'TARIFNE STAVKE od 01.10.2022'!G101</f>
        <v>3.3E-3</v>
      </c>
      <c r="I112" s="9">
        <f t="shared" si="50"/>
        <v>3.9699999999999999E-2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52">ROUND(D114*0.901,4)</f>
        <v>3.7000000000000002E-3</v>
      </c>
      <c r="D114" s="9">
        <f t="shared" ref="D114:D115" si="53">E114/$G$9</f>
        <v>4.1409516225363327E-3</v>
      </c>
      <c r="E114" s="9">
        <v>3.1199999999999999E-2</v>
      </c>
      <c r="F114" s="13">
        <f>C114+0.0327</f>
        <v>3.6400000000000002E-2</v>
      </c>
      <c r="G114" s="8">
        <f>'TARIFNE STAVKE od 01.10.2022'!F105</f>
        <v>3.5999999999999999E-3</v>
      </c>
      <c r="H114" s="8">
        <f>'TARIFNE STAVKE od 01.10.2022'!G105</f>
        <v>3.8E-3</v>
      </c>
      <c r="I114" s="9">
        <f t="shared" ref="I114:I115" si="54">(F114+H114)</f>
        <v>4.02E-2</v>
      </c>
    </row>
    <row r="115" spans="1:9">
      <c r="A115" s="3">
        <v>2</v>
      </c>
      <c r="B115" s="3" t="s">
        <v>20</v>
      </c>
      <c r="C115" s="9">
        <f t="shared" si="52"/>
        <v>3.7000000000000002E-3</v>
      </c>
      <c r="D115" s="9">
        <f t="shared" si="53"/>
        <v>4.1409516225363327E-3</v>
      </c>
      <c r="E115" s="9">
        <v>3.1199999999999999E-2</v>
      </c>
      <c r="F115" s="13">
        <f>C115+0.0327</f>
        <v>3.6400000000000002E-2</v>
      </c>
      <c r="G115" s="8">
        <f>'TARIFNE STAVKE od 01.10.2022'!F106</f>
        <v>3.5999999999999999E-3</v>
      </c>
      <c r="H115" s="8">
        <f>'TARIFNE STAVKE od 01.10.2022'!G106</f>
        <v>3.8E-3</v>
      </c>
      <c r="I115" s="9">
        <f t="shared" si="54"/>
        <v>4.02E-2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55">ROUND(D121*0.901,4)</f>
        <v>3.0000000000000001E-3</v>
      </c>
      <c r="D121" s="9">
        <f t="shared" ref="D121:D125" si="56">E121/$G$9</f>
        <v>3.3180702103656513E-3</v>
      </c>
      <c r="E121" s="9">
        <v>2.5000000000000001E-2</v>
      </c>
      <c r="F121" s="13">
        <f>C121+0.0327</f>
        <v>3.5700000000000003E-2</v>
      </c>
      <c r="G121" s="8">
        <f>'TARIFNE STAVKE od 01.10.2022'!F110</f>
        <v>3.8E-3</v>
      </c>
      <c r="H121" s="8">
        <f>'TARIFNE STAVKE od 01.10.2022'!G110</f>
        <v>4.1000000000000003E-3</v>
      </c>
      <c r="I121" s="9">
        <f t="shared" ref="I121:I125" si="57">(F121+H121)</f>
        <v>3.9800000000000002E-2</v>
      </c>
    </row>
    <row r="122" spans="1:9">
      <c r="A122" s="3">
        <v>2</v>
      </c>
      <c r="B122" s="3" t="s">
        <v>21</v>
      </c>
      <c r="C122" s="9">
        <f t="shared" si="55"/>
        <v>3.0000000000000001E-3</v>
      </c>
      <c r="D122" s="9">
        <f t="shared" si="56"/>
        <v>3.3180702103656513E-3</v>
      </c>
      <c r="E122" s="9">
        <v>2.5000000000000001E-2</v>
      </c>
      <c r="F122" s="13">
        <f t="shared" ref="F122:F125" si="58">C122+0.0327</f>
        <v>3.5700000000000003E-2</v>
      </c>
      <c r="G122" s="8">
        <f>'TARIFNE STAVKE od 01.10.2022'!F111</f>
        <v>3.0999999999999999E-3</v>
      </c>
      <c r="H122" s="8">
        <f>'TARIFNE STAVKE od 01.10.2022'!G111</f>
        <v>3.3E-3</v>
      </c>
      <c r="I122" s="9">
        <f t="shared" si="57"/>
        <v>3.9E-2</v>
      </c>
    </row>
    <row r="123" spans="1:9">
      <c r="A123" s="3">
        <v>3</v>
      </c>
      <c r="B123" s="3" t="s">
        <v>22</v>
      </c>
      <c r="C123" s="9">
        <f t="shared" si="55"/>
        <v>3.0000000000000001E-3</v>
      </c>
      <c r="D123" s="9">
        <f t="shared" si="56"/>
        <v>3.3180702103656513E-3</v>
      </c>
      <c r="E123" s="9">
        <v>2.5000000000000001E-2</v>
      </c>
      <c r="F123" s="13">
        <f t="shared" si="58"/>
        <v>3.5700000000000003E-2</v>
      </c>
      <c r="G123" s="8">
        <f>'TARIFNE STAVKE od 01.10.2022'!F112</f>
        <v>2.8999999999999998E-3</v>
      </c>
      <c r="H123" s="8">
        <f>'TARIFNE STAVKE od 01.10.2022'!G112</f>
        <v>3.0999999999999999E-3</v>
      </c>
      <c r="I123" s="9">
        <f t="shared" si="57"/>
        <v>3.8800000000000001E-2</v>
      </c>
    </row>
    <row r="124" spans="1:9">
      <c r="A124" s="3">
        <v>4</v>
      </c>
      <c r="B124" s="3" t="s">
        <v>23</v>
      </c>
      <c r="C124" s="9">
        <f t="shared" si="55"/>
        <v>3.0000000000000001E-3</v>
      </c>
      <c r="D124" s="9">
        <f t="shared" si="56"/>
        <v>3.3180702103656513E-3</v>
      </c>
      <c r="E124" s="9">
        <v>2.5000000000000001E-2</v>
      </c>
      <c r="F124" s="13">
        <f t="shared" si="58"/>
        <v>3.5700000000000003E-2</v>
      </c>
      <c r="G124" s="8">
        <f>'TARIFNE STAVKE od 01.10.2022'!F113</f>
        <v>2.7000000000000001E-3</v>
      </c>
      <c r="H124" s="8">
        <f>'TARIFNE STAVKE od 01.10.2022'!G113</f>
        <v>2.8999999999999998E-3</v>
      </c>
      <c r="I124" s="9">
        <f t="shared" si="57"/>
        <v>3.8600000000000002E-2</v>
      </c>
    </row>
    <row r="125" spans="1:9">
      <c r="A125" s="3">
        <v>5</v>
      </c>
      <c r="B125" s="3" t="s">
        <v>24</v>
      </c>
      <c r="C125" s="9">
        <f t="shared" si="55"/>
        <v>3.0000000000000001E-3</v>
      </c>
      <c r="D125" s="9">
        <f t="shared" si="56"/>
        <v>3.3180702103656513E-3</v>
      </c>
      <c r="E125" s="9">
        <v>2.5000000000000001E-2</v>
      </c>
      <c r="F125" s="13">
        <f t="shared" si="58"/>
        <v>3.5700000000000003E-2</v>
      </c>
      <c r="G125" s="8">
        <f>'TARIFNE STAVKE od 01.10.2022'!F114</f>
        <v>2.5000000000000001E-3</v>
      </c>
      <c r="H125" s="8">
        <f>'TARIFNE STAVKE od 01.10.2022'!G114</f>
        <v>2.7000000000000001E-3</v>
      </c>
      <c r="I125" s="9">
        <f t="shared" si="57"/>
        <v>3.8400000000000004E-2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59">ROUND(D131*0.901,4)</f>
        <v>3.2000000000000002E-3</v>
      </c>
      <c r="D131" s="9">
        <f t="shared" ref="D131:D136" si="60">E131/$G$9</f>
        <v>3.5304267038290525E-3</v>
      </c>
      <c r="E131" s="9">
        <v>2.6599999999999999E-2</v>
      </c>
      <c r="F131" s="13">
        <f>C131+0.0327</f>
        <v>3.5900000000000001E-2</v>
      </c>
      <c r="G131" s="8">
        <f>'TARIFNE STAVKE od 01.10.2022'!F118</f>
        <v>3.8999999999999998E-3</v>
      </c>
      <c r="H131" s="8">
        <f>'TARIFNE STAVKE od 01.10.2022'!G118</f>
        <v>3.8999999999999998E-3</v>
      </c>
      <c r="I131" s="9">
        <f t="shared" ref="I131:I136" si="61">(F131+H131)</f>
        <v>3.9800000000000002E-2</v>
      </c>
    </row>
    <row r="132" spans="1:9">
      <c r="A132" s="3">
        <v>2</v>
      </c>
      <c r="B132" s="3" t="s">
        <v>20</v>
      </c>
      <c r="C132" s="9">
        <f t="shared" si="59"/>
        <v>3.2000000000000002E-3</v>
      </c>
      <c r="D132" s="9">
        <f t="shared" si="60"/>
        <v>3.5304267038290525E-3</v>
      </c>
      <c r="E132" s="9">
        <v>2.6599999999999999E-2</v>
      </c>
      <c r="F132" s="13">
        <f t="shared" ref="F132:F136" si="62">C132+0.0327</f>
        <v>3.5900000000000001E-2</v>
      </c>
      <c r="G132" s="8">
        <f>'TARIFNE STAVKE od 01.10.2022'!F119</f>
        <v>3.8999999999999998E-3</v>
      </c>
      <c r="H132" s="8">
        <f>'TARIFNE STAVKE od 01.10.2022'!G119</f>
        <v>3.8999999999999998E-3</v>
      </c>
      <c r="I132" s="9">
        <f t="shared" si="61"/>
        <v>3.9800000000000002E-2</v>
      </c>
    </row>
    <row r="133" spans="1:9">
      <c r="A133" s="3">
        <v>3</v>
      </c>
      <c r="B133" s="3" t="s">
        <v>21</v>
      </c>
      <c r="C133" s="9">
        <f t="shared" si="59"/>
        <v>3.2000000000000002E-3</v>
      </c>
      <c r="D133" s="9">
        <f t="shared" si="60"/>
        <v>3.5304267038290525E-3</v>
      </c>
      <c r="E133" s="9">
        <v>2.6599999999999999E-2</v>
      </c>
      <c r="F133" s="13">
        <f t="shared" si="62"/>
        <v>3.5900000000000001E-2</v>
      </c>
      <c r="G133" s="8">
        <f>'TARIFNE STAVKE od 01.10.2022'!F120</f>
        <v>3.8999999999999998E-3</v>
      </c>
      <c r="H133" s="8">
        <f>'TARIFNE STAVKE od 01.10.2022'!G120</f>
        <v>3.8999999999999998E-3</v>
      </c>
      <c r="I133" s="9">
        <f t="shared" si="61"/>
        <v>3.9800000000000002E-2</v>
      </c>
    </row>
    <row r="134" spans="1:9">
      <c r="A134" s="3">
        <v>4</v>
      </c>
      <c r="B134" s="3" t="s">
        <v>22</v>
      </c>
      <c r="C134" s="9">
        <f t="shared" si="59"/>
        <v>3.2000000000000002E-3</v>
      </c>
      <c r="D134" s="9">
        <f t="shared" si="60"/>
        <v>3.5304267038290525E-3</v>
      </c>
      <c r="E134" s="9">
        <v>2.6599999999999999E-2</v>
      </c>
      <c r="F134" s="13">
        <f t="shared" si="62"/>
        <v>3.5900000000000001E-2</v>
      </c>
      <c r="G134" s="8">
        <f>'TARIFNE STAVKE od 01.10.2022'!F121</f>
        <v>3.7000000000000002E-3</v>
      </c>
      <c r="H134" s="8">
        <f>'TARIFNE STAVKE od 01.10.2022'!G121</f>
        <v>3.7000000000000002E-3</v>
      </c>
      <c r="I134" s="9">
        <f t="shared" si="61"/>
        <v>3.9600000000000003E-2</v>
      </c>
    </row>
    <row r="135" spans="1:9">
      <c r="A135" s="3">
        <v>5</v>
      </c>
      <c r="B135" s="3" t="s">
        <v>23</v>
      </c>
      <c r="C135" s="9">
        <f t="shared" si="59"/>
        <v>3.2000000000000002E-3</v>
      </c>
      <c r="D135" s="9">
        <f t="shared" si="60"/>
        <v>3.5304267038290525E-3</v>
      </c>
      <c r="E135" s="9">
        <v>2.6599999999999999E-2</v>
      </c>
      <c r="F135" s="13">
        <f t="shared" si="62"/>
        <v>3.5900000000000001E-2</v>
      </c>
      <c r="G135" s="8">
        <f>'TARIFNE STAVKE od 01.10.2022'!F122</f>
        <v>3.5000000000000001E-3</v>
      </c>
      <c r="H135" s="8">
        <f>'TARIFNE STAVKE od 01.10.2022'!G122</f>
        <v>3.5000000000000001E-3</v>
      </c>
      <c r="I135" s="9">
        <f t="shared" si="61"/>
        <v>3.9400000000000004E-2</v>
      </c>
    </row>
    <row r="136" spans="1:9">
      <c r="A136" s="3">
        <v>6</v>
      </c>
      <c r="B136" s="3" t="s">
        <v>24</v>
      </c>
      <c r="C136" s="9">
        <f t="shared" si="59"/>
        <v>3.2000000000000002E-3</v>
      </c>
      <c r="D136" s="9">
        <f t="shared" si="60"/>
        <v>3.5304267038290525E-3</v>
      </c>
      <c r="E136" s="9">
        <v>2.6599999999999999E-2</v>
      </c>
      <c r="F136" s="13">
        <f t="shared" si="62"/>
        <v>3.5900000000000001E-2</v>
      </c>
      <c r="G136" s="8">
        <f>'TARIFNE STAVKE od 01.10.2022'!F123</f>
        <v>3.3E-3</v>
      </c>
      <c r="H136" s="8">
        <f>'TARIFNE STAVKE od 01.10.2022'!G123</f>
        <v>3.3E-3</v>
      </c>
      <c r="I136" s="9">
        <f t="shared" si="61"/>
        <v>3.9199999999999999E-2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63">ROUND(D138*0.901,4)</f>
        <v>3.2000000000000002E-3</v>
      </c>
      <c r="D138" s="9">
        <f t="shared" ref="D138:D142" si="64">E138/$G$9</f>
        <v>3.5304267038290525E-3</v>
      </c>
      <c r="E138" s="9">
        <v>2.6599999999999999E-2</v>
      </c>
      <c r="F138" s="13">
        <f>C138+0.0327</f>
        <v>3.5900000000000001E-2</v>
      </c>
      <c r="G138" s="8">
        <f>'TARIFNE STAVKE od 01.10.2022'!F127</f>
        <v>5.1999999999999998E-3</v>
      </c>
      <c r="H138" s="8">
        <f>'TARIFNE STAVKE od 01.10.2022'!G127</f>
        <v>5.4999999999999997E-3</v>
      </c>
      <c r="I138" s="9">
        <f t="shared" ref="I138:I142" si="65">(F138+H138)</f>
        <v>4.1399999999999999E-2</v>
      </c>
    </row>
    <row r="139" spans="1:9">
      <c r="A139" s="3">
        <v>2</v>
      </c>
      <c r="B139" s="3" t="s">
        <v>20</v>
      </c>
      <c r="C139" s="9">
        <f t="shared" si="63"/>
        <v>3.2000000000000002E-3</v>
      </c>
      <c r="D139" s="9">
        <f t="shared" si="64"/>
        <v>3.5304267038290525E-3</v>
      </c>
      <c r="E139" s="9">
        <v>2.6599999999999999E-2</v>
      </c>
      <c r="F139" s="13">
        <f t="shared" ref="F139:F142" si="66">C139+0.0327</f>
        <v>3.5900000000000001E-2</v>
      </c>
      <c r="G139" s="8">
        <f>'TARIFNE STAVKE od 01.10.2022'!F128</f>
        <v>4.4000000000000003E-3</v>
      </c>
      <c r="H139" s="8">
        <f>'TARIFNE STAVKE od 01.10.2022'!G128</f>
        <v>4.5999999999999999E-3</v>
      </c>
      <c r="I139" s="9">
        <f t="shared" si="65"/>
        <v>4.0500000000000001E-2</v>
      </c>
    </row>
    <row r="140" spans="1:9">
      <c r="A140" s="3">
        <v>3</v>
      </c>
      <c r="B140" s="3" t="s">
        <v>21</v>
      </c>
      <c r="C140" s="9">
        <f t="shared" si="63"/>
        <v>3.2000000000000002E-3</v>
      </c>
      <c r="D140" s="9">
        <f t="shared" si="64"/>
        <v>3.5304267038290525E-3</v>
      </c>
      <c r="E140" s="9">
        <v>2.6599999999999999E-2</v>
      </c>
      <c r="F140" s="13">
        <f t="shared" si="66"/>
        <v>3.5900000000000001E-2</v>
      </c>
      <c r="G140" s="8">
        <f>'TARIFNE STAVKE od 01.10.2022'!F129</f>
        <v>3.8999999999999998E-3</v>
      </c>
      <c r="H140" s="8">
        <f>'TARIFNE STAVKE od 01.10.2022'!G129</f>
        <v>4.1999999999999997E-3</v>
      </c>
      <c r="I140" s="9">
        <f t="shared" si="65"/>
        <v>4.0100000000000004E-2</v>
      </c>
    </row>
    <row r="141" spans="1:9">
      <c r="A141" s="3">
        <v>4</v>
      </c>
      <c r="B141" s="3" t="s">
        <v>22</v>
      </c>
      <c r="C141" s="9">
        <f t="shared" si="63"/>
        <v>3.2000000000000002E-3</v>
      </c>
      <c r="D141" s="9">
        <f t="shared" si="64"/>
        <v>3.5304267038290525E-3</v>
      </c>
      <c r="E141" s="9">
        <v>2.6599999999999999E-2</v>
      </c>
      <c r="F141" s="13">
        <f t="shared" si="66"/>
        <v>3.5900000000000001E-2</v>
      </c>
      <c r="G141" s="8">
        <f>'TARIFNE STAVKE od 01.10.2022'!F130</f>
        <v>3.7000000000000002E-3</v>
      </c>
      <c r="H141" s="8">
        <f>'TARIFNE STAVKE od 01.10.2022'!G130</f>
        <v>3.8999999999999998E-3</v>
      </c>
      <c r="I141" s="9">
        <f t="shared" si="65"/>
        <v>3.9800000000000002E-2</v>
      </c>
    </row>
    <row r="142" spans="1:9">
      <c r="A142" s="3">
        <v>5</v>
      </c>
      <c r="B142" s="3" t="s">
        <v>23</v>
      </c>
      <c r="C142" s="9">
        <f t="shared" si="63"/>
        <v>3.2000000000000002E-3</v>
      </c>
      <c r="D142" s="9">
        <f t="shared" si="64"/>
        <v>3.5304267038290525E-3</v>
      </c>
      <c r="E142" s="9">
        <v>2.6599999999999999E-2</v>
      </c>
      <c r="F142" s="13">
        <f t="shared" si="66"/>
        <v>3.5900000000000001E-2</v>
      </c>
      <c r="G142" s="8">
        <f>'TARIFNE STAVKE od 01.10.2022'!F131</f>
        <v>3.7000000000000002E-3</v>
      </c>
      <c r="H142" s="8">
        <f>'TARIFNE STAVKE od 01.10.2022'!G131</f>
        <v>3.8999999999999998E-3</v>
      </c>
      <c r="I142" s="9">
        <f t="shared" si="65"/>
        <v>3.9800000000000002E-2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67">ROUND(D148*0.901,4)</f>
        <v>3.0999999999999999E-3</v>
      </c>
      <c r="D148" s="9">
        <f t="shared" ref="D148:D152" si="68">E148/$G$9</f>
        <v>3.4906098613046652E-3</v>
      </c>
      <c r="E148" s="9">
        <v>2.63E-2</v>
      </c>
      <c r="F148" s="13">
        <f>C148+0.0327</f>
        <v>3.5799999999999998E-2</v>
      </c>
      <c r="G148" s="8">
        <f>'TARIFNE STAVKE od 01.10.2022'!F135</f>
        <v>7.0000000000000001E-3</v>
      </c>
      <c r="H148" s="8">
        <f>'TARIFNE STAVKE od 01.10.2022'!G135</f>
        <v>7.1999999999999998E-3</v>
      </c>
      <c r="I148" s="9">
        <f t="shared" ref="I148:I152" si="69">(F148+H148)</f>
        <v>4.2999999999999997E-2</v>
      </c>
    </row>
    <row r="149" spans="1:9">
      <c r="A149" s="3">
        <v>2</v>
      </c>
      <c r="B149" s="3" t="s">
        <v>20</v>
      </c>
      <c r="C149" s="9">
        <f t="shared" si="67"/>
        <v>3.0999999999999999E-3</v>
      </c>
      <c r="D149" s="9">
        <f t="shared" si="68"/>
        <v>3.4906098613046652E-3</v>
      </c>
      <c r="E149" s="9">
        <v>2.63E-2</v>
      </c>
      <c r="F149" s="13">
        <f t="shared" ref="F149:F152" si="70">C149+0.0327</f>
        <v>3.5799999999999998E-2</v>
      </c>
      <c r="G149" s="8">
        <f>'TARIFNE STAVKE od 01.10.2022'!F136</f>
        <v>6.1000000000000004E-3</v>
      </c>
      <c r="H149" s="8">
        <f>'TARIFNE STAVKE od 01.10.2022'!G136</f>
        <v>6.1999999999999998E-3</v>
      </c>
      <c r="I149" s="9">
        <f t="shared" si="69"/>
        <v>4.1999999999999996E-2</v>
      </c>
    </row>
    <row r="150" spans="1:9">
      <c r="A150" s="3">
        <v>3</v>
      </c>
      <c r="B150" s="3" t="s">
        <v>21</v>
      </c>
      <c r="C150" s="9">
        <f t="shared" si="67"/>
        <v>3.0999999999999999E-3</v>
      </c>
      <c r="D150" s="9">
        <f t="shared" si="68"/>
        <v>3.4906098613046652E-3</v>
      </c>
      <c r="E150" s="9">
        <v>2.63E-2</v>
      </c>
      <c r="F150" s="13">
        <f t="shared" si="70"/>
        <v>3.5799999999999998E-2</v>
      </c>
      <c r="G150" s="8">
        <f>'TARIFNE STAVKE od 01.10.2022'!F137</f>
        <v>5.1999999999999998E-3</v>
      </c>
      <c r="H150" s="8">
        <f>'TARIFNE STAVKE od 01.10.2022'!G137</f>
        <v>5.3E-3</v>
      </c>
      <c r="I150" s="9">
        <f t="shared" si="69"/>
        <v>4.1099999999999998E-2</v>
      </c>
    </row>
    <row r="151" spans="1:9">
      <c r="A151" s="3">
        <v>4</v>
      </c>
      <c r="B151" s="3" t="s">
        <v>22</v>
      </c>
      <c r="C151" s="9">
        <f t="shared" si="67"/>
        <v>3.0999999999999999E-3</v>
      </c>
      <c r="D151" s="9">
        <f t="shared" si="68"/>
        <v>3.4906098613046652E-3</v>
      </c>
      <c r="E151" s="9">
        <v>2.63E-2</v>
      </c>
      <c r="F151" s="13">
        <f t="shared" si="70"/>
        <v>3.5799999999999998E-2</v>
      </c>
      <c r="G151" s="8">
        <f>'TARIFNE STAVKE od 01.10.2022'!F138</f>
        <v>5.0000000000000001E-3</v>
      </c>
      <c r="H151" s="8">
        <f>'TARIFNE STAVKE od 01.10.2022'!G138</f>
        <v>5.1999999999999998E-3</v>
      </c>
      <c r="I151" s="9">
        <f t="shared" si="69"/>
        <v>4.0999999999999995E-2</v>
      </c>
    </row>
    <row r="152" spans="1:9">
      <c r="A152" s="3">
        <v>5</v>
      </c>
      <c r="B152" s="3" t="s">
        <v>23</v>
      </c>
      <c r="C152" s="9">
        <f t="shared" si="67"/>
        <v>3.0999999999999999E-3</v>
      </c>
      <c r="D152" s="9">
        <f t="shared" si="68"/>
        <v>3.4906098613046652E-3</v>
      </c>
      <c r="E152" s="9">
        <v>2.63E-2</v>
      </c>
      <c r="F152" s="13">
        <f t="shared" si="70"/>
        <v>3.5799999999999998E-2</v>
      </c>
      <c r="G152" s="8">
        <f>'TARIFNE STAVKE od 01.10.2022'!F139</f>
        <v>4.8999999999999998E-3</v>
      </c>
      <c r="H152" s="8">
        <f>'TARIFNE STAVKE od 01.10.2022'!G139</f>
        <v>5.0000000000000001E-3</v>
      </c>
      <c r="I152" s="9">
        <f t="shared" si="69"/>
        <v>4.0799999999999996E-2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71">ROUND(D158*0.901,4)</f>
        <v>3.2000000000000002E-3</v>
      </c>
      <c r="D158" s="9">
        <f t="shared" ref="D158:D163" si="72">E158/$G$9</f>
        <v>3.5304267038290525E-3</v>
      </c>
      <c r="E158" s="9">
        <v>2.6599999999999999E-2</v>
      </c>
      <c r="F158" s="13">
        <f>C158+0.0327</f>
        <v>3.5900000000000001E-2</v>
      </c>
      <c r="G158" s="8">
        <f>'TARIFNE STAVKE od 01.10.2022'!F143</f>
        <v>7.3000000000000001E-3</v>
      </c>
      <c r="H158" s="8">
        <f>'TARIFNE STAVKE od 01.10.2022'!G143</f>
        <v>7.1999999999999998E-3</v>
      </c>
      <c r="I158" s="9">
        <f t="shared" ref="I158:I163" si="73">(F158+H158)</f>
        <v>4.3099999999999999E-2</v>
      </c>
    </row>
    <row r="159" spans="1:9">
      <c r="A159" s="3">
        <v>2</v>
      </c>
      <c r="B159" s="3" t="s">
        <v>20</v>
      </c>
      <c r="C159" s="9">
        <f t="shared" si="71"/>
        <v>3.2000000000000002E-3</v>
      </c>
      <c r="D159" s="9">
        <f t="shared" si="72"/>
        <v>3.5304267038290525E-3</v>
      </c>
      <c r="E159" s="9">
        <v>2.6599999999999999E-2</v>
      </c>
      <c r="F159" s="13">
        <f t="shared" ref="F159:F163" si="74">C159+0.0327</f>
        <v>3.5900000000000001E-2</v>
      </c>
      <c r="G159" s="8">
        <f>'TARIFNE STAVKE od 01.10.2022'!F144</f>
        <v>7.3000000000000001E-3</v>
      </c>
      <c r="H159" s="8">
        <f>'TARIFNE STAVKE od 01.10.2022'!G144</f>
        <v>7.1999999999999998E-3</v>
      </c>
      <c r="I159" s="9">
        <f t="shared" si="73"/>
        <v>4.3099999999999999E-2</v>
      </c>
    </row>
    <row r="160" spans="1:9">
      <c r="A160" s="3">
        <v>3</v>
      </c>
      <c r="B160" s="3" t="s">
        <v>21</v>
      </c>
      <c r="C160" s="9">
        <f t="shared" si="71"/>
        <v>3.2000000000000002E-3</v>
      </c>
      <c r="D160" s="9">
        <f t="shared" si="72"/>
        <v>3.5304267038290525E-3</v>
      </c>
      <c r="E160" s="9">
        <v>2.6599999999999999E-2</v>
      </c>
      <c r="F160" s="13">
        <f t="shared" si="74"/>
        <v>3.5900000000000001E-2</v>
      </c>
      <c r="G160" s="8">
        <f>'TARIFNE STAVKE od 01.10.2022'!F145</f>
        <v>5.7999999999999996E-3</v>
      </c>
      <c r="H160" s="8">
        <f>'TARIFNE STAVKE od 01.10.2022'!G145</f>
        <v>5.7999999999999996E-3</v>
      </c>
      <c r="I160" s="9">
        <f t="shared" si="73"/>
        <v>4.1700000000000001E-2</v>
      </c>
    </row>
    <row r="161" spans="1:9">
      <c r="A161" s="3">
        <v>4</v>
      </c>
      <c r="B161" s="3" t="s">
        <v>22</v>
      </c>
      <c r="C161" s="9">
        <f t="shared" si="71"/>
        <v>3.2000000000000002E-3</v>
      </c>
      <c r="D161" s="9">
        <f t="shared" si="72"/>
        <v>3.5304267038290525E-3</v>
      </c>
      <c r="E161" s="9">
        <v>2.6599999999999999E-2</v>
      </c>
      <c r="F161" s="13">
        <f t="shared" si="74"/>
        <v>3.5900000000000001E-2</v>
      </c>
      <c r="G161" s="8">
        <f>'TARIFNE STAVKE od 01.10.2022'!F146</f>
        <v>5.4000000000000003E-3</v>
      </c>
      <c r="H161" s="8">
        <f>'TARIFNE STAVKE od 01.10.2022'!G146</f>
        <v>5.4000000000000003E-3</v>
      </c>
      <c r="I161" s="9">
        <f t="shared" si="73"/>
        <v>4.1300000000000003E-2</v>
      </c>
    </row>
    <row r="162" spans="1:9">
      <c r="A162" s="3">
        <v>5</v>
      </c>
      <c r="B162" s="3" t="s">
        <v>23</v>
      </c>
      <c r="C162" s="9">
        <f t="shared" si="71"/>
        <v>3.2000000000000002E-3</v>
      </c>
      <c r="D162" s="9">
        <f t="shared" si="72"/>
        <v>3.5304267038290525E-3</v>
      </c>
      <c r="E162" s="9">
        <v>2.6599999999999999E-2</v>
      </c>
      <c r="F162" s="13">
        <f t="shared" si="74"/>
        <v>3.5900000000000001E-2</v>
      </c>
      <c r="G162" s="8">
        <f>'TARIFNE STAVKE od 01.10.2022'!F147</f>
        <v>5.1000000000000004E-3</v>
      </c>
      <c r="H162" s="8">
        <f>'TARIFNE STAVKE od 01.10.2022'!G147</f>
        <v>5.1000000000000004E-3</v>
      </c>
      <c r="I162" s="9">
        <f t="shared" si="73"/>
        <v>4.1000000000000002E-2</v>
      </c>
    </row>
    <row r="163" spans="1:9">
      <c r="A163" s="3">
        <v>6</v>
      </c>
      <c r="B163" s="3" t="s">
        <v>24</v>
      </c>
      <c r="C163" s="9">
        <f t="shared" si="71"/>
        <v>3.2000000000000002E-3</v>
      </c>
      <c r="D163" s="9">
        <f t="shared" si="72"/>
        <v>3.5304267038290525E-3</v>
      </c>
      <c r="E163" s="9">
        <v>2.6599999999999999E-2</v>
      </c>
      <c r="F163" s="13">
        <f t="shared" si="74"/>
        <v>3.5900000000000001E-2</v>
      </c>
      <c r="G163" s="8">
        <f>'TARIFNE STAVKE od 01.10.2022'!F148</f>
        <v>4.7000000000000002E-3</v>
      </c>
      <c r="H163" s="8">
        <f>'TARIFNE STAVKE od 01.10.2022'!G148</f>
        <v>4.7000000000000002E-3</v>
      </c>
      <c r="I163" s="9">
        <f t="shared" si="73"/>
        <v>4.0600000000000004E-2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75">ROUND(D169*0.901,4)</f>
        <v>3.2000000000000002E-3</v>
      </c>
      <c r="D169" s="9">
        <f t="shared" ref="D169:D174" si="76">E169/$G$9</f>
        <v>3.5304267038290525E-3</v>
      </c>
      <c r="E169" s="9">
        <v>2.6599999999999999E-2</v>
      </c>
      <c r="F169" s="13">
        <f>C169+0.0327</f>
        <v>3.5900000000000001E-2</v>
      </c>
      <c r="G169" s="76">
        <f>'TARIFNE STAVKE od 01.10.2022'!F152</f>
        <v>4.5999999999999999E-3</v>
      </c>
      <c r="H169" s="76">
        <f>'TARIFNE STAVKE od 01.10.2022'!G152</f>
        <v>4.7000000000000002E-3</v>
      </c>
      <c r="I169" s="9">
        <f t="shared" ref="I169:I174" si="77">(F169+H169)</f>
        <v>4.0600000000000004E-2</v>
      </c>
    </row>
    <row r="170" spans="1:9">
      <c r="A170" s="3">
        <v>2</v>
      </c>
      <c r="B170" s="3" t="s">
        <v>20</v>
      </c>
      <c r="C170" s="9">
        <f t="shared" si="75"/>
        <v>3.2000000000000002E-3</v>
      </c>
      <c r="D170" s="9">
        <f t="shared" si="76"/>
        <v>3.5304267038290525E-3</v>
      </c>
      <c r="E170" s="9">
        <v>2.6599999999999999E-2</v>
      </c>
      <c r="F170" s="13">
        <f t="shared" ref="F170:F174" si="78">C170+0.0327</f>
        <v>3.5900000000000001E-2</v>
      </c>
      <c r="G170" s="76">
        <f>'TARIFNE STAVKE od 01.10.2022'!F153</f>
        <v>4.5999999999999999E-3</v>
      </c>
      <c r="H170" s="76">
        <f>'TARIFNE STAVKE od 01.10.2022'!G153</f>
        <v>4.7000000000000002E-3</v>
      </c>
      <c r="I170" s="9">
        <f t="shared" si="77"/>
        <v>4.0600000000000004E-2</v>
      </c>
    </row>
    <row r="171" spans="1:9">
      <c r="A171" s="3">
        <v>3</v>
      </c>
      <c r="B171" s="3" t="s">
        <v>21</v>
      </c>
      <c r="C171" s="9">
        <f t="shared" si="75"/>
        <v>3.2000000000000002E-3</v>
      </c>
      <c r="D171" s="9">
        <f t="shared" si="76"/>
        <v>3.5304267038290525E-3</v>
      </c>
      <c r="E171" s="9">
        <v>2.6599999999999999E-2</v>
      </c>
      <c r="F171" s="13">
        <f t="shared" si="78"/>
        <v>3.5900000000000001E-2</v>
      </c>
      <c r="G171" s="76">
        <f>'TARIFNE STAVKE od 01.10.2022'!F154</f>
        <v>3.7000000000000002E-3</v>
      </c>
      <c r="H171" s="76">
        <f>'TARIFNE STAVKE od 01.10.2022'!G154</f>
        <v>3.8E-3</v>
      </c>
      <c r="I171" s="9">
        <f t="shared" si="77"/>
        <v>3.9699999999999999E-2</v>
      </c>
    </row>
    <row r="172" spans="1:9">
      <c r="A172" s="3">
        <v>4</v>
      </c>
      <c r="B172" s="3" t="s">
        <v>22</v>
      </c>
      <c r="C172" s="9">
        <f t="shared" si="75"/>
        <v>3.2000000000000002E-3</v>
      </c>
      <c r="D172" s="9">
        <f t="shared" si="76"/>
        <v>3.5304267038290525E-3</v>
      </c>
      <c r="E172" s="9">
        <v>2.6599999999999999E-2</v>
      </c>
      <c r="F172" s="13">
        <f t="shared" si="78"/>
        <v>3.5900000000000001E-2</v>
      </c>
      <c r="G172" s="76">
        <f>'TARIFNE STAVKE od 01.10.2022'!F155</f>
        <v>3.5000000000000001E-3</v>
      </c>
      <c r="H172" s="76">
        <f>'TARIFNE STAVKE od 01.10.2022'!G155</f>
        <v>3.5000000000000001E-3</v>
      </c>
      <c r="I172" s="9">
        <f t="shared" si="77"/>
        <v>3.9400000000000004E-2</v>
      </c>
    </row>
    <row r="173" spans="1:9">
      <c r="A173" s="3">
        <v>5</v>
      </c>
      <c r="B173" s="3" t="s">
        <v>23</v>
      </c>
      <c r="C173" s="9">
        <f t="shared" si="75"/>
        <v>3.2000000000000002E-3</v>
      </c>
      <c r="D173" s="9">
        <f t="shared" si="76"/>
        <v>3.5304267038290525E-3</v>
      </c>
      <c r="E173" s="9">
        <v>2.6599999999999999E-2</v>
      </c>
      <c r="F173" s="13">
        <f t="shared" si="78"/>
        <v>3.5900000000000001E-2</v>
      </c>
      <c r="G173" s="76">
        <f>'TARIFNE STAVKE od 01.10.2022'!F156</f>
        <v>3.2000000000000002E-3</v>
      </c>
      <c r="H173" s="76">
        <f>'TARIFNE STAVKE od 01.10.2022'!G156</f>
        <v>3.3E-3</v>
      </c>
      <c r="I173" s="9">
        <f t="shared" si="77"/>
        <v>3.9199999999999999E-2</v>
      </c>
    </row>
    <row r="174" spans="1:9">
      <c r="A174" s="3">
        <v>6</v>
      </c>
      <c r="B174" s="3" t="s">
        <v>24</v>
      </c>
      <c r="C174" s="9">
        <f t="shared" si="75"/>
        <v>3.2000000000000002E-3</v>
      </c>
      <c r="D174" s="9">
        <f t="shared" si="76"/>
        <v>3.5304267038290525E-3</v>
      </c>
      <c r="E174" s="9">
        <v>2.6599999999999999E-2</v>
      </c>
      <c r="F174" s="13">
        <f t="shared" si="78"/>
        <v>3.5900000000000001E-2</v>
      </c>
      <c r="G174" s="76">
        <f>'TARIFNE STAVKE od 01.10.2022'!F157</f>
        <v>3.0000000000000001E-3</v>
      </c>
      <c r="H174" s="76">
        <f>'TARIFNE STAVKE od 01.10.2022'!G157</f>
        <v>3.0999999999999999E-3</v>
      </c>
      <c r="I174" s="9">
        <f t="shared" si="77"/>
        <v>3.9E-2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79">ROUND(D180*0.901,4)</f>
        <v>3.2000000000000002E-3</v>
      </c>
      <c r="D180" s="9">
        <f t="shared" ref="D180:D182" si="80">E180/$G$9</f>
        <v>3.5304267038290525E-3</v>
      </c>
      <c r="E180" s="9">
        <v>2.6599999999999999E-2</v>
      </c>
      <c r="F180" s="13">
        <f>C180+0.0327</f>
        <v>3.5900000000000001E-2</v>
      </c>
      <c r="G180" s="8">
        <f>'TARIFNE STAVKE od 01.10.2022'!F161</f>
        <v>3.5999999999999999E-3</v>
      </c>
      <c r="H180" s="8">
        <f>'TARIFNE STAVKE od 01.10.2022'!G161</f>
        <v>3.7000000000000002E-3</v>
      </c>
      <c r="I180" s="9">
        <f t="shared" ref="I180:I182" si="81">(F180+H180)</f>
        <v>3.9600000000000003E-2</v>
      </c>
    </row>
    <row r="181" spans="1:9">
      <c r="A181" s="3">
        <v>2</v>
      </c>
      <c r="B181" s="3" t="s">
        <v>21</v>
      </c>
      <c r="C181" s="9">
        <f t="shared" si="79"/>
        <v>3.2000000000000002E-3</v>
      </c>
      <c r="D181" s="9">
        <f t="shared" si="80"/>
        <v>3.5304267038290525E-3</v>
      </c>
      <c r="E181" s="9">
        <v>2.6599999999999999E-2</v>
      </c>
      <c r="F181" s="13">
        <f t="shared" ref="F181:F182" si="82">C181+0.0327</f>
        <v>3.5900000000000001E-2</v>
      </c>
      <c r="G181" s="8">
        <f>'TARIFNE STAVKE od 01.10.2022'!F162</f>
        <v>3.5999999999999999E-3</v>
      </c>
      <c r="H181" s="8">
        <f>'TARIFNE STAVKE od 01.10.2022'!G162</f>
        <v>3.7000000000000002E-3</v>
      </c>
      <c r="I181" s="9">
        <f t="shared" si="81"/>
        <v>3.9600000000000003E-2</v>
      </c>
    </row>
    <row r="182" spans="1:9">
      <c r="A182" s="3">
        <v>3</v>
      </c>
      <c r="B182" s="3" t="s">
        <v>23</v>
      </c>
      <c r="C182" s="9">
        <f t="shared" si="79"/>
        <v>3.2000000000000002E-3</v>
      </c>
      <c r="D182" s="9">
        <f t="shared" si="80"/>
        <v>3.5304267038290525E-3</v>
      </c>
      <c r="E182" s="9">
        <v>2.6599999999999999E-2</v>
      </c>
      <c r="F182" s="13">
        <f t="shared" si="82"/>
        <v>3.5900000000000001E-2</v>
      </c>
      <c r="G182" s="8">
        <f>'TARIFNE STAVKE od 01.10.2022'!F163</f>
        <v>3.3E-3</v>
      </c>
      <c r="H182" s="8">
        <f>'TARIFNE STAVKE od 01.10.2022'!G163</f>
        <v>3.3999999999999998E-3</v>
      </c>
      <c r="I182" s="9">
        <f t="shared" si="81"/>
        <v>3.9300000000000002E-2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83">ROUND(D188*0.901,4)</f>
        <v>3.2000000000000002E-3</v>
      </c>
      <c r="D188" s="9">
        <f t="shared" ref="D188:D191" si="84">E188/$G$9</f>
        <v>3.5304267038290525E-3</v>
      </c>
      <c r="E188" s="9">
        <v>2.6599999999999999E-2</v>
      </c>
      <c r="F188" s="13">
        <f>C188+0.0327</f>
        <v>3.5900000000000001E-2</v>
      </c>
      <c r="G188" s="8">
        <f>'TARIFNE STAVKE od 01.10.2022'!F167</f>
        <v>8.3000000000000001E-3</v>
      </c>
      <c r="H188" s="8">
        <f>'TARIFNE STAVKE od 01.10.2022'!G167</f>
        <v>8.3000000000000001E-3</v>
      </c>
      <c r="I188" s="9">
        <f t="shared" ref="I188:I191" si="85">(F188+H188)</f>
        <v>4.4200000000000003E-2</v>
      </c>
    </row>
    <row r="189" spans="1:9">
      <c r="A189" s="3">
        <v>2</v>
      </c>
      <c r="B189" s="3" t="s">
        <v>21</v>
      </c>
      <c r="C189" s="9">
        <f t="shared" si="83"/>
        <v>3.2000000000000002E-3</v>
      </c>
      <c r="D189" s="9">
        <f t="shared" si="84"/>
        <v>3.5304267038290525E-3</v>
      </c>
      <c r="E189" s="9">
        <v>2.6599999999999999E-2</v>
      </c>
      <c r="F189" s="13">
        <f t="shared" ref="F189:F191" si="86">C189+0.0327</f>
        <v>3.5900000000000001E-2</v>
      </c>
      <c r="G189" s="8">
        <f>'TARIFNE STAVKE od 01.10.2022'!F168</f>
        <v>7.9000000000000008E-3</v>
      </c>
      <c r="H189" s="8">
        <f>'TARIFNE STAVKE od 01.10.2022'!G168</f>
        <v>7.9000000000000008E-3</v>
      </c>
      <c r="I189" s="9">
        <f t="shared" si="85"/>
        <v>4.3800000000000006E-2</v>
      </c>
    </row>
    <row r="190" spans="1:9">
      <c r="A190" s="3">
        <v>3</v>
      </c>
      <c r="B190" s="3" t="s">
        <v>23</v>
      </c>
      <c r="C190" s="9">
        <f t="shared" si="83"/>
        <v>3.2000000000000002E-3</v>
      </c>
      <c r="D190" s="9">
        <f t="shared" si="84"/>
        <v>3.5304267038290525E-3</v>
      </c>
      <c r="E190" s="9">
        <v>2.6599999999999999E-2</v>
      </c>
      <c r="F190" s="13">
        <f t="shared" si="86"/>
        <v>3.5900000000000001E-2</v>
      </c>
      <c r="G190" s="8">
        <f>'TARIFNE STAVKE od 01.10.2022'!F169</f>
        <v>7.0000000000000001E-3</v>
      </c>
      <c r="H190" s="8">
        <f>'TARIFNE STAVKE od 01.10.2022'!G169</f>
        <v>7.0000000000000001E-3</v>
      </c>
      <c r="I190" s="9">
        <f t="shared" si="85"/>
        <v>4.2900000000000001E-2</v>
      </c>
    </row>
    <row r="191" spans="1:9">
      <c r="A191" s="3">
        <v>4</v>
      </c>
      <c r="B191" s="3" t="s">
        <v>25</v>
      </c>
      <c r="C191" s="9">
        <f t="shared" si="83"/>
        <v>3.2000000000000002E-3</v>
      </c>
      <c r="D191" s="9">
        <f t="shared" si="84"/>
        <v>3.5304267038290525E-3</v>
      </c>
      <c r="E191" s="9">
        <v>2.6599999999999999E-2</v>
      </c>
      <c r="F191" s="13">
        <f t="shared" si="86"/>
        <v>3.5900000000000001E-2</v>
      </c>
      <c r="G191" s="8">
        <f>'TARIFNE STAVKE od 01.10.2022'!F170</f>
        <v>5.0000000000000001E-3</v>
      </c>
      <c r="H191" s="8">
        <f>'TARIFNE STAVKE od 01.10.2022'!G170</f>
        <v>5.0000000000000001E-3</v>
      </c>
      <c r="I191" s="9">
        <f t="shared" si="85"/>
        <v>4.0899999999999999E-2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87">ROUND(D197*0.901,4)</f>
        <v>3.0999999999999999E-3</v>
      </c>
      <c r="D197" s="9">
        <f t="shared" ref="D197:D201" si="88">E197/$G$9</f>
        <v>3.4375207379388146E-3</v>
      </c>
      <c r="E197" s="9">
        <v>2.5899999999999999E-2</v>
      </c>
      <c r="F197" s="13">
        <f>C197+0.0327</f>
        <v>3.5799999999999998E-2</v>
      </c>
      <c r="G197" s="76">
        <f>'TARIFNE STAVKE od 01.10.2022'!F174</f>
        <v>3.5000000000000001E-3</v>
      </c>
      <c r="H197" s="76">
        <f>'TARIFNE STAVKE od 01.10.2022'!G174</f>
        <v>3.8999999999999998E-3</v>
      </c>
      <c r="I197" s="9">
        <f t="shared" ref="I197:I201" si="89">(F197+H197)</f>
        <v>3.9699999999999999E-2</v>
      </c>
    </row>
    <row r="198" spans="1:9">
      <c r="A198" s="3">
        <v>2</v>
      </c>
      <c r="B198" s="3" t="s">
        <v>20</v>
      </c>
      <c r="C198" s="9">
        <f t="shared" si="87"/>
        <v>3.0999999999999999E-3</v>
      </c>
      <c r="D198" s="9">
        <f t="shared" si="88"/>
        <v>3.4375207379388146E-3</v>
      </c>
      <c r="E198" s="9">
        <v>2.5899999999999999E-2</v>
      </c>
      <c r="F198" s="13">
        <f t="shared" ref="F198:F201" si="90">C198+0.0327</f>
        <v>3.5799999999999998E-2</v>
      </c>
      <c r="G198" s="76">
        <f>'TARIFNE STAVKE od 01.10.2022'!F175</f>
        <v>3.5000000000000001E-3</v>
      </c>
      <c r="H198" s="76">
        <f>'TARIFNE STAVKE od 01.10.2022'!G175</f>
        <v>3.8999999999999998E-3</v>
      </c>
      <c r="I198" s="9">
        <f t="shared" si="89"/>
        <v>3.9699999999999999E-2</v>
      </c>
    </row>
    <row r="199" spans="1:9">
      <c r="A199" s="3">
        <v>3</v>
      </c>
      <c r="B199" s="3" t="s">
        <v>21</v>
      </c>
      <c r="C199" s="9">
        <f t="shared" si="87"/>
        <v>3.0999999999999999E-3</v>
      </c>
      <c r="D199" s="9">
        <f t="shared" si="88"/>
        <v>3.4375207379388146E-3</v>
      </c>
      <c r="E199" s="9">
        <v>2.5899999999999999E-2</v>
      </c>
      <c r="F199" s="13">
        <f t="shared" si="90"/>
        <v>3.5799999999999998E-2</v>
      </c>
      <c r="G199" s="76">
        <f>'TARIFNE STAVKE od 01.10.2022'!F176</f>
        <v>3.2000000000000002E-3</v>
      </c>
      <c r="H199" s="76">
        <f>'TARIFNE STAVKE od 01.10.2022'!G176</f>
        <v>3.5000000000000001E-3</v>
      </c>
      <c r="I199" s="9">
        <f t="shared" si="89"/>
        <v>3.9300000000000002E-2</v>
      </c>
    </row>
    <row r="200" spans="1:9">
      <c r="A200" s="3">
        <v>4</v>
      </c>
      <c r="B200" s="3" t="s">
        <v>22</v>
      </c>
      <c r="C200" s="9">
        <f t="shared" si="87"/>
        <v>3.0999999999999999E-3</v>
      </c>
      <c r="D200" s="9">
        <f t="shared" si="88"/>
        <v>3.4375207379388146E-3</v>
      </c>
      <c r="E200" s="9">
        <v>2.5899999999999999E-2</v>
      </c>
      <c r="F200" s="13">
        <f t="shared" si="90"/>
        <v>3.5799999999999998E-2</v>
      </c>
      <c r="G200" s="76">
        <f>'TARIFNE STAVKE od 01.10.2022'!F177</f>
        <v>3.2000000000000002E-3</v>
      </c>
      <c r="H200" s="76">
        <f>'TARIFNE STAVKE od 01.10.2022'!G177</f>
        <v>3.5000000000000001E-3</v>
      </c>
      <c r="I200" s="9">
        <f t="shared" si="89"/>
        <v>3.9300000000000002E-2</v>
      </c>
    </row>
    <row r="201" spans="1:9">
      <c r="A201" s="3">
        <v>5</v>
      </c>
      <c r="B201" s="3" t="s">
        <v>23</v>
      </c>
      <c r="C201" s="9">
        <f t="shared" si="87"/>
        <v>3.0999999999999999E-3</v>
      </c>
      <c r="D201" s="9">
        <f t="shared" si="88"/>
        <v>3.4375207379388146E-3</v>
      </c>
      <c r="E201" s="9">
        <v>2.5899999999999999E-2</v>
      </c>
      <c r="F201" s="13">
        <f t="shared" si="90"/>
        <v>3.5799999999999998E-2</v>
      </c>
      <c r="G201" s="76">
        <f>'TARIFNE STAVKE od 01.10.2022'!F178</f>
        <v>2.8E-3</v>
      </c>
      <c r="H201" s="76">
        <f>'TARIFNE STAVKE od 01.10.2022'!G178</f>
        <v>3.0999999999999999E-3</v>
      </c>
      <c r="I201" s="9">
        <f t="shared" si="89"/>
        <v>3.8899999999999997E-2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91">ROUND(D207*0.901,4)</f>
        <v>3.0999999999999999E-3</v>
      </c>
      <c r="D207" s="9">
        <f t="shared" ref="D207:D211" si="92">E207/$G$9</f>
        <v>3.4375207379388146E-3</v>
      </c>
      <c r="E207" s="9">
        <v>2.5899999999999999E-2</v>
      </c>
      <c r="F207" s="13">
        <f>C207+0.0327</f>
        <v>3.5799999999999998E-2</v>
      </c>
      <c r="G207" s="8">
        <f>'TARIFNE STAVKE od 01.10.2022'!F16</f>
        <v>4.0000000000000001E-3</v>
      </c>
      <c r="H207" s="8">
        <f>'TARIFNE STAVKE od 01.10.2022'!G16</f>
        <v>4.1000000000000003E-3</v>
      </c>
      <c r="I207" s="9">
        <f t="shared" ref="I207:I211" si="93">(F207+H207)</f>
        <v>3.9899999999999998E-2</v>
      </c>
    </row>
    <row r="208" spans="1:9">
      <c r="A208" s="3">
        <v>2</v>
      </c>
      <c r="B208" s="3" t="s">
        <v>20</v>
      </c>
      <c r="C208" s="9">
        <f t="shared" si="91"/>
        <v>3.0999999999999999E-3</v>
      </c>
      <c r="D208" s="9">
        <f t="shared" si="92"/>
        <v>3.4375207379388146E-3</v>
      </c>
      <c r="E208" s="9">
        <v>2.5899999999999999E-2</v>
      </c>
      <c r="F208" s="13">
        <f t="shared" ref="F208:F211" si="94">C208+0.0327</f>
        <v>3.5799999999999998E-2</v>
      </c>
      <c r="G208" s="8">
        <f>'TARIFNE STAVKE od 01.10.2022'!F17</f>
        <v>4.0000000000000001E-3</v>
      </c>
      <c r="H208" s="8">
        <f>'TARIFNE STAVKE od 01.10.2022'!G17</f>
        <v>4.1000000000000003E-3</v>
      </c>
      <c r="I208" s="9">
        <f t="shared" si="93"/>
        <v>3.9899999999999998E-2</v>
      </c>
    </row>
    <row r="209" spans="1:9">
      <c r="A209" s="3">
        <v>3</v>
      </c>
      <c r="B209" s="3" t="s">
        <v>21</v>
      </c>
      <c r="C209" s="9">
        <f t="shared" si="91"/>
        <v>3.0999999999999999E-3</v>
      </c>
      <c r="D209" s="9">
        <f t="shared" si="92"/>
        <v>3.4375207379388146E-3</v>
      </c>
      <c r="E209" s="9">
        <v>2.5899999999999999E-2</v>
      </c>
      <c r="F209" s="13">
        <f t="shared" si="94"/>
        <v>3.5799999999999998E-2</v>
      </c>
      <c r="G209" s="8">
        <f>'TARIFNE STAVKE od 01.10.2022'!F18</f>
        <v>4.0000000000000001E-3</v>
      </c>
      <c r="H209" s="8">
        <f>'TARIFNE STAVKE od 01.10.2022'!G18</f>
        <v>4.1000000000000003E-3</v>
      </c>
      <c r="I209" s="9">
        <f t="shared" si="93"/>
        <v>3.9899999999999998E-2</v>
      </c>
    </row>
    <row r="210" spans="1:9">
      <c r="A210" s="3">
        <v>4</v>
      </c>
      <c r="B210" s="3" t="s">
        <v>22</v>
      </c>
      <c r="C210" s="9">
        <f t="shared" si="91"/>
        <v>3.0999999999999999E-3</v>
      </c>
      <c r="D210" s="9">
        <f t="shared" si="92"/>
        <v>3.4375207379388146E-3</v>
      </c>
      <c r="E210" s="9">
        <v>2.5899999999999999E-2</v>
      </c>
      <c r="F210" s="13">
        <f t="shared" si="94"/>
        <v>3.5799999999999998E-2</v>
      </c>
      <c r="G210" s="8">
        <f>'TARIFNE STAVKE od 01.10.2022'!F19</f>
        <v>3.5999999999999999E-3</v>
      </c>
      <c r="H210" s="8">
        <f>'TARIFNE STAVKE od 01.10.2022'!G19</f>
        <v>3.7000000000000002E-3</v>
      </c>
      <c r="I210" s="9">
        <f t="shared" si="93"/>
        <v>3.95E-2</v>
      </c>
    </row>
    <row r="211" spans="1:9">
      <c r="A211" s="3">
        <v>5</v>
      </c>
      <c r="B211" s="3" t="s">
        <v>23</v>
      </c>
      <c r="C211" s="9">
        <f t="shared" si="91"/>
        <v>3.0999999999999999E-3</v>
      </c>
      <c r="D211" s="9">
        <f t="shared" si="92"/>
        <v>3.4375207379388146E-3</v>
      </c>
      <c r="E211" s="9">
        <v>2.5899999999999999E-2</v>
      </c>
      <c r="F211" s="13">
        <f t="shared" si="94"/>
        <v>3.5799999999999998E-2</v>
      </c>
      <c r="G211" s="8">
        <f>'TARIFNE STAVKE od 01.10.2022'!F20</f>
        <v>3.5999999999999999E-3</v>
      </c>
      <c r="H211" s="8">
        <f>'TARIFNE STAVKE od 01.10.2022'!G20</f>
        <v>3.7000000000000002E-3</v>
      </c>
      <c r="I211" s="9">
        <f t="shared" si="93"/>
        <v>3.95E-2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95">ROUND(D213*0.901,4)</f>
        <v>3.0999999999999999E-3</v>
      </c>
      <c r="D213" s="9">
        <f t="shared" ref="D213:D221" si="96">E213/$G$9</f>
        <v>3.4375207379388146E-3</v>
      </c>
      <c r="E213" s="9">
        <v>2.5899999999999999E-2</v>
      </c>
      <c r="F213" s="13">
        <f>C213+0.0327</f>
        <v>3.5799999999999998E-2</v>
      </c>
      <c r="G213" s="8">
        <f>'TARIFNE STAVKE od 01.10.2022'!F190</f>
        <v>4.8999999999999998E-3</v>
      </c>
      <c r="H213" s="8">
        <f>'TARIFNE STAVKE od 01.10.2022'!G190</f>
        <v>5.1000000000000004E-3</v>
      </c>
      <c r="I213" s="9">
        <f t="shared" ref="I213:I216" si="97">(F213+H213)</f>
        <v>4.0899999999999999E-2</v>
      </c>
    </row>
    <row r="214" spans="1:9">
      <c r="A214" s="3">
        <v>2</v>
      </c>
      <c r="B214" s="3" t="s">
        <v>21</v>
      </c>
      <c r="C214" s="9">
        <f t="shared" si="95"/>
        <v>3.0999999999999999E-3</v>
      </c>
      <c r="D214" s="9">
        <f t="shared" si="96"/>
        <v>3.4375207379388146E-3</v>
      </c>
      <c r="E214" s="9">
        <v>2.5899999999999999E-2</v>
      </c>
      <c r="F214" s="13">
        <f t="shared" ref="F214:F216" si="98">C214+0.0327</f>
        <v>3.5799999999999998E-2</v>
      </c>
      <c r="G214" s="8">
        <f>'TARIFNE STAVKE od 01.10.2022'!F191</f>
        <v>4.8999999999999998E-3</v>
      </c>
      <c r="H214" s="8">
        <f>'TARIFNE STAVKE od 01.10.2022'!G191</f>
        <v>5.1000000000000004E-3</v>
      </c>
      <c r="I214" s="9">
        <f t="shared" si="97"/>
        <v>4.0899999999999999E-2</v>
      </c>
    </row>
    <row r="215" spans="1:9">
      <c r="A215" s="3">
        <v>3</v>
      </c>
      <c r="B215" s="3" t="s">
        <v>22</v>
      </c>
      <c r="C215" s="9">
        <f t="shared" si="95"/>
        <v>3.0999999999999999E-3</v>
      </c>
      <c r="D215" s="9">
        <f t="shared" si="96"/>
        <v>3.4375207379388146E-3</v>
      </c>
      <c r="E215" s="9">
        <v>2.5899999999999999E-2</v>
      </c>
      <c r="F215" s="13">
        <f t="shared" si="98"/>
        <v>3.5799999999999998E-2</v>
      </c>
      <c r="G215" s="8">
        <f>'TARIFNE STAVKE od 01.10.2022'!F192</f>
        <v>4.5999999999999999E-3</v>
      </c>
      <c r="H215" s="8">
        <f>'TARIFNE STAVKE od 01.10.2022'!G192</f>
        <v>4.8999999999999998E-3</v>
      </c>
      <c r="I215" s="9">
        <f t="shared" si="97"/>
        <v>4.07E-2</v>
      </c>
    </row>
    <row r="216" spans="1:9">
      <c r="A216" s="3">
        <v>4</v>
      </c>
      <c r="B216" s="3" t="s">
        <v>23</v>
      </c>
      <c r="C216" s="9">
        <f t="shared" si="95"/>
        <v>3.0999999999999999E-3</v>
      </c>
      <c r="D216" s="9">
        <f t="shared" si="96"/>
        <v>3.4375207379388146E-3</v>
      </c>
      <c r="E216" s="9">
        <v>2.5899999999999999E-2</v>
      </c>
      <c r="F216" s="13">
        <f t="shared" si="98"/>
        <v>3.5799999999999998E-2</v>
      </c>
      <c r="G216" s="8">
        <f>'TARIFNE STAVKE od 01.10.2022'!F193</f>
        <v>4.4000000000000003E-3</v>
      </c>
      <c r="H216" s="8">
        <f>'TARIFNE STAVKE od 01.10.2022'!G193</f>
        <v>4.5999999999999999E-3</v>
      </c>
      <c r="I216" s="9">
        <f t="shared" si="97"/>
        <v>4.0399999999999998E-2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95"/>
        <v>3.0999999999999999E-3</v>
      </c>
      <c r="D218" s="9">
        <f t="shared" si="96"/>
        <v>3.4375207379388146E-3</v>
      </c>
      <c r="E218" s="9">
        <v>2.5899999999999999E-2</v>
      </c>
      <c r="F218" s="13">
        <f>C218+0.0327</f>
        <v>3.5799999999999998E-2</v>
      </c>
      <c r="G218" s="8">
        <f>'TARIFNE STAVKE od 01.10.2022'!F197</f>
        <v>5.4999999999999997E-3</v>
      </c>
      <c r="H218" s="8">
        <f>'TARIFNE STAVKE od 01.10.2022'!G197</f>
        <v>5.7000000000000002E-3</v>
      </c>
      <c r="I218" s="9">
        <f t="shared" ref="I218:I221" si="99">(F218+H218)</f>
        <v>4.1499999999999995E-2</v>
      </c>
    </row>
    <row r="219" spans="1:9">
      <c r="A219" s="3">
        <v>2</v>
      </c>
      <c r="B219" s="3" t="s">
        <v>21</v>
      </c>
      <c r="C219" s="9">
        <f t="shared" si="95"/>
        <v>3.0999999999999999E-3</v>
      </c>
      <c r="D219" s="9">
        <f t="shared" si="96"/>
        <v>3.4375207379388146E-3</v>
      </c>
      <c r="E219" s="9">
        <v>2.5899999999999999E-2</v>
      </c>
      <c r="F219" s="13">
        <f t="shared" ref="F219:F221" si="100">C219+0.0327</f>
        <v>3.5799999999999998E-2</v>
      </c>
      <c r="G219" s="8">
        <f>'TARIFNE STAVKE od 01.10.2022'!F198</f>
        <v>4.4000000000000003E-3</v>
      </c>
      <c r="H219" s="8">
        <f>'TARIFNE STAVKE od 01.10.2022'!G198</f>
        <v>4.5999999999999999E-3</v>
      </c>
      <c r="I219" s="9">
        <f t="shared" si="99"/>
        <v>4.0399999999999998E-2</v>
      </c>
    </row>
    <row r="220" spans="1:9">
      <c r="A220" s="3">
        <v>3</v>
      </c>
      <c r="B220" s="3" t="s">
        <v>22</v>
      </c>
      <c r="C220" s="9">
        <f t="shared" si="95"/>
        <v>3.0999999999999999E-3</v>
      </c>
      <c r="D220" s="9">
        <f t="shared" si="96"/>
        <v>3.4375207379388146E-3</v>
      </c>
      <c r="E220" s="9">
        <v>2.5899999999999999E-2</v>
      </c>
      <c r="F220" s="13">
        <f t="shared" si="100"/>
        <v>3.5799999999999998E-2</v>
      </c>
      <c r="G220" s="8">
        <f>'TARIFNE STAVKE od 01.10.2022'!F199</f>
        <v>4.1000000000000003E-3</v>
      </c>
      <c r="H220" s="8">
        <f>'TARIFNE STAVKE od 01.10.2022'!G199</f>
        <v>4.3E-3</v>
      </c>
      <c r="I220" s="9">
        <f t="shared" si="99"/>
        <v>4.0099999999999997E-2</v>
      </c>
    </row>
    <row r="221" spans="1:9">
      <c r="A221" s="3">
        <v>4</v>
      </c>
      <c r="B221" s="3" t="s">
        <v>23</v>
      </c>
      <c r="C221" s="9">
        <f t="shared" si="95"/>
        <v>3.0999999999999999E-3</v>
      </c>
      <c r="D221" s="9">
        <f t="shared" si="96"/>
        <v>3.4375207379388146E-3</v>
      </c>
      <c r="E221" s="9">
        <v>2.5899999999999999E-2</v>
      </c>
      <c r="F221" s="13">
        <f t="shared" si="100"/>
        <v>3.5799999999999998E-2</v>
      </c>
      <c r="G221" s="8">
        <f>'TARIFNE STAVKE od 01.10.2022'!F200</f>
        <v>3.8E-3</v>
      </c>
      <c r="H221" s="8">
        <f>'TARIFNE STAVKE od 01.10.2022'!G200</f>
        <v>4.0000000000000001E-3</v>
      </c>
      <c r="I221" s="9">
        <f t="shared" si="99"/>
        <v>3.9800000000000002E-2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101">ROUND(D227*0.901,4)</f>
        <v>3.5000000000000001E-3</v>
      </c>
      <c r="D227" s="9">
        <f t="shared" ref="D227:D230" si="102">E227/$G$9</f>
        <v>3.9153228482314683E-3</v>
      </c>
      <c r="E227" s="9">
        <v>2.9499999999999998E-2</v>
      </c>
      <c r="F227" s="13">
        <f>C227+0.0327</f>
        <v>3.6200000000000003E-2</v>
      </c>
      <c r="G227" s="8">
        <f>'TARIFNE STAVKE od 01.10.2022'!F204</f>
        <v>6.1000000000000004E-3</v>
      </c>
      <c r="H227" s="8">
        <f>'TARIFNE STAVKE od 01.10.2022'!G204</f>
        <v>6.4999999999999997E-3</v>
      </c>
      <c r="I227" s="9">
        <f t="shared" ref="I227:I230" si="103">(F227+H227)</f>
        <v>4.2700000000000002E-2</v>
      </c>
    </row>
    <row r="228" spans="1:9">
      <c r="A228" s="3">
        <v>2</v>
      </c>
      <c r="B228" s="3" t="s">
        <v>20</v>
      </c>
      <c r="C228" s="9">
        <f t="shared" si="101"/>
        <v>3.5000000000000001E-3</v>
      </c>
      <c r="D228" s="9">
        <f t="shared" si="102"/>
        <v>3.9153228482314683E-3</v>
      </c>
      <c r="E228" s="9">
        <v>2.9499999999999998E-2</v>
      </c>
      <c r="F228" s="13">
        <f t="shared" ref="F228:F230" si="104">C228+0.0327</f>
        <v>3.6200000000000003E-2</v>
      </c>
      <c r="G228" s="8">
        <f>'TARIFNE STAVKE od 01.10.2022'!F205</f>
        <v>4.7000000000000002E-3</v>
      </c>
      <c r="H228" s="8">
        <f>'TARIFNE STAVKE od 01.10.2022'!G205</f>
        <v>5.0000000000000001E-3</v>
      </c>
      <c r="I228" s="9">
        <f t="shared" si="103"/>
        <v>4.1200000000000001E-2</v>
      </c>
    </row>
    <row r="229" spans="1:9">
      <c r="A229" s="3">
        <v>3</v>
      </c>
      <c r="B229" s="3" t="s">
        <v>21</v>
      </c>
      <c r="C229" s="9">
        <f t="shared" si="101"/>
        <v>3.5000000000000001E-3</v>
      </c>
      <c r="D229" s="9">
        <f t="shared" si="102"/>
        <v>3.9153228482314683E-3</v>
      </c>
      <c r="E229" s="9">
        <v>2.9499999999999998E-2</v>
      </c>
      <c r="F229" s="13">
        <f t="shared" si="104"/>
        <v>3.6200000000000003E-2</v>
      </c>
      <c r="G229" s="8">
        <f>'TARIFNE STAVKE od 01.10.2022'!F206</f>
        <v>4.0000000000000001E-3</v>
      </c>
      <c r="H229" s="8">
        <f>'TARIFNE STAVKE od 01.10.2022'!G206</f>
        <v>4.1999999999999997E-3</v>
      </c>
      <c r="I229" s="9">
        <f t="shared" si="103"/>
        <v>4.0400000000000005E-2</v>
      </c>
    </row>
    <row r="230" spans="1:9">
      <c r="A230" s="3">
        <v>4</v>
      </c>
      <c r="B230" s="3" t="s">
        <v>23</v>
      </c>
      <c r="C230" s="9">
        <f t="shared" si="101"/>
        <v>3.5000000000000001E-3</v>
      </c>
      <c r="D230" s="9">
        <f t="shared" si="102"/>
        <v>3.9153228482314683E-3</v>
      </c>
      <c r="E230" s="9">
        <v>2.9499999999999998E-2</v>
      </c>
      <c r="F230" s="13">
        <f t="shared" si="104"/>
        <v>3.6200000000000003E-2</v>
      </c>
      <c r="G230" s="8">
        <f>'TARIFNE STAVKE od 01.10.2022'!F207</f>
        <v>3.5000000000000001E-3</v>
      </c>
      <c r="H230" s="8">
        <f>'TARIFNE STAVKE od 01.10.2022'!G207</f>
        <v>3.7000000000000002E-3</v>
      </c>
      <c r="I230" s="9">
        <f t="shared" si="103"/>
        <v>3.9900000000000005E-2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105">ROUND(D236*0.901,4)</f>
        <v>4.4000000000000003E-3</v>
      </c>
      <c r="D236" s="9">
        <f t="shared" ref="D236:D243" si="106">E236/$G$9</f>
        <v>4.9240161921826264E-3</v>
      </c>
      <c r="E236" s="9">
        <v>3.7100000000000001E-2</v>
      </c>
      <c r="F236" s="13">
        <f>C236+0.0327</f>
        <v>3.7100000000000001E-2</v>
      </c>
      <c r="G236" s="8">
        <f>'TARIFNE STAVKE od 01.10.2022'!F211</f>
        <v>6.1000000000000004E-3</v>
      </c>
      <c r="H236" s="8">
        <f>'TARIFNE STAVKE od 01.10.2022'!G211</f>
        <v>6.4999999999999997E-3</v>
      </c>
      <c r="I236" s="9">
        <f t="shared" ref="I236:I243" si="107">(F236+H236)</f>
        <v>4.36E-2</v>
      </c>
    </row>
    <row r="237" spans="1:9">
      <c r="A237" s="3">
        <v>2</v>
      </c>
      <c r="B237" s="3" t="s">
        <v>20</v>
      </c>
      <c r="C237" s="9">
        <f t="shared" si="105"/>
        <v>4.4000000000000003E-3</v>
      </c>
      <c r="D237" s="9">
        <f t="shared" si="106"/>
        <v>4.9240161921826264E-3</v>
      </c>
      <c r="E237" s="9">
        <v>3.7100000000000001E-2</v>
      </c>
      <c r="F237" s="13">
        <f t="shared" ref="F237:F243" si="108">C237+0.0327</f>
        <v>3.7100000000000001E-2</v>
      </c>
      <c r="G237" s="8">
        <f>'TARIFNE STAVKE od 01.10.2022'!F212</f>
        <v>4.7000000000000002E-3</v>
      </c>
      <c r="H237" s="8">
        <f>'TARIFNE STAVKE od 01.10.2022'!G212</f>
        <v>5.0000000000000001E-3</v>
      </c>
      <c r="I237" s="9">
        <f t="shared" si="107"/>
        <v>4.2099999999999999E-2</v>
      </c>
    </row>
    <row r="238" spans="1:9">
      <c r="A238" s="3">
        <v>3</v>
      </c>
      <c r="B238" s="3" t="s">
        <v>21</v>
      </c>
      <c r="C238" s="9">
        <f t="shared" si="105"/>
        <v>4.4000000000000003E-3</v>
      </c>
      <c r="D238" s="9">
        <f t="shared" si="106"/>
        <v>4.9240161921826264E-3</v>
      </c>
      <c r="E238" s="9">
        <v>3.7100000000000001E-2</v>
      </c>
      <c r="F238" s="13">
        <f t="shared" si="108"/>
        <v>3.7100000000000001E-2</v>
      </c>
      <c r="G238" s="8">
        <f>'TARIFNE STAVKE od 01.10.2022'!F213</f>
        <v>4.0000000000000001E-3</v>
      </c>
      <c r="H238" s="8">
        <f>'TARIFNE STAVKE od 01.10.2022'!G213</f>
        <v>4.1999999999999997E-3</v>
      </c>
      <c r="I238" s="9">
        <f t="shared" si="107"/>
        <v>4.1300000000000003E-2</v>
      </c>
    </row>
    <row r="239" spans="1:9">
      <c r="A239" s="3">
        <v>4</v>
      </c>
      <c r="B239" s="3" t="s">
        <v>22</v>
      </c>
      <c r="C239" s="9">
        <f t="shared" si="105"/>
        <v>4.4000000000000003E-3</v>
      </c>
      <c r="D239" s="9">
        <f t="shared" si="106"/>
        <v>4.9240161921826264E-3</v>
      </c>
      <c r="E239" s="9">
        <v>3.7100000000000001E-2</v>
      </c>
      <c r="F239" s="13">
        <f t="shared" si="108"/>
        <v>3.7100000000000001E-2</v>
      </c>
      <c r="G239" s="8">
        <f>'TARIFNE STAVKE od 01.10.2022'!F214</f>
        <v>3.8E-3</v>
      </c>
      <c r="H239" s="8">
        <f>'TARIFNE STAVKE od 01.10.2022'!G214</f>
        <v>4.0000000000000001E-3</v>
      </c>
      <c r="I239" s="9">
        <f t="shared" si="107"/>
        <v>4.1099999999999998E-2</v>
      </c>
    </row>
    <row r="240" spans="1:9">
      <c r="A240" s="3">
        <v>5</v>
      </c>
      <c r="B240" s="3" t="s">
        <v>23</v>
      </c>
      <c r="C240" s="9">
        <f t="shared" si="105"/>
        <v>4.4000000000000003E-3</v>
      </c>
      <c r="D240" s="9">
        <f t="shared" si="106"/>
        <v>4.9240161921826264E-3</v>
      </c>
      <c r="E240" s="9">
        <v>3.7100000000000001E-2</v>
      </c>
      <c r="F240" s="13">
        <f t="shared" si="108"/>
        <v>3.7100000000000001E-2</v>
      </c>
      <c r="G240" s="8">
        <f>'TARIFNE STAVKE od 01.10.2022'!F215</f>
        <v>3.5000000000000001E-3</v>
      </c>
      <c r="H240" s="8">
        <f>'TARIFNE STAVKE od 01.10.2022'!G215</f>
        <v>3.7000000000000002E-3</v>
      </c>
      <c r="I240" s="9">
        <f t="shared" si="107"/>
        <v>4.0800000000000003E-2</v>
      </c>
    </row>
    <row r="241" spans="1:9">
      <c r="A241" s="3">
        <v>6</v>
      </c>
      <c r="B241" s="3" t="s">
        <v>24</v>
      </c>
      <c r="C241" s="9">
        <f t="shared" si="105"/>
        <v>4.4000000000000003E-3</v>
      </c>
      <c r="D241" s="9">
        <f t="shared" si="106"/>
        <v>4.9240161921826264E-3</v>
      </c>
      <c r="E241" s="9">
        <v>3.7100000000000001E-2</v>
      </c>
      <c r="F241" s="13">
        <f t="shared" si="108"/>
        <v>3.7100000000000001E-2</v>
      </c>
      <c r="G241" s="8">
        <f>'TARIFNE STAVKE od 01.10.2022'!F216</f>
        <v>3.3E-3</v>
      </c>
      <c r="H241" s="8">
        <f>'TARIFNE STAVKE od 01.10.2022'!G216</f>
        <v>3.5000000000000001E-3</v>
      </c>
      <c r="I241" s="9">
        <f t="shared" si="107"/>
        <v>4.0600000000000004E-2</v>
      </c>
    </row>
    <row r="242" spans="1:9">
      <c r="A242" s="3">
        <v>7</v>
      </c>
      <c r="B242" s="3" t="s">
        <v>25</v>
      </c>
      <c r="C242" s="9">
        <f t="shared" si="105"/>
        <v>4.4000000000000003E-3</v>
      </c>
      <c r="D242" s="9">
        <f t="shared" si="106"/>
        <v>4.9240161921826264E-3</v>
      </c>
      <c r="E242" s="9">
        <v>3.7100000000000001E-2</v>
      </c>
      <c r="F242" s="13">
        <f t="shared" si="108"/>
        <v>3.7100000000000001E-2</v>
      </c>
      <c r="G242" s="8">
        <f>'TARIFNE STAVKE od 01.10.2022'!F217</f>
        <v>3.0999999999999999E-3</v>
      </c>
      <c r="H242" s="8">
        <f>'TARIFNE STAVKE od 01.10.2022'!G217</f>
        <v>3.2000000000000002E-3</v>
      </c>
      <c r="I242" s="9">
        <f t="shared" si="107"/>
        <v>4.0300000000000002E-2</v>
      </c>
    </row>
    <row r="243" spans="1:9">
      <c r="A243" s="3">
        <v>8</v>
      </c>
      <c r="B243" s="3" t="s">
        <v>28</v>
      </c>
      <c r="C243" s="9">
        <f t="shared" si="105"/>
        <v>4.4000000000000003E-3</v>
      </c>
      <c r="D243" s="9">
        <f t="shared" si="106"/>
        <v>4.9240161921826264E-3</v>
      </c>
      <c r="E243" s="9">
        <v>3.7100000000000001E-2</v>
      </c>
      <c r="F243" s="13">
        <f t="shared" si="108"/>
        <v>3.7100000000000001E-2</v>
      </c>
      <c r="G243" s="8">
        <f>'TARIFNE STAVKE od 01.10.2022'!F218</f>
        <v>2.8E-3</v>
      </c>
      <c r="H243" s="8">
        <f>'TARIFNE STAVKE od 01.10.2022'!G218</f>
        <v>3.0000000000000001E-3</v>
      </c>
      <c r="I243" s="9">
        <f t="shared" si="107"/>
        <v>4.0100000000000004E-2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109">ROUND(D249*0.901,4)</f>
        <v>4.4000000000000003E-3</v>
      </c>
      <c r="D249" s="9">
        <f t="shared" ref="D249:D255" si="110">E249/$G$9</f>
        <v>4.9240161921826264E-3</v>
      </c>
      <c r="E249" s="9">
        <v>3.7100000000000001E-2</v>
      </c>
      <c r="F249" s="13">
        <f>C249+0.0327</f>
        <v>3.7100000000000001E-2</v>
      </c>
      <c r="G249" s="8">
        <f>'TARIFNE STAVKE od 01.10.2022'!F222</f>
        <v>6.1000000000000004E-3</v>
      </c>
      <c r="H249" s="8">
        <f>'TARIFNE STAVKE od 01.10.2022'!G222</f>
        <v>6.4999999999999997E-3</v>
      </c>
      <c r="I249" s="9">
        <f t="shared" ref="I249:I255" si="111">(F249+H249)</f>
        <v>4.36E-2</v>
      </c>
    </row>
    <row r="250" spans="1:9">
      <c r="A250" s="3">
        <v>2</v>
      </c>
      <c r="B250" s="3" t="s">
        <v>20</v>
      </c>
      <c r="C250" s="9">
        <f t="shared" si="109"/>
        <v>4.4000000000000003E-3</v>
      </c>
      <c r="D250" s="9">
        <f t="shared" si="110"/>
        <v>4.9240161921826264E-3</v>
      </c>
      <c r="E250" s="9">
        <v>3.7100000000000001E-2</v>
      </c>
      <c r="F250" s="13">
        <f t="shared" ref="F250:F255" si="112">C250+0.0327</f>
        <v>3.7100000000000001E-2</v>
      </c>
      <c r="G250" s="8">
        <f>'TARIFNE STAVKE od 01.10.2022'!F223</f>
        <v>4.7000000000000002E-3</v>
      </c>
      <c r="H250" s="8">
        <f>'TARIFNE STAVKE od 01.10.2022'!G223</f>
        <v>5.0000000000000001E-3</v>
      </c>
      <c r="I250" s="9">
        <f t="shared" si="111"/>
        <v>4.2099999999999999E-2</v>
      </c>
    </row>
    <row r="251" spans="1:9">
      <c r="A251" s="3">
        <v>3</v>
      </c>
      <c r="B251" s="3" t="s">
        <v>21</v>
      </c>
      <c r="C251" s="9">
        <f t="shared" si="109"/>
        <v>4.4000000000000003E-3</v>
      </c>
      <c r="D251" s="9">
        <f t="shared" si="110"/>
        <v>4.9240161921826264E-3</v>
      </c>
      <c r="E251" s="9">
        <v>3.7100000000000001E-2</v>
      </c>
      <c r="F251" s="13">
        <f t="shared" si="112"/>
        <v>3.7100000000000001E-2</v>
      </c>
      <c r="G251" s="8">
        <f>'TARIFNE STAVKE od 01.10.2022'!F224</f>
        <v>4.0000000000000001E-3</v>
      </c>
      <c r="H251" s="8">
        <f>'TARIFNE STAVKE od 01.10.2022'!G224</f>
        <v>4.1999999999999997E-3</v>
      </c>
      <c r="I251" s="9">
        <f t="shared" si="111"/>
        <v>4.1300000000000003E-2</v>
      </c>
    </row>
    <row r="252" spans="1:9">
      <c r="A252" s="3">
        <v>4</v>
      </c>
      <c r="B252" s="3" t="s">
        <v>22</v>
      </c>
      <c r="C252" s="9">
        <f t="shared" si="109"/>
        <v>4.4000000000000003E-3</v>
      </c>
      <c r="D252" s="9">
        <f t="shared" si="110"/>
        <v>4.9240161921826264E-3</v>
      </c>
      <c r="E252" s="9">
        <v>3.7100000000000001E-2</v>
      </c>
      <c r="F252" s="13">
        <f t="shared" si="112"/>
        <v>3.7100000000000001E-2</v>
      </c>
      <c r="G252" s="8">
        <f>'TARIFNE STAVKE od 01.10.2022'!F225</f>
        <v>3.8E-3</v>
      </c>
      <c r="H252" s="8">
        <f>'TARIFNE STAVKE od 01.10.2022'!G225</f>
        <v>4.0000000000000001E-3</v>
      </c>
      <c r="I252" s="9">
        <f t="shared" si="111"/>
        <v>4.1099999999999998E-2</v>
      </c>
    </row>
    <row r="253" spans="1:9">
      <c r="A253" s="3">
        <v>5</v>
      </c>
      <c r="B253" s="3" t="s">
        <v>23</v>
      </c>
      <c r="C253" s="9">
        <f t="shared" si="109"/>
        <v>4.4000000000000003E-3</v>
      </c>
      <c r="D253" s="9">
        <f t="shared" si="110"/>
        <v>4.9240161921826264E-3</v>
      </c>
      <c r="E253" s="9">
        <v>3.7100000000000001E-2</v>
      </c>
      <c r="F253" s="13">
        <f t="shared" si="112"/>
        <v>3.7100000000000001E-2</v>
      </c>
      <c r="G253" s="8">
        <f>'TARIFNE STAVKE od 01.10.2022'!F226</f>
        <v>3.5000000000000001E-3</v>
      </c>
      <c r="H253" s="8">
        <f>'TARIFNE STAVKE od 01.10.2022'!G226</f>
        <v>3.7000000000000002E-3</v>
      </c>
      <c r="I253" s="9">
        <f t="shared" si="111"/>
        <v>4.0800000000000003E-2</v>
      </c>
    </row>
    <row r="254" spans="1:9">
      <c r="A254" s="3">
        <v>6</v>
      </c>
      <c r="B254" s="3" t="s">
        <v>24</v>
      </c>
      <c r="C254" s="9">
        <f t="shared" si="109"/>
        <v>4.4000000000000003E-3</v>
      </c>
      <c r="D254" s="9">
        <f t="shared" si="110"/>
        <v>4.9240161921826264E-3</v>
      </c>
      <c r="E254" s="9">
        <v>3.7100000000000001E-2</v>
      </c>
      <c r="F254" s="13">
        <f t="shared" si="112"/>
        <v>3.7100000000000001E-2</v>
      </c>
      <c r="G254" s="8">
        <f>'TARIFNE STAVKE od 01.10.2022'!F227</f>
        <v>3.3E-3</v>
      </c>
      <c r="H254" s="8">
        <f>'TARIFNE STAVKE od 01.10.2022'!G227</f>
        <v>3.5000000000000001E-3</v>
      </c>
      <c r="I254" s="9">
        <f t="shared" si="111"/>
        <v>4.0600000000000004E-2</v>
      </c>
    </row>
    <row r="255" spans="1:9">
      <c r="A255" s="3">
        <v>7</v>
      </c>
      <c r="B255" s="3" t="s">
        <v>25</v>
      </c>
      <c r="C255" s="9">
        <f t="shared" si="109"/>
        <v>4.4000000000000003E-3</v>
      </c>
      <c r="D255" s="9">
        <f t="shared" si="110"/>
        <v>4.9240161921826264E-3</v>
      </c>
      <c r="E255" s="9">
        <v>3.7100000000000001E-2</v>
      </c>
      <c r="F255" s="13">
        <f t="shared" si="112"/>
        <v>3.7100000000000001E-2</v>
      </c>
      <c r="G255" s="8">
        <f>'TARIFNE STAVKE od 01.10.2022'!F228</f>
        <v>3.0999999999999999E-3</v>
      </c>
      <c r="H255" s="8">
        <f>'TARIFNE STAVKE od 01.10.2022'!G228</f>
        <v>3.2000000000000002E-3</v>
      </c>
      <c r="I255" s="9">
        <f t="shared" si="111"/>
        <v>4.0300000000000002E-2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113">ROUND(D261*0.901,4)</f>
        <v>3.5000000000000001E-3</v>
      </c>
      <c r="D261" s="9">
        <f t="shared" ref="D261:D267" si="114">E261/$G$9</f>
        <v>3.9153228482314683E-3</v>
      </c>
      <c r="E261" s="9">
        <v>2.9499999999999998E-2</v>
      </c>
      <c r="F261" s="13">
        <f>C261+0.0327</f>
        <v>3.6200000000000003E-2</v>
      </c>
      <c r="G261" s="8">
        <f>'TARIFNE STAVKE od 01.10.2022'!F232</f>
        <v>6.1000000000000004E-3</v>
      </c>
      <c r="H261" s="8">
        <f>'TARIFNE STAVKE od 01.10.2022'!G232</f>
        <v>6.4999999999999997E-3</v>
      </c>
      <c r="I261" s="9">
        <f t="shared" ref="I261:I267" si="115">(F261+H261)</f>
        <v>4.2700000000000002E-2</v>
      </c>
    </row>
    <row r="262" spans="1:9">
      <c r="A262" s="3">
        <v>2</v>
      </c>
      <c r="B262" s="3" t="s">
        <v>20</v>
      </c>
      <c r="C262" s="9">
        <f t="shared" si="113"/>
        <v>3.5000000000000001E-3</v>
      </c>
      <c r="D262" s="9">
        <f t="shared" si="114"/>
        <v>3.9153228482314683E-3</v>
      </c>
      <c r="E262" s="9">
        <v>2.9499999999999998E-2</v>
      </c>
      <c r="F262" s="13">
        <f t="shared" ref="F262:F267" si="116">C262+0.0327</f>
        <v>3.6200000000000003E-2</v>
      </c>
      <c r="G262" s="8">
        <f>'TARIFNE STAVKE od 01.10.2022'!F233</f>
        <v>4.7000000000000002E-3</v>
      </c>
      <c r="H262" s="8">
        <f>'TARIFNE STAVKE od 01.10.2022'!G233</f>
        <v>5.0000000000000001E-3</v>
      </c>
      <c r="I262" s="9">
        <f t="shared" si="115"/>
        <v>4.1200000000000001E-2</v>
      </c>
    </row>
    <row r="263" spans="1:9">
      <c r="A263" s="3">
        <v>3</v>
      </c>
      <c r="B263" s="3" t="s">
        <v>21</v>
      </c>
      <c r="C263" s="9">
        <f t="shared" si="113"/>
        <v>3.5000000000000001E-3</v>
      </c>
      <c r="D263" s="9">
        <f t="shared" si="114"/>
        <v>3.9153228482314683E-3</v>
      </c>
      <c r="E263" s="9">
        <v>2.9499999999999998E-2</v>
      </c>
      <c r="F263" s="13">
        <f t="shared" si="116"/>
        <v>3.6200000000000003E-2</v>
      </c>
      <c r="G263" s="8">
        <f>'TARIFNE STAVKE od 01.10.2022'!F234</f>
        <v>4.0000000000000001E-3</v>
      </c>
      <c r="H263" s="8">
        <f>'TARIFNE STAVKE od 01.10.2022'!G234</f>
        <v>4.1999999999999997E-3</v>
      </c>
      <c r="I263" s="9">
        <f t="shared" si="115"/>
        <v>4.0400000000000005E-2</v>
      </c>
    </row>
    <row r="264" spans="1:9">
      <c r="A264" s="3">
        <v>4</v>
      </c>
      <c r="B264" s="3" t="s">
        <v>22</v>
      </c>
      <c r="C264" s="9">
        <f t="shared" si="113"/>
        <v>3.5000000000000001E-3</v>
      </c>
      <c r="D264" s="9">
        <f t="shared" si="114"/>
        <v>3.9153228482314683E-3</v>
      </c>
      <c r="E264" s="9">
        <v>2.9499999999999998E-2</v>
      </c>
      <c r="F264" s="13">
        <f t="shared" si="116"/>
        <v>3.6200000000000003E-2</v>
      </c>
      <c r="G264" s="8">
        <f>'TARIFNE STAVKE od 01.10.2022'!F235</f>
        <v>3.8E-3</v>
      </c>
      <c r="H264" s="8">
        <f>'TARIFNE STAVKE od 01.10.2022'!G235</f>
        <v>4.0000000000000001E-3</v>
      </c>
      <c r="I264" s="9">
        <f t="shared" si="115"/>
        <v>4.02E-2</v>
      </c>
    </row>
    <row r="265" spans="1:9">
      <c r="A265" s="3">
        <v>5</v>
      </c>
      <c r="B265" s="3" t="s">
        <v>23</v>
      </c>
      <c r="C265" s="9">
        <f t="shared" si="113"/>
        <v>3.5000000000000001E-3</v>
      </c>
      <c r="D265" s="9">
        <f t="shared" si="114"/>
        <v>3.9153228482314683E-3</v>
      </c>
      <c r="E265" s="9">
        <v>2.9499999999999998E-2</v>
      </c>
      <c r="F265" s="13">
        <f t="shared" si="116"/>
        <v>3.6200000000000003E-2</v>
      </c>
      <c r="G265" s="8">
        <f>'TARIFNE STAVKE od 01.10.2022'!F236</f>
        <v>3.5000000000000001E-3</v>
      </c>
      <c r="H265" s="8">
        <f>'TARIFNE STAVKE od 01.10.2022'!G236</f>
        <v>3.7000000000000002E-3</v>
      </c>
      <c r="I265" s="9">
        <f t="shared" si="115"/>
        <v>3.9900000000000005E-2</v>
      </c>
    </row>
    <row r="266" spans="1:9">
      <c r="A266" s="3">
        <v>6</v>
      </c>
      <c r="B266" s="3" t="s">
        <v>24</v>
      </c>
      <c r="C266" s="9">
        <f t="shared" si="113"/>
        <v>3.5000000000000001E-3</v>
      </c>
      <c r="D266" s="9">
        <f t="shared" si="114"/>
        <v>3.9153228482314683E-3</v>
      </c>
      <c r="E266" s="9">
        <v>2.9499999999999998E-2</v>
      </c>
      <c r="F266" s="13">
        <f t="shared" si="116"/>
        <v>3.6200000000000003E-2</v>
      </c>
      <c r="G266" s="8">
        <f>'TARIFNE STAVKE od 01.10.2022'!F237</f>
        <v>3.3E-3</v>
      </c>
      <c r="H266" s="8">
        <f>'TARIFNE STAVKE od 01.10.2022'!G237</f>
        <v>3.5000000000000001E-3</v>
      </c>
      <c r="I266" s="9">
        <f t="shared" si="115"/>
        <v>3.9700000000000006E-2</v>
      </c>
    </row>
    <row r="267" spans="1:9">
      <c r="A267" s="3">
        <v>7</v>
      </c>
      <c r="B267" s="3" t="s">
        <v>25</v>
      </c>
      <c r="C267" s="9">
        <f t="shared" si="113"/>
        <v>3.5000000000000001E-3</v>
      </c>
      <c r="D267" s="9">
        <f t="shared" si="114"/>
        <v>3.9153228482314683E-3</v>
      </c>
      <c r="E267" s="9">
        <v>2.9499999999999998E-2</v>
      </c>
      <c r="F267" s="13">
        <f t="shared" si="116"/>
        <v>3.6200000000000003E-2</v>
      </c>
      <c r="G267" s="8">
        <f>'TARIFNE STAVKE od 01.10.2022'!F238</f>
        <v>3.0999999999999999E-3</v>
      </c>
      <c r="H267" s="8">
        <f>'TARIFNE STAVKE od 01.10.2022'!G238</f>
        <v>3.2000000000000002E-3</v>
      </c>
      <c r="I267" s="9">
        <f t="shared" si="115"/>
        <v>3.9400000000000004E-2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117">ROUND(D273*0.901,4)</f>
        <v>4.4000000000000003E-3</v>
      </c>
      <c r="D273" s="9">
        <f t="shared" ref="D273:D278" si="118">E273/$G$9</f>
        <v>4.9240161921826264E-3</v>
      </c>
      <c r="E273" s="9">
        <v>3.7100000000000001E-2</v>
      </c>
      <c r="F273" s="13">
        <f>C273+0.0327</f>
        <v>3.7100000000000001E-2</v>
      </c>
      <c r="G273" s="8">
        <f>'TARIFNE STAVKE od 01.10.2022'!F242</f>
        <v>6.1000000000000004E-3</v>
      </c>
      <c r="H273" s="8">
        <f>'TARIFNE STAVKE od 01.10.2022'!G242</f>
        <v>7.1999999999999998E-3</v>
      </c>
      <c r="I273" s="9">
        <f t="shared" ref="I273:I278" si="119">(F273+H273)</f>
        <v>4.4299999999999999E-2</v>
      </c>
    </row>
    <row r="274" spans="1:9">
      <c r="A274" s="3">
        <v>2</v>
      </c>
      <c r="B274" s="3" t="s">
        <v>20</v>
      </c>
      <c r="C274" s="9">
        <f t="shared" si="117"/>
        <v>4.4000000000000003E-3</v>
      </c>
      <c r="D274" s="9">
        <f t="shared" si="118"/>
        <v>4.9240161921826264E-3</v>
      </c>
      <c r="E274" s="9">
        <v>3.7100000000000001E-2</v>
      </c>
      <c r="F274" s="13">
        <f t="shared" ref="F274:F278" si="120">C274+0.0327</f>
        <v>3.7100000000000001E-2</v>
      </c>
      <c r="G274" s="8">
        <f>'TARIFNE STAVKE od 01.10.2022'!F243</f>
        <v>4.7000000000000002E-3</v>
      </c>
      <c r="H274" s="8">
        <f>'TARIFNE STAVKE od 01.10.2022'!G243</f>
        <v>5.4999999999999997E-3</v>
      </c>
      <c r="I274" s="9">
        <f t="shared" si="119"/>
        <v>4.2599999999999999E-2</v>
      </c>
    </row>
    <row r="275" spans="1:9">
      <c r="A275" s="3">
        <v>3</v>
      </c>
      <c r="B275" s="3" t="s">
        <v>21</v>
      </c>
      <c r="C275" s="9">
        <f t="shared" si="117"/>
        <v>4.4000000000000003E-3</v>
      </c>
      <c r="D275" s="9">
        <f t="shared" si="118"/>
        <v>4.9240161921826264E-3</v>
      </c>
      <c r="E275" s="9">
        <v>3.7100000000000001E-2</v>
      </c>
      <c r="F275" s="13">
        <f t="shared" si="120"/>
        <v>3.7100000000000001E-2</v>
      </c>
      <c r="G275" s="8">
        <f>'TARIFNE STAVKE od 01.10.2022'!F244</f>
        <v>4.0000000000000001E-3</v>
      </c>
      <c r="H275" s="8">
        <f>'TARIFNE STAVKE od 01.10.2022'!G244</f>
        <v>4.7000000000000002E-3</v>
      </c>
      <c r="I275" s="9">
        <f t="shared" si="119"/>
        <v>4.1800000000000004E-2</v>
      </c>
    </row>
    <row r="276" spans="1:9">
      <c r="A276" s="3">
        <v>4</v>
      </c>
      <c r="B276" s="3" t="s">
        <v>23</v>
      </c>
      <c r="C276" s="9">
        <f t="shared" si="117"/>
        <v>4.4000000000000003E-3</v>
      </c>
      <c r="D276" s="9">
        <f t="shared" si="118"/>
        <v>4.9240161921826264E-3</v>
      </c>
      <c r="E276" s="9">
        <v>3.7100000000000001E-2</v>
      </c>
      <c r="F276" s="13">
        <f t="shared" si="120"/>
        <v>3.7100000000000001E-2</v>
      </c>
      <c r="G276" s="8">
        <f>'TARIFNE STAVKE od 01.10.2022'!F245</f>
        <v>3.8E-3</v>
      </c>
      <c r="H276" s="8">
        <f>'TARIFNE STAVKE od 01.10.2022'!G245</f>
        <v>4.1000000000000003E-3</v>
      </c>
      <c r="I276" s="9">
        <f t="shared" si="119"/>
        <v>4.1200000000000001E-2</v>
      </c>
    </row>
    <row r="277" spans="1:9">
      <c r="A277" s="3">
        <v>5</v>
      </c>
      <c r="B277" s="3" t="s">
        <v>28</v>
      </c>
      <c r="C277" s="9">
        <f t="shared" si="117"/>
        <v>4.4000000000000003E-3</v>
      </c>
      <c r="D277" s="9">
        <f t="shared" si="118"/>
        <v>4.9240161921826264E-3</v>
      </c>
      <c r="E277" s="9">
        <v>3.7100000000000001E-2</v>
      </c>
      <c r="F277" s="13">
        <f t="shared" si="120"/>
        <v>3.7100000000000001E-2</v>
      </c>
      <c r="G277" s="8">
        <f>'TARIFNE STAVKE od 01.10.2022'!F246</f>
        <v>2.8E-3</v>
      </c>
      <c r="H277" s="8">
        <f>'TARIFNE STAVKE od 01.10.2022'!G246</f>
        <v>3.3E-3</v>
      </c>
      <c r="I277" s="9">
        <f t="shared" si="119"/>
        <v>4.0399999999999998E-2</v>
      </c>
    </row>
    <row r="278" spans="1:9">
      <c r="A278" s="3">
        <v>6</v>
      </c>
      <c r="B278" s="3" t="s">
        <v>73</v>
      </c>
      <c r="C278" s="9">
        <f t="shared" si="117"/>
        <v>4.4000000000000003E-3</v>
      </c>
      <c r="D278" s="9">
        <f t="shared" si="118"/>
        <v>4.9240161921826264E-3</v>
      </c>
      <c r="E278" s="9">
        <v>3.7100000000000001E-2</v>
      </c>
      <c r="F278" s="13">
        <f t="shared" si="120"/>
        <v>3.7100000000000001E-2</v>
      </c>
      <c r="G278" s="8">
        <f>'TARIFNE STAVKE od 01.10.2022'!F247</f>
        <v>1.6000000000000001E-3</v>
      </c>
      <c r="H278" s="8">
        <f>'TARIFNE STAVKE od 01.10.2022'!G247</f>
        <v>1.8E-3</v>
      </c>
      <c r="I278" s="9">
        <f t="shared" si="119"/>
        <v>3.8900000000000004E-2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121">ROUND(D284*0.901,4)</f>
        <v>4.4000000000000003E-3</v>
      </c>
      <c r="D284" s="9">
        <f t="shared" ref="D284:D290" si="122">E284/$G$9</f>
        <v>4.9240161921826264E-3</v>
      </c>
      <c r="E284" s="9">
        <v>3.7100000000000001E-2</v>
      </c>
      <c r="F284" s="13">
        <f>C284+0.0327</f>
        <v>3.7100000000000001E-2</v>
      </c>
      <c r="G284" s="8">
        <f>'TARIFNE STAVKE od 01.10.2022'!F251</f>
        <v>6.1000000000000004E-3</v>
      </c>
      <c r="H284" s="8">
        <f>'TARIFNE STAVKE od 01.10.2022'!G251</f>
        <v>6.4999999999999997E-3</v>
      </c>
      <c r="I284" s="9">
        <f t="shared" ref="I284:I290" si="123">(F284+H284)</f>
        <v>4.36E-2</v>
      </c>
    </row>
    <row r="285" spans="1:9">
      <c r="A285" s="3">
        <v>2</v>
      </c>
      <c r="B285" s="3" t="s">
        <v>20</v>
      </c>
      <c r="C285" s="9">
        <f t="shared" si="121"/>
        <v>4.4000000000000003E-3</v>
      </c>
      <c r="D285" s="9">
        <f t="shared" si="122"/>
        <v>4.9240161921826264E-3</v>
      </c>
      <c r="E285" s="9">
        <v>3.7100000000000001E-2</v>
      </c>
      <c r="F285" s="13">
        <f t="shared" ref="F285:F290" si="124">C285+0.0327</f>
        <v>3.7100000000000001E-2</v>
      </c>
      <c r="G285" s="8">
        <f>'TARIFNE STAVKE od 01.10.2022'!F252</f>
        <v>4.7000000000000002E-3</v>
      </c>
      <c r="H285" s="8">
        <f>'TARIFNE STAVKE od 01.10.2022'!G252</f>
        <v>5.0000000000000001E-3</v>
      </c>
      <c r="I285" s="9">
        <f t="shared" si="123"/>
        <v>4.2099999999999999E-2</v>
      </c>
    </row>
    <row r="286" spans="1:9">
      <c r="A286" s="3">
        <v>3</v>
      </c>
      <c r="B286" s="3" t="s">
        <v>21</v>
      </c>
      <c r="C286" s="9">
        <f t="shared" si="121"/>
        <v>4.4000000000000003E-3</v>
      </c>
      <c r="D286" s="9">
        <f t="shared" si="122"/>
        <v>4.9240161921826264E-3</v>
      </c>
      <c r="E286" s="9">
        <v>3.7100000000000001E-2</v>
      </c>
      <c r="F286" s="13">
        <f t="shared" si="124"/>
        <v>3.7100000000000001E-2</v>
      </c>
      <c r="G286" s="8">
        <f>'TARIFNE STAVKE od 01.10.2022'!F253</f>
        <v>4.0000000000000001E-3</v>
      </c>
      <c r="H286" s="8">
        <f>'TARIFNE STAVKE od 01.10.2022'!G253</f>
        <v>4.1999999999999997E-3</v>
      </c>
      <c r="I286" s="9">
        <f t="shared" si="123"/>
        <v>4.1300000000000003E-2</v>
      </c>
    </row>
    <row r="287" spans="1:9">
      <c r="A287" s="3">
        <v>4</v>
      </c>
      <c r="B287" s="3" t="s">
        <v>22</v>
      </c>
      <c r="C287" s="9">
        <f t="shared" si="121"/>
        <v>4.4000000000000003E-3</v>
      </c>
      <c r="D287" s="9">
        <f t="shared" si="122"/>
        <v>4.9240161921826264E-3</v>
      </c>
      <c r="E287" s="9">
        <v>3.7100000000000001E-2</v>
      </c>
      <c r="F287" s="13">
        <f t="shared" si="124"/>
        <v>3.7100000000000001E-2</v>
      </c>
      <c r="G287" s="8">
        <f>'TARIFNE STAVKE od 01.10.2022'!F254</f>
        <v>3.8E-3</v>
      </c>
      <c r="H287" s="8">
        <f>'TARIFNE STAVKE od 01.10.2022'!G254</f>
        <v>4.0000000000000001E-3</v>
      </c>
      <c r="I287" s="9">
        <f t="shared" si="123"/>
        <v>4.1099999999999998E-2</v>
      </c>
    </row>
    <row r="288" spans="1:9">
      <c r="A288" s="3">
        <v>5</v>
      </c>
      <c r="B288" s="3" t="s">
        <v>23</v>
      </c>
      <c r="C288" s="9">
        <f t="shared" si="121"/>
        <v>4.4000000000000003E-3</v>
      </c>
      <c r="D288" s="9">
        <f t="shared" si="122"/>
        <v>4.9240161921826264E-3</v>
      </c>
      <c r="E288" s="9">
        <v>3.7100000000000001E-2</v>
      </c>
      <c r="F288" s="13">
        <f t="shared" si="124"/>
        <v>3.7100000000000001E-2</v>
      </c>
      <c r="G288" s="8">
        <f>'TARIFNE STAVKE od 01.10.2022'!F255</f>
        <v>3.5000000000000001E-3</v>
      </c>
      <c r="H288" s="8">
        <f>'TARIFNE STAVKE od 01.10.2022'!G255</f>
        <v>3.7000000000000002E-3</v>
      </c>
      <c r="I288" s="9">
        <f t="shared" si="123"/>
        <v>4.0800000000000003E-2</v>
      </c>
    </row>
    <row r="289" spans="1:9">
      <c r="A289" s="3">
        <v>6</v>
      </c>
      <c r="B289" s="3" t="s">
        <v>24</v>
      </c>
      <c r="C289" s="9">
        <f t="shared" si="121"/>
        <v>4.4000000000000003E-3</v>
      </c>
      <c r="D289" s="9">
        <f t="shared" si="122"/>
        <v>4.9240161921826264E-3</v>
      </c>
      <c r="E289" s="9">
        <v>3.7100000000000001E-2</v>
      </c>
      <c r="F289" s="13">
        <f t="shared" si="124"/>
        <v>3.7100000000000001E-2</v>
      </c>
      <c r="G289" s="8">
        <f>'TARIFNE STAVKE od 01.10.2022'!F256</f>
        <v>3.3E-3</v>
      </c>
      <c r="H289" s="8">
        <f>'TARIFNE STAVKE od 01.10.2022'!G256</f>
        <v>3.5000000000000001E-3</v>
      </c>
      <c r="I289" s="9">
        <f t="shared" si="123"/>
        <v>4.0600000000000004E-2</v>
      </c>
    </row>
    <row r="290" spans="1:9">
      <c r="A290" s="3">
        <v>7</v>
      </c>
      <c r="B290" s="3" t="s">
        <v>25</v>
      </c>
      <c r="C290" s="9">
        <f t="shared" si="121"/>
        <v>4.4000000000000003E-3</v>
      </c>
      <c r="D290" s="9">
        <f t="shared" si="122"/>
        <v>4.9240161921826264E-3</v>
      </c>
      <c r="E290" s="9">
        <v>3.7100000000000001E-2</v>
      </c>
      <c r="F290" s="13">
        <f t="shared" si="124"/>
        <v>3.7100000000000001E-2</v>
      </c>
      <c r="G290" s="8">
        <f>'TARIFNE STAVKE od 01.10.2022'!F257</f>
        <v>3.0999999999999999E-3</v>
      </c>
      <c r="H290" s="8">
        <f>'TARIFNE STAVKE od 01.10.2022'!G257</f>
        <v>3.2000000000000002E-3</v>
      </c>
      <c r="I290" s="9">
        <f t="shared" si="123"/>
        <v>4.0300000000000002E-2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125">ROUND(D296*0.901,4)</f>
        <v>3.5000000000000001E-3</v>
      </c>
      <c r="D296" s="9">
        <f t="shared" ref="D296:D301" si="126">E296/$G$9</f>
        <v>3.9153228482314683E-3</v>
      </c>
      <c r="E296" s="9">
        <v>2.9499999999999998E-2</v>
      </c>
      <c r="F296" s="13">
        <f>C296+0.0327</f>
        <v>3.6200000000000003E-2</v>
      </c>
      <c r="G296" s="76">
        <f>'TARIFNE STAVKE od 01.10.2022'!F261</f>
        <v>3.3E-3</v>
      </c>
      <c r="H296" s="76">
        <f>'TARIFNE STAVKE od 01.10.2022'!G261</f>
        <v>3.5999999999999999E-3</v>
      </c>
      <c r="I296" s="9">
        <f t="shared" ref="I296:I301" si="127">(F296+H296)</f>
        <v>3.9800000000000002E-2</v>
      </c>
    </row>
    <row r="297" spans="1:9">
      <c r="A297" s="3">
        <v>2</v>
      </c>
      <c r="B297" s="3" t="s">
        <v>20</v>
      </c>
      <c r="C297" s="9">
        <f t="shared" si="125"/>
        <v>3.5000000000000001E-3</v>
      </c>
      <c r="D297" s="9">
        <f t="shared" si="126"/>
        <v>3.9153228482314683E-3</v>
      </c>
      <c r="E297" s="9">
        <v>2.9499999999999998E-2</v>
      </c>
      <c r="F297" s="13">
        <f t="shared" ref="F297:F301" si="128">C297+0.0327</f>
        <v>3.6200000000000003E-2</v>
      </c>
      <c r="G297" s="76">
        <f>'TARIFNE STAVKE od 01.10.2022'!F262</f>
        <v>3.3E-3</v>
      </c>
      <c r="H297" s="76">
        <f>'TARIFNE STAVKE od 01.10.2022'!G262</f>
        <v>3.5999999999999999E-3</v>
      </c>
      <c r="I297" s="9">
        <f t="shared" si="127"/>
        <v>3.9800000000000002E-2</v>
      </c>
    </row>
    <row r="298" spans="1:9">
      <c r="A298" s="3">
        <v>3</v>
      </c>
      <c r="B298" s="3" t="s">
        <v>21</v>
      </c>
      <c r="C298" s="9">
        <f t="shared" si="125"/>
        <v>3.5000000000000001E-3</v>
      </c>
      <c r="D298" s="9">
        <f t="shared" si="126"/>
        <v>3.9153228482314683E-3</v>
      </c>
      <c r="E298" s="9">
        <v>2.9499999999999998E-2</v>
      </c>
      <c r="F298" s="13">
        <f t="shared" si="128"/>
        <v>3.6200000000000003E-2</v>
      </c>
      <c r="G298" s="76">
        <f>'TARIFNE STAVKE od 01.10.2022'!F263</f>
        <v>3.3E-3</v>
      </c>
      <c r="H298" s="76">
        <f>'TARIFNE STAVKE od 01.10.2022'!G263</f>
        <v>3.5999999999999999E-3</v>
      </c>
      <c r="I298" s="9">
        <f t="shared" si="127"/>
        <v>3.9800000000000002E-2</v>
      </c>
    </row>
    <row r="299" spans="1:9">
      <c r="A299" s="3">
        <v>4</v>
      </c>
      <c r="B299" s="3" t="s">
        <v>22</v>
      </c>
      <c r="C299" s="9">
        <f t="shared" si="125"/>
        <v>3.5000000000000001E-3</v>
      </c>
      <c r="D299" s="9">
        <f t="shared" si="126"/>
        <v>3.9153228482314683E-3</v>
      </c>
      <c r="E299" s="9">
        <v>2.9499999999999998E-2</v>
      </c>
      <c r="F299" s="13">
        <f t="shared" si="128"/>
        <v>3.6200000000000003E-2</v>
      </c>
      <c r="G299" s="76">
        <f>'TARIFNE STAVKE od 01.10.2022'!F264</f>
        <v>3.2000000000000002E-3</v>
      </c>
      <c r="H299" s="76">
        <f>'TARIFNE STAVKE od 01.10.2022'!G264</f>
        <v>3.5000000000000001E-3</v>
      </c>
      <c r="I299" s="9">
        <f t="shared" si="127"/>
        <v>3.9700000000000006E-2</v>
      </c>
    </row>
    <row r="300" spans="1:9">
      <c r="A300" s="3">
        <v>5</v>
      </c>
      <c r="B300" s="3" t="s">
        <v>23</v>
      </c>
      <c r="C300" s="9">
        <f t="shared" si="125"/>
        <v>3.5000000000000001E-3</v>
      </c>
      <c r="D300" s="9">
        <f t="shared" si="126"/>
        <v>3.9153228482314683E-3</v>
      </c>
      <c r="E300" s="9">
        <v>2.9499999999999998E-2</v>
      </c>
      <c r="F300" s="13">
        <f t="shared" si="128"/>
        <v>3.6200000000000003E-2</v>
      </c>
      <c r="G300" s="76">
        <f>'TARIFNE STAVKE od 01.10.2022'!F265</f>
        <v>3.0000000000000001E-3</v>
      </c>
      <c r="H300" s="76">
        <f>'TARIFNE STAVKE od 01.10.2022'!G265</f>
        <v>3.3E-3</v>
      </c>
      <c r="I300" s="9">
        <f t="shared" si="127"/>
        <v>3.95E-2</v>
      </c>
    </row>
    <row r="301" spans="1:9">
      <c r="A301" s="3">
        <v>6</v>
      </c>
      <c r="B301" s="3" t="s">
        <v>24</v>
      </c>
      <c r="C301" s="9">
        <f t="shared" si="125"/>
        <v>3.5000000000000001E-3</v>
      </c>
      <c r="D301" s="9">
        <f t="shared" si="126"/>
        <v>3.9153228482314683E-3</v>
      </c>
      <c r="E301" s="9">
        <v>2.9499999999999998E-2</v>
      </c>
      <c r="F301" s="13">
        <f t="shared" si="128"/>
        <v>3.6200000000000003E-2</v>
      </c>
      <c r="G301" s="76">
        <f>'TARIFNE STAVKE od 01.10.2022'!F266</f>
        <v>2.8E-3</v>
      </c>
      <c r="H301" s="76">
        <f>'TARIFNE STAVKE od 01.10.2022'!G266</f>
        <v>3.0999999999999999E-3</v>
      </c>
      <c r="I301" s="9">
        <f t="shared" si="127"/>
        <v>3.9300000000000002E-2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129">ROUND(D307*0.901,4)</f>
        <v>3.5999999999999999E-3</v>
      </c>
      <c r="D307" s="9">
        <f t="shared" ref="D307:D311" si="130">E307/$G$9</f>
        <v>4.0347733758046315E-3</v>
      </c>
      <c r="E307" s="9">
        <v>3.04E-2</v>
      </c>
      <c r="F307" s="13">
        <f>C307+0.0327</f>
        <v>3.6299999999999999E-2</v>
      </c>
      <c r="G307" s="76">
        <f>'TARIFNE STAVKE od 01.10.2022'!F270</f>
        <v>6.1000000000000004E-3</v>
      </c>
      <c r="H307" s="76">
        <f>'TARIFNE STAVKE od 01.10.2022'!G270</f>
        <v>6.3E-3</v>
      </c>
      <c r="I307" s="9">
        <f t="shared" ref="I307:I311" si="131">(F307+H307)</f>
        <v>4.2599999999999999E-2</v>
      </c>
    </row>
    <row r="308" spans="1:9">
      <c r="A308" s="3">
        <v>2</v>
      </c>
      <c r="B308" s="3" t="s">
        <v>20</v>
      </c>
      <c r="C308" s="9">
        <f t="shared" si="129"/>
        <v>3.5999999999999999E-3</v>
      </c>
      <c r="D308" s="9">
        <f t="shared" si="130"/>
        <v>4.0347733758046315E-3</v>
      </c>
      <c r="E308" s="9">
        <v>3.04E-2</v>
      </c>
      <c r="F308" s="13">
        <f t="shared" ref="F308:F311" si="132">C308+0.0327</f>
        <v>3.6299999999999999E-2</v>
      </c>
      <c r="G308" s="76">
        <f>'TARIFNE STAVKE od 01.10.2022'!F271</f>
        <v>5.1000000000000004E-3</v>
      </c>
      <c r="H308" s="76">
        <f>'TARIFNE STAVKE od 01.10.2022'!G271</f>
        <v>5.3E-3</v>
      </c>
      <c r="I308" s="9">
        <f t="shared" si="131"/>
        <v>4.1599999999999998E-2</v>
      </c>
    </row>
    <row r="309" spans="1:9">
      <c r="A309" s="3">
        <v>3</v>
      </c>
      <c r="B309" s="3" t="s">
        <v>21</v>
      </c>
      <c r="C309" s="9">
        <f t="shared" si="129"/>
        <v>3.5999999999999999E-3</v>
      </c>
      <c r="D309" s="9">
        <f t="shared" si="130"/>
        <v>4.0347733758046315E-3</v>
      </c>
      <c r="E309" s="9">
        <v>3.04E-2</v>
      </c>
      <c r="F309" s="13">
        <f t="shared" si="132"/>
        <v>3.6299999999999999E-2</v>
      </c>
      <c r="G309" s="76">
        <f>'TARIFNE STAVKE od 01.10.2022'!F272</f>
        <v>4.7999999999999996E-3</v>
      </c>
      <c r="H309" s="76">
        <f>'TARIFNE STAVKE od 01.10.2022'!G272</f>
        <v>5.0000000000000001E-3</v>
      </c>
      <c r="I309" s="9">
        <f t="shared" si="131"/>
        <v>4.1299999999999996E-2</v>
      </c>
    </row>
    <row r="310" spans="1:9">
      <c r="A310" s="3">
        <v>4</v>
      </c>
      <c r="B310" s="3" t="s">
        <v>22</v>
      </c>
      <c r="C310" s="9">
        <f t="shared" si="129"/>
        <v>3.5999999999999999E-3</v>
      </c>
      <c r="D310" s="9">
        <f t="shared" si="130"/>
        <v>4.0347733758046315E-3</v>
      </c>
      <c r="E310" s="9">
        <v>3.04E-2</v>
      </c>
      <c r="F310" s="13">
        <f t="shared" si="132"/>
        <v>3.6299999999999999E-2</v>
      </c>
      <c r="G310" s="76">
        <f>'TARIFNE STAVKE od 01.10.2022'!F273</f>
        <v>4.5999999999999999E-3</v>
      </c>
      <c r="H310" s="76">
        <f>'TARIFNE STAVKE od 01.10.2022'!G273</f>
        <v>4.7000000000000002E-3</v>
      </c>
      <c r="I310" s="9">
        <f t="shared" si="131"/>
        <v>4.1000000000000002E-2</v>
      </c>
    </row>
    <row r="311" spans="1:9">
      <c r="A311" s="3">
        <v>5</v>
      </c>
      <c r="B311" s="3" t="s">
        <v>23</v>
      </c>
      <c r="C311" s="9">
        <f t="shared" si="129"/>
        <v>3.5999999999999999E-3</v>
      </c>
      <c r="D311" s="9">
        <f t="shared" si="130"/>
        <v>4.0347733758046315E-3</v>
      </c>
      <c r="E311" s="9">
        <v>3.04E-2</v>
      </c>
      <c r="F311" s="13">
        <f t="shared" si="132"/>
        <v>3.6299999999999999E-2</v>
      </c>
      <c r="G311" s="76">
        <f>'TARIFNE STAVKE od 01.10.2022'!F274</f>
        <v>4.3E-3</v>
      </c>
      <c r="H311" s="76">
        <f>'TARIFNE STAVKE od 01.10.2022'!G274</f>
        <v>4.4999999999999997E-3</v>
      </c>
      <c r="I311" s="9">
        <f t="shared" si="131"/>
        <v>4.0799999999999996E-2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133">ROUND(D313*0.901,4)</f>
        <v>3.5999999999999999E-3</v>
      </c>
      <c r="D313" s="9">
        <f t="shared" ref="D313:D315" si="134">E313/$G$9</f>
        <v>4.0347733758046315E-3</v>
      </c>
      <c r="E313" s="9">
        <v>3.04E-2</v>
      </c>
      <c r="F313" s="13">
        <f>C313+0.0327</f>
        <v>3.6299999999999999E-2</v>
      </c>
      <c r="G313" s="76">
        <f>'TARIFNE STAVKE od 01.10.2022'!F278</f>
        <v>6.0000000000000001E-3</v>
      </c>
      <c r="H313" s="76">
        <f>'TARIFNE STAVKE od 01.10.2022'!G278</f>
        <v>6.0000000000000001E-3</v>
      </c>
      <c r="I313" s="9">
        <f t="shared" ref="I313:I315" si="135">(F313+H313)</f>
        <v>4.2299999999999997E-2</v>
      </c>
    </row>
    <row r="314" spans="1:9">
      <c r="A314" s="3">
        <v>2</v>
      </c>
      <c r="B314" s="3" t="s">
        <v>22</v>
      </c>
      <c r="C314" s="9">
        <f t="shared" si="133"/>
        <v>3.5999999999999999E-3</v>
      </c>
      <c r="D314" s="9">
        <f t="shared" si="134"/>
        <v>4.0347733758046315E-3</v>
      </c>
      <c r="E314" s="9">
        <v>3.04E-2</v>
      </c>
      <c r="F314" s="13">
        <f t="shared" ref="F314:F315" si="136">C314+0.0327</f>
        <v>3.6299999999999999E-2</v>
      </c>
      <c r="G314" s="76">
        <f>'TARIFNE STAVKE od 01.10.2022'!F279</f>
        <v>5.7000000000000002E-3</v>
      </c>
      <c r="H314" s="76">
        <f>'TARIFNE STAVKE od 01.10.2022'!G279</f>
        <v>5.7000000000000002E-3</v>
      </c>
      <c r="I314" s="9">
        <f t="shared" si="135"/>
        <v>4.1999999999999996E-2</v>
      </c>
    </row>
    <row r="315" spans="1:9">
      <c r="A315" s="3">
        <v>3</v>
      </c>
      <c r="B315" s="3" t="s">
        <v>23</v>
      </c>
      <c r="C315" s="9">
        <f t="shared" si="133"/>
        <v>3.5999999999999999E-3</v>
      </c>
      <c r="D315" s="9">
        <f t="shared" si="134"/>
        <v>4.0347733758046315E-3</v>
      </c>
      <c r="E315" s="9">
        <v>3.04E-2</v>
      </c>
      <c r="F315" s="13">
        <f t="shared" si="136"/>
        <v>3.6299999999999999E-2</v>
      </c>
      <c r="G315" s="76">
        <f>'TARIFNE STAVKE od 01.10.2022'!F280</f>
        <v>5.4000000000000003E-3</v>
      </c>
      <c r="H315" s="76">
        <f>'TARIFNE STAVKE od 01.10.2022'!G280</f>
        <v>5.4000000000000003E-3</v>
      </c>
      <c r="I315" s="9">
        <f t="shared" si="135"/>
        <v>4.1700000000000001E-2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137">ROUND(D321*0.901,4)</f>
        <v>3.3E-3</v>
      </c>
      <c r="D321" s="9">
        <f t="shared" ref="D321:D325" si="138">E321/$G$9</f>
        <v>3.7029663547680667E-3</v>
      </c>
      <c r="E321" s="9">
        <v>2.7900000000000001E-2</v>
      </c>
      <c r="F321" s="13">
        <f>C321+0.0327</f>
        <v>3.5999999999999997E-2</v>
      </c>
      <c r="G321" s="76">
        <f>'TARIFNE STAVKE od 01.10.2022'!F284</f>
        <v>1.2999999999999999E-2</v>
      </c>
      <c r="H321" s="76">
        <f>'TARIFNE STAVKE od 01.10.2022'!G284</f>
        <v>1.38E-2</v>
      </c>
      <c r="I321" s="9">
        <f t="shared" ref="I321:I325" si="139">(F321+H321)</f>
        <v>4.9799999999999997E-2</v>
      </c>
    </row>
    <row r="322" spans="1:9">
      <c r="A322" s="3">
        <v>2</v>
      </c>
      <c r="B322" s="3" t="s">
        <v>20</v>
      </c>
      <c r="C322" s="9">
        <f t="shared" si="137"/>
        <v>3.3E-3</v>
      </c>
      <c r="D322" s="9">
        <f t="shared" si="138"/>
        <v>3.7029663547680667E-3</v>
      </c>
      <c r="E322" s="9">
        <v>2.7900000000000001E-2</v>
      </c>
      <c r="F322" s="13">
        <f t="shared" ref="F322:F325" si="140">C322+0.0327</f>
        <v>3.5999999999999997E-2</v>
      </c>
      <c r="G322" s="76">
        <f>'TARIFNE STAVKE od 01.10.2022'!F285</f>
        <v>1.18E-2</v>
      </c>
      <c r="H322" s="76">
        <f>'TARIFNE STAVKE od 01.10.2022'!G285</f>
        <v>1.26E-2</v>
      </c>
      <c r="I322" s="9">
        <f t="shared" si="139"/>
        <v>4.8599999999999997E-2</v>
      </c>
    </row>
    <row r="323" spans="1:9">
      <c r="A323" s="3">
        <v>3</v>
      </c>
      <c r="B323" s="3" t="s">
        <v>21</v>
      </c>
      <c r="C323" s="9">
        <f t="shared" si="137"/>
        <v>3.3E-3</v>
      </c>
      <c r="D323" s="9">
        <f t="shared" si="138"/>
        <v>3.7029663547680667E-3</v>
      </c>
      <c r="E323" s="9">
        <v>2.7900000000000001E-2</v>
      </c>
      <c r="F323" s="13">
        <f t="shared" si="140"/>
        <v>3.5999999999999997E-2</v>
      </c>
      <c r="G323" s="76">
        <f>'TARIFNE STAVKE od 01.10.2022'!F286</f>
        <v>1.18E-2</v>
      </c>
      <c r="H323" s="76">
        <f>'TARIFNE STAVKE od 01.10.2022'!G286</f>
        <v>1.26E-2</v>
      </c>
      <c r="I323" s="9">
        <f t="shared" si="139"/>
        <v>4.8599999999999997E-2</v>
      </c>
    </row>
    <row r="324" spans="1:9">
      <c r="A324" s="3">
        <v>4</v>
      </c>
      <c r="B324" s="3" t="s">
        <v>22</v>
      </c>
      <c r="C324" s="9">
        <f t="shared" si="137"/>
        <v>3.3E-3</v>
      </c>
      <c r="D324" s="9">
        <f t="shared" si="138"/>
        <v>3.7029663547680667E-3</v>
      </c>
      <c r="E324" s="9">
        <v>2.7900000000000001E-2</v>
      </c>
      <c r="F324" s="13">
        <f t="shared" si="140"/>
        <v>3.5999999999999997E-2</v>
      </c>
      <c r="G324" s="76">
        <f>'TARIFNE STAVKE od 01.10.2022'!F287</f>
        <v>1.12E-2</v>
      </c>
      <c r="H324" s="76">
        <f>'TARIFNE STAVKE od 01.10.2022'!G287</f>
        <v>1.1900000000000001E-2</v>
      </c>
      <c r="I324" s="9">
        <f t="shared" si="139"/>
        <v>4.7899999999999998E-2</v>
      </c>
    </row>
    <row r="325" spans="1:9">
      <c r="A325" s="3">
        <v>5</v>
      </c>
      <c r="B325" s="3" t="s">
        <v>23</v>
      </c>
      <c r="C325" s="9">
        <f t="shared" si="137"/>
        <v>3.3E-3</v>
      </c>
      <c r="D325" s="9">
        <f t="shared" si="138"/>
        <v>3.7029663547680667E-3</v>
      </c>
      <c r="E325" s="9">
        <v>2.7900000000000001E-2</v>
      </c>
      <c r="F325" s="13">
        <f t="shared" si="140"/>
        <v>3.5999999999999997E-2</v>
      </c>
      <c r="G325" s="76">
        <f>'TARIFNE STAVKE od 01.10.2022'!F288</f>
        <v>1.06E-2</v>
      </c>
      <c r="H325" s="76">
        <f>'TARIFNE STAVKE od 01.10.2022'!G288</f>
        <v>1.1299999999999999E-2</v>
      </c>
      <c r="I325" s="9">
        <f t="shared" si="139"/>
        <v>4.7299999999999995E-2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141">ROUND(D331*0.901,4)</f>
        <v>3.3E-3</v>
      </c>
      <c r="D331" s="9">
        <f t="shared" ref="D331:D336" si="142">E331/$G$9</f>
        <v>3.7029663547680667E-3</v>
      </c>
      <c r="E331" s="9">
        <v>2.7900000000000001E-2</v>
      </c>
      <c r="F331" s="13">
        <f>C331+0.0327</f>
        <v>3.5999999999999997E-2</v>
      </c>
      <c r="G331" s="8">
        <f>'TARIFNE STAVKE od 01.10.2022'!F292</f>
        <v>1.2999999999999999E-2</v>
      </c>
      <c r="H331" s="8">
        <f>'TARIFNE STAVKE od 01.10.2022'!G292</f>
        <v>1.3100000000000001E-2</v>
      </c>
      <c r="I331" s="9">
        <f t="shared" ref="I331:I336" si="143">(F331+H331)</f>
        <v>4.9099999999999998E-2</v>
      </c>
    </row>
    <row r="332" spans="1:9">
      <c r="A332" s="3">
        <v>2</v>
      </c>
      <c r="B332" s="3" t="s">
        <v>20</v>
      </c>
      <c r="C332" s="9">
        <f t="shared" si="141"/>
        <v>3.3E-3</v>
      </c>
      <c r="D332" s="9">
        <f t="shared" si="142"/>
        <v>3.7029663547680667E-3</v>
      </c>
      <c r="E332" s="9">
        <v>2.7900000000000001E-2</v>
      </c>
      <c r="F332" s="13">
        <f t="shared" ref="F332:F336" si="144">C332+0.0327</f>
        <v>3.5999999999999997E-2</v>
      </c>
      <c r="G332" s="8">
        <f>'TARIFNE STAVKE od 01.10.2022'!F293</f>
        <v>1.18E-2</v>
      </c>
      <c r="H332" s="8">
        <f>'TARIFNE STAVKE od 01.10.2022'!G293</f>
        <v>1.1900000000000001E-2</v>
      </c>
      <c r="I332" s="9">
        <f t="shared" si="143"/>
        <v>4.7899999999999998E-2</v>
      </c>
    </row>
    <row r="333" spans="1:9">
      <c r="A333" s="3">
        <v>3</v>
      </c>
      <c r="B333" s="3" t="s">
        <v>21</v>
      </c>
      <c r="C333" s="9">
        <f t="shared" si="141"/>
        <v>3.3E-3</v>
      </c>
      <c r="D333" s="9">
        <f t="shared" si="142"/>
        <v>3.7029663547680667E-3</v>
      </c>
      <c r="E333" s="9">
        <v>2.7900000000000001E-2</v>
      </c>
      <c r="F333" s="13">
        <f t="shared" si="144"/>
        <v>3.5999999999999997E-2</v>
      </c>
      <c r="G333" s="8">
        <f>'TARIFNE STAVKE od 01.10.2022'!F294</f>
        <v>1.18E-2</v>
      </c>
      <c r="H333" s="8">
        <f>'TARIFNE STAVKE od 01.10.2022'!G294</f>
        <v>1.1900000000000001E-2</v>
      </c>
      <c r="I333" s="9">
        <f t="shared" si="143"/>
        <v>4.7899999999999998E-2</v>
      </c>
    </row>
    <row r="334" spans="1:9">
      <c r="A334" s="3">
        <v>4</v>
      </c>
      <c r="B334" s="3" t="s">
        <v>22</v>
      </c>
      <c r="C334" s="9">
        <f t="shared" si="141"/>
        <v>3.3E-3</v>
      </c>
      <c r="D334" s="9">
        <f t="shared" si="142"/>
        <v>3.7029663547680667E-3</v>
      </c>
      <c r="E334" s="9">
        <v>2.7900000000000001E-2</v>
      </c>
      <c r="F334" s="13">
        <f t="shared" si="144"/>
        <v>3.5999999999999997E-2</v>
      </c>
      <c r="G334" s="8">
        <f>'TARIFNE STAVKE od 01.10.2022'!F295</f>
        <v>1.12E-2</v>
      </c>
      <c r="H334" s="8">
        <f>'TARIFNE STAVKE od 01.10.2022'!G295</f>
        <v>1.1299999999999999E-2</v>
      </c>
      <c r="I334" s="9">
        <f t="shared" si="143"/>
        <v>4.7299999999999995E-2</v>
      </c>
    </row>
    <row r="335" spans="1:9">
      <c r="A335" s="3">
        <v>5</v>
      </c>
      <c r="B335" s="3" t="s">
        <v>23</v>
      </c>
      <c r="C335" s="9">
        <f t="shared" si="141"/>
        <v>3.3E-3</v>
      </c>
      <c r="D335" s="9">
        <f t="shared" si="142"/>
        <v>3.7029663547680667E-3</v>
      </c>
      <c r="E335" s="9">
        <v>2.7900000000000001E-2</v>
      </c>
      <c r="F335" s="13">
        <f t="shared" si="144"/>
        <v>3.5999999999999997E-2</v>
      </c>
      <c r="G335" s="8">
        <f>'TARIFNE STAVKE od 01.10.2022'!F296</f>
        <v>1.06E-2</v>
      </c>
      <c r="H335" s="8">
        <f>'TARIFNE STAVKE od 01.10.2022'!G296</f>
        <v>1.0699999999999999E-2</v>
      </c>
      <c r="I335" s="9">
        <f t="shared" si="143"/>
        <v>4.6699999999999998E-2</v>
      </c>
    </row>
    <row r="336" spans="1:9">
      <c r="A336" s="3">
        <v>6</v>
      </c>
      <c r="B336" s="3" t="s">
        <v>24</v>
      </c>
      <c r="C336" s="9">
        <f t="shared" si="141"/>
        <v>3.3E-3</v>
      </c>
      <c r="D336" s="9">
        <f t="shared" si="142"/>
        <v>3.7029663547680667E-3</v>
      </c>
      <c r="E336" s="9">
        <v>2.7900000000000001E-2</v>
      </c>
      <c r="F336" s="13">
        <f t="shared" si="144"/>
        <v>3.5999999999999997E-2</v>
      </c>
      <c r="G336" s="8">
        <f>'TARIFNE STAVKE od 01.10.2022'!F297</f>
        <v>0.01</v>
      </c>
      <c r="H336" s="8">
        <f>'TARIFNE STAVKE od 01.10.2022'!G297</f>
        <v>1.01E-2</v>
      </c>
      <c r="I336" s="9">
        <f t="shared" si="143"/>
        <v>4.6099999999999995E-2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145">ROUND(D342*0.901,4)</f>
        <v>3.3E-3</v>
      </c>
      <c r="D342" s="9">
        <f t="shared" ref="D342:D344" si="146">E342/$G$9</f>
        <v>3.7029663547680667E-3</v>
      </c>
      <c r="E342" s="9">
        <v>2.7900000000000001E-2</v>
      </c>
      <c r="F342" s="13">
        <f>C342+0.0327</f>
        <v>3.5999999999999997E-2</v>
      </c>
      <c r="G342" s="8">
        <f>'TARIFNE STAVKE od 01.10.2022'!F301</f>
        <v>1.04E-2</v>
      </c>
      <c r="H342" s="8">
        <f>'TARIFNE STAVKE od 01.10.2022'!G301</f>
        <v>1.0200000000000001E-2</v>
      </c>
      <c r="I342" s="9">
        <f>(F342+H342)</f>
        <v>4.6199999999999998E-2</v>
      </c>
    </row>
    <row r="343" spans="1:9">
      <c r="A343" s="3">
        <v>2</v>
      </c>
      <c r="B343" s="3" t="s">
        <v>25</v>
      </c>
      <c r="C343" s="9">
        <f t="shared" si="145"/>
        <v>3.3E-3</v>
      </c>
      <c r="D343" s="9">
        <f t="shared" si="146"/>
        <v>3.7029663547680667E-3</v>
      </c>
      <c r="E343" s="9">
        <v>2.7900000000000001E-2</v>
      </c>
      <c r="F343" s="13">
        <f t="shared" ref="F343:F344" si="147">C343+0.0327</f>
        <v>3.5999999999999997E-2</v>
      </c>
      <c r="G343" s="8">
        <f>'TARIFNE STAVKE od 01.10.2022'!F302</f>
        <v>9.1999999999999998E-3</v>
      </c>
      <c r="H343" s="8">
        <f>'TARIFNE STAVKE od 01.10.2022'!G302</f>
        <v>9.1000000000000004E-3</v>
      </c>
      <c r="I343" s="9">
        <f t="shared" ref="I343:I344" si="148">(F343+H343)</f>
        <v>4.5100000000000001E-2</v>
      </c>
    </row>
    <row r="344" spans="1:9">
      <c r="A344" s="3">
        <v>3</v>
      </c>
      <c r="B344" s="3" t="s">
        <v>28</v>
      </c>
      <c r="C344" s="9">
        <f t="shared" si="145"/>
        <v>3.3E-3</v>
      </c>
      <c r="D344" s="9">
        <f t="shared" si="146"/>
        <v>3.7029663547680667E-3</v>
      </c>
      <c r="E344" s="9">
        <v>2.7900000000000001E-2</v>
      </c>
      <c r="F344" s="13">
        <f t="shared" si="147"/>
        <v>3.5999999999999997E-2</v>
      </c>
      <c r="G344" s="8">
        <f>'TARIFNE STAVKE od 01.10.2022'!F303</f>
        <v>8.6E-3</v>
      </c>
      <c r="H344" s="8">
        <f>'TARIFNE STAVKE od 01.10.2022'!G303</f>
        <v>8.5000000000000006E-3</v>
      </c>
      <c r="I344" s="9">
        <f t="shared" si="148"/>
        <v>4.4499999999999998E-2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6E07B7F4-CA86-4BAC-BD0F-E51ADC7229E7}"/>
  </hyperlinks>
  <pageMargins left="0.39370078740157483" right="0.39370078740157483" top="1.0833333333333333" bottom="0.74803149606299213" header="0.31496062992125984" footer="0.31496062992125984"/>
  <pageSetup scale="61" orientation="portrait" r:id="rId2"/>
  <rowBreaks count="3" manualBreakCount="3">
    <brk id="52" max="16383" man="1"/>
    <brk id="100" max="16383" man="1"/>
    <brk id="14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17D9-CAE8-4249-A6AA-4AB27686D7F9}">
  <sheetPr codeName="Sheet12"/>
  <dimension ref="A1:I344"/>
  <sheetViews>
    <sheetView view="pageBreakPreview" zoomScaleNormal="100" zoomScaleSheetLayoutView="100" workbookViewId="0">
      <selection activeCell="F17" sqref="F17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294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customHeight="1">
      <c r="A9" s="1" t="s">
        <v>5</v>
      </c>
      <c r="B9" s="12" t="s">
        <v>6</v>
      </c>
      <c r="C9" s="66">
        <v>3.39E-2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 t="shared" ref="F17:F23" si="0">C17+$C$9</f>
        <v>3.7499999999999999E-2</v>
      </c>
      <c r="G17" s="8">
        <f>'[1]TARIFNE STAVKE od 01.10.2022'!F6</f>
        <v>6.8999999999999999E-3</v>
      </c>
      <c r="H17" s="8">
        <f>'[1]TARIFNE STAVKE od 01.10.2022'!G6</f>
        <v>7.1000000000000004E-3</v>
      </c>
      <c r="I17" s="9">
        <f>(F17+H17)</f>
        <v>4.4600000000000001E-2</v>
      </c>
    </row>
    <row r="18" spans="1:9">
      <c r="A18" s="3">
        <v>2</v>
      </c>
      <c r="B18" s="3" t="s">
        <v>20</v>
      </c>
      <c r="C18" s="9">
        <f t="shared" ref="C18:C23" si="1">ROUND(E18*0.901,4)</f>
        <v>2.6800000000000001E-2</v>
      </c>
      <c r="D18" s="9">
        <f t="shared" ref="D18:D23" si="2">E18/$G$9</f>
        <v>3.941867409914394E-3</v>
      </c>
      <c r="E18" s="9">
        <v>2.9700000000000001E-2</v>
      </c>
      <c r="F18" s="13">
        <f t="shared" si="0"/>
        <v>6.0700000000000004E-2</v>
      </c>
      <c r="G18" s="8">
        <f>'[1]TARIFNE STAVKE od 01.10.2022'!F7</f>
        <v>5.3E-3</v>
      </c>
      <c r="H18" s="8">
        <f>'[1]TARIFNE STAVKE od 01.10.2022'!G7</f>
        <v>5.4999999999999997E-3</v>
      </c>
      <c r="I18" s="9">
        <f t="shared" ref="I18:I23" si="3">(F18+H18)</f>
        <v>6.6200000000000009E-2</v>
      </c>
    </row>
    <row r="19" spans="1:9">
      <c r="A19" s="3">
        <v>3</v>
      </c>
      <c r="B19" s="3" t="s">
        <v>21</v>
      </c>
      <c r="C19" s="9">
        <f t="shared" si="1"/>
        <v>2.6800000000000001E-2</v>
      </c>
      <c r="D19" s="9">
        <f t="shared" si="2"/>
        <v>3.941867409914394E-3</v>
      </c>
      <c r="E19" s="9">
        <v>2.9700000000000001E-2</v>
      </c>
      <c r="F19" s="13">
        <f t="shared" si="0"/>
        <v>6.0700000000000004E-2</v>
      </c>
      <c r="G19" s="8">
        <f>'[1]TARIFNE STAVKE od 01.10.2022'!F8</f>
        <v>5.1999999999999998E-3</v>
      </c>
      <c r="H19" s="8">
        <f>'[1]TARIFNE STAVKE od 01.10.2022'!G8</f>
        <v>5.4000000000000003E-3</v>
      </c>
      <c r="I19" s="9">
        <f t="shared" si="3"/>
        <v>6.6100000000000006E-2</v>
      </c>
    </row>
    <row r="20" spans="1:9">
      <c r="A20" s="3">
        <v>4</v>
      </c>
      <c r="B20" s="3" t="s">
        <v>22</v>
      </c>
      <c r="C20" s="9">
        <f t="shared" si="1"/>
        <v>2.6800000000000001E-2</v>
      </c>
      <c r="D20" s="9">
        <f t="shared" si="2"/>
        <v>3.941867409914394E-3</v>
      </c>
      <c r="E20" s="9">
        <v>2.9700000000000001E-2</v>
      </c>
      <c r="F20" s="13">
        <f t="shared" si="0"/>
        <v>6.0700000000000004E-2</v>
      </c>
      <c r="G20" s="8">
        <f>'[1]TARIFNE STAVKE od 01.10.2022'!F9</f>
        <v>5.0000000000000001E-3</v>
      </c>
      <c r="H20" s="8">
        <f>'[1]TARIFNE STAVKE od 01.10.2022'!G9</f>
        <v>5.1999999999999998E-3</v>
      </c>
      <c r="I20" s="9">
        <f t="shared" si="3"/>
        <v>6.59E-2</v>
      </c>
    </row>
    <row r="21" spans="1:9">
      <c r="A21" s="3">
        <v>5</v>
      </c>
      <c r="B21" s="3" t="s">
        <v>23</v>
      </c>
      <c r="C21" s="9">
        <f t="shared" si="1"/>
        <v>2.6800000000000001E-2</v>
      </c>
      <c r="D21" s="9">
        <f t="shared" si="2"/>
        <v>3.941867409914394E-3</v>
      </c>
      <c r="E21" s="9">
        <v>2.9700000000000001E-2</v>
      </c>
      <c r="F21" s="13">
        <f t="shared" si="0"/>
        <v>6.0700000000000004E-2</v>
      </c>
      <c r="G21" s="8">
        <f>'[1]TARIFNE STAVKE od 01.10.2022'!F10</f>
        <v>4.7999999999999996E-3</v>
      </c>
      <c r="H21" s="8">
        <f>'[1]TARIFNE STAVKE od 01.10.2022'!G10</f>
        <v>4.8999999999999998E-3</v>
      </c>
      <c r="I21" s="9">
        <f t="shared" si="3"/>
        <v>6.5600000000000006E-2</v>
      </c>
    </row>
    <row r="22" spans="1:9">
      <c r="A22" s="3">
        <v>6</v>
      </c>
      <c r="B22" s="3" t="s">
        <v>24</v>
      </c>
      <c r="C22" s="9">
        <f t="shared" si="1"/>
        <v>2.6800000000000001E-2</v>
      </c>
      <c r="D22" s="9">
        <f t="shared" si="2"/>
        <v>3.941867409914394E-3</v>
      </c>
      <c r="E22" s="9">
        <v>2.9700000000000001E-2</v>
      </c>
      <c r="F22" s="13">
        <f t="shared" si="0"/>
        <v>6.0700000000000004E-2</v>
      </c>
      <c r="G22" s="8">
        <f>'[1]TARIFNE STAVKE od 01.10.2022'!F11</f>
        <v>4.4999999999999997E-3</v>
      </c>
      <c r="H22" s="8">
        <f>'[1]TARIFNE STAVKE od 01.10.2022'!G11</f>
        <v>4.5999999999999999E-3</v>
      </c>
      <c r="I22" s="9">
        <f t="shared" si="3"/>
        <v>6.5299999999999997E-2</v>
      </c>
    </row>
    <row r="23" spans="1:9">
      <c r="A23" s="3">
        <v>7</v>
      </c>
      <c r="B23" s="3" t="s">
        <v>25</v>
      </c>
      <c r="C23" s="9">
        <f t="shared" si="1"/>
        <v>2.6800000000000001E-2</v>
      </c>
      <c r="D23" s="9">
        <f t="shared" si="2"/>
        <v>3.941867409914394E-3</v>
      </c>
      <c r="E23" s="9">
        <v>2.9700000000000001E-2</v>
      </c>
      <c r="F23" s="13">
        <f t="shared" si="0"/>
        <v>6.0700000000000004E-2</v>
      </c>
      <c r="G23" s="8">
        <f>'[1]TARIFNE STAVKE od 01.10.2022'!F12</f>
        <v>4.1999999999999997E-3</v>
      </c>
      <c r="H23" s="8">
        <f>'[1]TARIFNE STAVKE od 01.10.2022'!G12</f>
        <v>4.4000000000000003E-3</v>
      </c>
      <c r="I23" s="9">
        <f t="shared" si="3"/>
        <v>6.5100000000000005E-2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 t="shared" ref="C29:C36" si="4">ROUND(D29*0.901,4)</f>
        <v>2.8E-3</v>
      </c>
      <c r="D29" s="9">
        <f t="shared" ref="D29:D36" si="5">E29/$G$9</f>
        <v>3.079169155219324E-3</v>
      </c>
      <c r="E29" s="9">
        <v>2.3199999999999998E-2</v>
      </c>
      <c r="F29" s="13">
        <f t="shared" ref="F29:F36" si="6">C29+$C$9</f>
        <v>3.6699999999999997E-2</v>
      </c>
      <c r="G29" s="10">
        <f>'[1]TARIFNE STAVKE od 01.10.2022'!F16</f>
        <v>4.0000000000000001E-3</v>
      </c>
      <c r="H29" s="10">
        <f>'[1]TARIFNE STAVKE od 01.10.2022'!G16</f>
        <v>4.1000000000000003E-3</v>
      </c>
      <c r="I29" s="9">
        <f t="shared" ref="I29:I36" si="7">(F29+H29)</f>
        <v>4.0799999999999996E-2</v>
      </c>
    </row>
    <row r="30" spans="1:9">
      <c r="A30" s="3">
        <v>2</v>
      </c>
      <c r="B30" s="3" t="s">
        <v>20</v>
      </c>
      <c r="C30" s="9">
        <f t="shared" si="4"/>
        <v>2.8E-3</v>
      </c>
      <c r="D30" s="9">
        <f t="shared" si="5"/>
        <v>3.079169155219324E-3</v>
      </c>
      <c r="E30" s="9">
        <v>2.3199999999999998E-2</v>
      </c>
      <c r="F30" s="13">
        <f t="shared" si="6"/>
        <v>3.6699999999999997E-2</v>
      </c>
      <c r="G30" s="10">
        <f>'[1]TARIFNE STAVKE od 01.10.2022'!F17</f>
        <v>4.0000000000000001E-3</v>
      </c>
      <c r="H30" s="10">
        <f>'[1]TARIFNE STAVKE od 01.10.2022'!G17</f>
        <v>4.1000000000000003E-3</v>
      </c>
      <c r="I30" s="9">
        <f t="shared" si="7"/>
        <v>4.0799999999999996E-2</v>
      </c>
    </row>
    <row r="31" spans="1:9">
      <c r="A31" s="3">
        <v>3</v>
      </c>
      <c r="B31" s="3" t="s">
        <v>21</v>
      </c>
      <c r="C31" s="9">
        <f t="shared" si="4"/>
        <v>2.8E-3</v>
      </c>
      <c r="D31" s="9">
        <f t="shared" si="5"/>
        <v>3.079169155219324E-3</v>
      </c>
      <c r="E31" s="9">
        <v>2.3199999999999998E-2</v>
      </c>
      <c r="F31" s="13">
        <f t="shared" si="6"/>
        <v>3.6699999999999997E-2</v>
      </c>
      <c r="G31" s="10">
        <f>'[1]TARIFNE STAVKE od 01.10.2022'!F18</f>
        <v>4.0000000000000001E-3</v>
      </c>
      <c r="H31" s="10">
        <f>'[1]TARIFNE STAVKE od 01.10.2022'!G18</f>
        <v>4.1000000000000003E-3</v>
      </c>
      <c r="I31" s="9">
        <f t="shared" si="7"/>
        <v>4.0799999999999996E-2</v>
      </c>
    </row>
    <row r="32" spans="1:9">
      <c r="A32" s="3">
        <v>4</v>
      </c>
      <c r="B32" s="3" t="s">
        <v>22</v>
      </c>
      <c r="C32" s="9">
        <f t="shared" si="4"/>
        <v>2.8E-3</v>
      </c>
      <c r="D32" s="9">
        <f t="shared" si="5"/>
        <v>3.079169155219324E-3</v>
      </c>
      <c r="E32" s="9">
        <v>2.3199999999999998E-2</v>
      </c>
      <c r="F32" s="13">
        <f t="shared" si="6"/>
        <v>3.6699999999999997E-2</v>
      </c>
      <c r="G32" s="10">
        <f>'[1]TARIFNE STAVKE od 01.10.2022'!F19</f>
        <v>3.5999999999999999E-3</v>
      </c>
      <c r="H32" s="10">
        <f>'[1]TARIFNE STAVKE od 01.10.2022'!G19</f>
        <v>3.7000000000000002E-3</v>
      </c>
      <c r="I32" s="9">
        <f t="shared" si="7"/>
        <v>4.0399999999999998E-2</v>
      </c>
    </row>
    <row r="33" spans="1:9">
      <c r="A33" s="3">
        <v>5</v>
      </c>
      <c r="B33" s="3" t="s">
        <v>23</v>
      </c>
      <c r="C33" s="9">
        <f t="shared" si="4"/>
        <v>2.8E-3</v>
      </c>
      <c r="D33" s="9">
        <f t="shared" si="5"/>
        <v>3.079169155219324E-3</v>
      </c>
      <c r="E33" s="9">
        <v>2.3199999999999998E-2</v>
      </c>
      <c r="F33" s="13">
        <f t="shared" si="6"/>
        <v>3.6699999999999997E-2</v>
      </c>
      <c r="G33" s="10">
        <f>'[1]TARIFNE STAVKE od 01.10.2022'!F20</f>
        <v>3.5999999999999999E-3</v>
      </c>
      <c r="H33" s="10">
        <f>'[1]TARIFNE STAVKE od 01.10.2022'!G20</f>
        <v>3.7000000000000002E-3</v>
      </c>
      <c r="I33" s="9">
        <f t="shared" si="7"/>
        <v>4.0399999999999998E-2</v>
      </c>
    </row>
    <row r="34" spans="1:9">
      <c r="A34" s="3">
        <v>6</v>
      </c>
      <c r="B34" s="3" t="s">
        <v>24</v>
      </c>
      <c r="C34" s="9">
        <f t="shared" si="4"/>
        <v>2.8E-3</v>
      </c>
      <c r="D34" s="9">
        <f t="shared" si="5"/>
        <v>3.079169155219324E-3</v>
      </c>
      <c r="E34" s="9">
        <v>2.3199999999999998E-2</v>
      </c>
      <c r="F34" s="13">
        <f t="shared" si="6"/>
        <v>3.6699999999999997E-2</v>
      </c>
      <c r="G34" s="10">
        <f>'[1]TARIFNE STAVKE od 01.10.2022'!F21</f>
        <v>3.3999999999999998E-3</v>
      </c>
      <c r="H34" s="10">
        <f>'[1]TARIFNE STAVKE od 01.10.2022'!G21</f>
        <v>3.5000000000000001E-3</v>
      </c>
      <c r="I34" s="9">
        <f t="shared" si="7"/>
        <v>4.02E-2</v>
      </c>
    </row>
    <row r="35" spans="1:9">
      <c r="A35" s="3">
        <v>7</v>
      </c>
      <c r="B35" s="3" t="s">
        <v>25</v>
      </c>
      <c r="C35" s="9">
        <f t="shared" si="4"/>
        <v>2.8E-3</v>
      </c>
      <c r="D35" s="9">
        <f t="shared" si="5"/>
        <v>3.079169155219324E-3</v>
      </c>
      <c r="E35" s="9">
        <v>2.3199999999999998E-2</v>
      </c>
      <c r="F35" s="13">
        <f t="shared" si="6"/>
        <v>3.6699999999999997E-2</v>
      </c>
      <c r="G35" s="10">
        <f>'[1]TARIFNE STAVKE od 01.10.2022'!F22</f>
        <v>3.2000000000000002E-3</v>
      </c>
      <c r="H35" s="10">
        <f>'[1]TARIFNE STAVKE od 01.10.2022'!G22</f>
        <v>3.3E-3</v>
      </c>
      <c r="I35" s="9">
        <f t="shared" si="7"/>
        <v>3.9999999999999994E-2</v>
      </c>
    </row>
    <row r="36" spans="1:9">
      <c r="A36" s="3">
        <v>8</v>
      </c>
      <c r="B36" s="3" t="s">
        <v>28</v>
      </c>
      <c r="C36" s="9">
        <f t="shared" si="4"/>
        <v>2.8E-3</v>
      </c>
      <c r="D36" s="9">
        <f t="shared" si="5"/>
        <v>3.079169155219324E-3</v>
      </c>
      <c r="E36" s="9">
        <v>2.3199999999999998E-2</v>
      </c>
      <c r="F36" s="13">
        <f t="shared" si="6"/>
        <v>3.6699999999999997E-2</v>
      </c>
      <c r="G36" s="10">
        <f>'[1]TARIFNE STAVKE od 01.10.2022'!F23</f>
        <v>3.0000000000000001E-3</v>
      </c>
      <c r="H36" s="10">
        <f>'[1]TARIFNE STAVKE od 01.10.2022'!G23</f>
        <v>3.0999999999999999E-3</v>
      </c>
      <c r="I36" s="9">
        <f t="shared" si="7"/>
        <v>3.9799999999999995E-2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3.6999999999999998E-2</v>
      </c>
      <c r="G42" s="8">
        <f>'[1]TARIFNE STAVKE od 01.10.2022'!F27</f>
        <v>2.8999999999999998E-3</v>
      </c>
      <c r="H42" s="8">
        <f>'[1]TARIFNE STAVKE od 01.10.2022'!G27</f>
        <v>3.0999999999999999E-3</v>
      </c>
      <c r="I42" s="9">
        <f t="shared" ref="I42:I46" si="10">(F42+H42)</f>
        <v>4.0099999999999997E-2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3.6999999999999998E-2</v>
      </c>
      <c r="G43" s="8">
        <f>'[1]TARIFNE STAVKE od 01.10.2022'!F28</f>
        <v>2.8999999999999998E-3</v>
      </c>
      <c r="H43" s="8">
        <f>'[1]TARIFNE STAVKE od 01.10.2022'!G28</f>
        <v>3.0999999999999999E-3</v>
      </c>
      <c r="I43" s="9">
        <f t="shared" si="10"/>
        <v>4.0099999999999997E-2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3.6999999999999998E-2</v>
      </c>
      <c r="G44" s="8">
        <f>'[1]TARIFNE STAVKE od 01.10.2022'!F29</f>
        <v>2.5999999999999999E-3</v>
      </c>
      <c r="H44" s="8">
        <f>'[1]TARIFNE STAVKE od 01.10.2022'!G29</f>
        <v>2.7000000000000001E-3</v>
      </c>
      <c r="I44" s="9">
        <f t="shared" si="10"/>
        <v>3.9699999999999999E-2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3.6999999999999998E-2</v>
      </c>
      <c r="G45" s="8">
        <f>'[1]TARIFNE STAVKE od 01.10.2022'!F30</f>
        <v>2.5000000000000001E-3</v>
      </c>
      <c r="H45" s="8">
        <f>'[1]TARIFNE STAVKE od 01.10.2022'!G30</f>
        <v>2.5999999999999999E-3</v>
      </c>
      <c r="I45" s="9">
        <f t="shared" si="10"/>
        <v>3.9599999999999996E-2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3.6999999999999998E-2</v>
      </c>
      <c r="G46" s="8">
        <f>'[1]TARIFNE STAVKE od 01.10.2022'!F31</f>
        <v>2.2000000000000001E-3</v>
      </c>
      <c r="H46" s="8">
        <f>'[1]TARIFNE STAVKE od 01.10.2022'!G31</f>
        <v>2.3E-3</v>
      </c>
      <c r="I46" s="9">
        <f t="shared" si="10"/>
        <v>3.9300000000000002E-2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1">ROUND(D48*0.901,4)</f>
        <v>3.5999999999999999E-3</v>
      </c>
      <c r="D48" s="9">
        <f t="shared" ref="D48:D51" si="12">E48/$G$9</f>
        <v>4.0347733758046315E-3</v>
      </c>
      <c r="E48" s="9">
        <v>3.04E-2</v>
      </c>
      <c r="F48" s="13">
        <f>C48+$C$9</f>
        <v>3.7499999999999999E-2</v>
      </c>
      <c r="G48" s="8">
        <f>'[1]TARIFNE STAVKE od 01.10.2022'!F35</f>
        <v>8.8999999999999999E-3</v>
      </c>
      <c r="H48" s="8">
        <f>'[1]TARIFNE STAVKE od 01.10.2022'!G35</f>
        <v>9.1000000000000004E-3</v>
      </c>
      <c r="I48" s="9">
        <f t="shared" ref="I48:I51" si="13">(F48+H48)</f>
        <v>4.6600000000000003E-2</v>
      </c>
    </row>
    <row r="49" spans="1:9">
      <c r="A49" s="3">
        <v>2</v>
      </c>
      <c r="B49" s="3" t="s">
        <v>21</v>
      </c>
      <c r="C49" s="9">
        <f t="shared" si="11"/>
        <v>3.5999999999999999E-3</v>
      </c>
      <c r="D49" s="9">
        <f t="shared" si="12"/>
        <v>4.0347733758046315E-3</v>
      </c>
      <c r="E49" s="9">
        <v>3.04E-2</v>
      </c>
      <c r="F49" s="13">
        <f>C49+$C$9</f>
        <v>3.7499999999999999E-2</v>
      </c>
      <c r="G49" s="8">
        <f>'[1]TARIFNE STAVKE od 01.10.2022'!F36</f>
        <v>8.5000000000000006E-3</v>
      </c>
      <c r="H49" s="8">
        <f>'[1]TARIFNE STAVKE od 01.10.2022'!G36</f>
        <v>8.6999999999999994E-3</v>
      </c>
      <c r="I49" s="9">
        <f t="shared" si="13"/>
        <v>4.6199999999999998E-2</v>
      </c>
    </row>
    <row r="50" spans="1:9">
      <c r="A50" s="3">
        <v>3</v>
      </c>
      <c r="B50" s="3" t="s">
        <v>22</v>
      </c>
      <c r="C50" s="9">
        <f t="shared" si="11"/>
        <v>3.5999999999999999E-3</v>
      </c>
      <c r="D50" s="9">
        <f t="shared" si="12"/>
        <v>4.0347733758046315E-3</v>
      </c>
      <c r="E50" s="9">
        <v>3.04E-2</v>
      </c>
      <c r="F50" s="13">
        <f>C50+$C$9</f>
        <v>3.7499999999999999E-2</v>
      </c>
      <c r="G50" s="8">
        <f>'[1]TARIFNE STAVKE od 01.10.2022'!F37</f>
        <v>8.0000000000000002E-3</v>
      </c>
      <c r="H50" s="8">
        <f>'[1]TARIFNE STAVKE od 01.10.2022'!G37</f>
        <v>8.2000000000000007E-3</v>
      </c>
      <c r="I50" s="9">
        <f t="shared" si="13"/>
        <v>4.5699999999999998E-2</v>
      </c>
    </row>
    <row r="51" spans="1:9">
      <c r="A51" s="3">
        <v>4</v>
      </c>
      <c r="B51" s="3" t="s">
        <v>23</v>
      </c>
      <c r="C51" s="9">
        <f t="shared" si="11"/>
        <v>3.5999999999999999E-3</v>
      </c>
      <c r="D51" s="9">
        <f t="shared" si="12"/>
        <v>4.0347733758046315E-3</v>
      </c>
      <c r="E51" s="9">
        <v>3.04E-2</v>
      </c>
      <c r="F51" s="13">
        <f>C51+$C$9</f>
        <v>3.7499999999999999E-2</v>
      </c>
      <c r="G51" s="8">
        <f>'[1]TARIFNE STAVKE od 01.10.2022'!F38</f>
        <v>8.0000000000000002E-3</v>
      </c>
      <c r="H51" s="8">
        <f>'[1]TARIFNE STAVKE od 01.10.2022'!G38</f>
        <v>8.2000000000000007E-3</v>
      </c>
      <c r="I51" s="9">
        <f t="shared" si="13"/>
        <v>4.5699999999999998E-2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4">ROUND(D57*0.901,4)</f>
        <v>4.1000000000000003E-3</v>
      </c>
      <c r="D57" s="9">
        <f t="shared" ref="D57:D59" si="15">E57/$G$9</f>
        <v>4.539120047780211E-3</v>
      </c>
      <c r="E57" s="9">
        <v>3.4200000000000001E-2</v>
      </c>
      <c r="F57" s="13">
        <f>C57+$C$9</f>
        <v>3.7999999999999999E-2</v>
      </c>
      <c r="G57" s="10">
        <f>'[1]TARIFNE STAVKE od 01.10.2022'!F42</f>
        <v>6.1999999999999998E-3</v>
      </c>
      <c r="H57" s="10">
        <f>'[1]TARIFNE STAVKE od 01.10.2022'!G42</f>
        <v>6.4000000000000003E-3</v>
      </c>
      <c r="I57" s="9">
        <f t="shared" ref="I57:I59" si="16">(F57+H57)</f>
        <v>4.4400000000000002E-2</v>
      </c>
    </row>
    <row r="58" spans="1:9">
      <c r="A58" s="3">
        <v>2</v>
      </c>
      <c r="B58" s="3" t="s">
        <v>21</v>
      </c>
      <c r="C58" s="9">
        <f t="shared" si="14"/>
        <v>4.1000000000000003E-3</v>
      </c>
      <c r="D58" s="9">
        <f t="shared" si="15"/>
        <v>4.539120047780211E-3</v>
      </c>
      <c r="E58" s="9">
        <v>3.4200000000000001E-2</v>
      </c>
      <c r="F58" s="13">
        <f>C58+$C$9</f>
        <v>3.7999999999999999E-2</v>
      </c>
      <c r="G58" s="10">
        <f>'[1]TARIFNE STAVKE od 01.10.2022'!F43</f>
        <v>6.1999999999999998E-3</v>
      </c>
      <c r="H58" s="10">
        <f>'[1]TARIFNE STAVKE od 01.10.2022'!G43</f>
        <v>6.4000000000000003E-3</v>
      </c>
      <c r="I58" s="9">
        <f t="shared" si="16"/>
        <v>4.4400000000000002E-2</v>
      </c>
    </row>
    <row r="59" spans="1:9">
      <c r="A59" s="3">
        <v>3</v>
      </c>
      <c r="B59" s="3" t="s">
        <v>22</v>
      </c>
      <c r="C59" s="9">
        <f t="shared" si="14"/>
        <v>4.1000000000000003E-3</v>
      </c>
      <c r="D59" s="9">
        <f t="shared" si="15"/>
        <v>4.539120047780211E-3</v>
      </c>
      <c r="E59" s="9">
        <v>3.4200000000000001E-2</v>
      </c>
      <c r="F59" s="13">
        <f>C59+$C$9</f>
        <v>3.7999999999999999E-2</v>
      </c>
      <c r="G59" s="10">
        <f>'[1]TARIFNE STAVKE od 01.10.2022'!F44</f>
        <v>5.8999999999999999E-3</v>
      </c>
      <c r="H59" s="10">
        <f>'[1]TARIFNE STAVKE od 01.10.2022'!G44</f>
        <v>6.1000000000000004E-3</v>
      </c>
      <c r="I59" s="9">
        <f t="shared" si="16"/>
        <v>4.41E-2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7">ROUND(D61*0.901,4)</f>
        <v>4.1000000000000003E-3</v>
      </c>
      <c r="D61" s="9">
        <f t="shared" ref="D61:D63" si="18">E61/$G$9</f>
        <v>4.539120047780211E-3</v>
      </c>
      <c r="E61" s="9">
        <v>3.4200000000000001E-2</v>
      </c>
      <c r="F61" s="13">
        <f>C61+$C$9</f>
        <v>3.7999999999999999E-2</v>
      </c>
      <c r="G61" s="10">
        <f>'[1]TARIFNE STAVKE od 01.10.2022'!F48</f>
        <v>5.5999999999999999E-3</v>
      </c>
      <c r="H61" s="10">
        <f>'[1]TARIFNE STAVKE od 01.10.2022'!G48</f>
        <v>5.5999999999999999E-3</v>
      </c>
      <c r="I61" s="9">
        <f t="shared" ref="I61:I63" si="19">(F61+H61)</f>
        <v>4.36E-2</v>
      </c>
    </row>
    <row r="62" spans="1:9">
      <c r="A62" s="3">
        <v>2</v>
      </c>
      <c r="B62" s="3" t="s">
        <v>21</v>
      </c>
      <c r="C62" s="9">
        <f t="shared" si="17"/>
        <v>4.1000000000000003E-3</v>
      </c>
      <c r="D62" s="9">
        <f t="shared" si="18"/>
        <v>4.539120047780211E-3</v>
      </c>
      <c r="E62" s="9">
        <v>3.4200000000000001E-2</v>
      </c>
      <c r="F62" s="13">
        <f>C62+$C$9</f>
        <v>3.7999999999999999E-2</v>
      </c>
      <c r="G62" s="10">
        <f>'[1]TARIFNE STAVKE od 01.10.2022'!F49</f>
        <v>5.5999999999999999E-3</v>
      </c>
      <c r="H62" s="10">
        <f>'[1]TARIFNE STAVKE od 01.10.2022'!G49</f>
        <v>5.5999999999999999E-3</v>
      </c>
      <c r="I62" s="9">
        <f t="shared" si="19"/>
        <v>4.36E-2</v>
      </c>
    </row>
    <row r="63" spans="1:9">
      <c r="A63" s="3">
        <v>3</v>
      </c>
      <c r="B63" s="3" t="s">
        <v>23</v>
      </c>
      <c r="C63" s="9">
        <f t="shared" si="17"/>
        <v>4.1000000000000003E-3</v>
      </c>
      <c r="D63" s="9">
        <f t="shared" si="18"/>
        <v>4.539120047780211E-3</v>
      </c>
      <c r="E63" s="9">
        <v>3.4200000000000001E-2</v>
      </c>
      <c r="F63" s="13">
        <f>C63+$C$9</f>
        <v>3.7999999999999999E-2</v>
      </c>
      <c r="G63" s="10">
        <f>'[1]TARIFNE STAVKE od 01.10.2022'!F50</f>
        <v>5.1000000000000004E-3</v>
      </c>
      <c r="H63" s="10">
        <f>'[1]TARIFNE STAVKE od 01.10.2022'!G50</f>
        <v>5.1000000000000004E-3</v>
      </c>
      <c r="I63" s="9">
        <f t="shared" si="19"/>
        <v>4.3099999999999999E-2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20">ROUND(D69*0.901,4)</f>
        <v>3.5999999999999999E-3</v>
      </c>
      <c r="D69" s="9">
        <f t="shared" ref="D69:D72" si="21">E69/$G$9</f>
        <v>4.0347733758046315E-3</v>
      </c>
      <c r="E69" s="9">
        <v>3.04E-2</v>
      </c>
      <c r="F69" s="13">
        <f>C69+$C$9</f>
        <v>3.7499999999999999E-2</v>
      </c>
      <c r="G69" s="8">
        <f>'[1]TARIFNE STAVKE od 01.10.2022'!F17</f>
        <v>4.0000000000000001E-3</v>
      </c>
      <c r="H69" s="8">
        <f>'[1]TARIFNE STAVKE od 01.10.2022'!G17</f>
        <v>4.1000000000000003E-3</v>
      </c>
      <c r="I69" s="9">
        <f t="shared" ref="I69:I72" si="22">(F69+H69)</f>
        <v>4.1599999999999998E-2</v>
      </c>
    </row>
    <row r="70" spans="1:9">
      <c r="A70" s="3">
        <v>2</v>
      </c>
      <c r="B70" s="3" t="s">
        <v>21</v>
      </c>
      <c r="C70" s="9">
        <f t="shared" si="20"/>
        <v>3.5999999999999999E-3</v>
      </c>
      <c r="D70" s="9">
        <f t="shared" si="21"/>
        <v>4.0347733758046315E-3</v>
      </c>
      <c r="E70" s="9">
        <v>3.04E-2</v>
      </c>
      <c r="F70" s="13">
        <f>C70+$C$9</f>
        <v>3.7499999999999999E-2</v>
      </c>
      <c r="G70" s="8">
        <f>'[1]TARIFNE STAVKE od 01.10.2022'!F18</f>
        <v>4.0000000000000001E-3</v>
      </c>
      <c r="H70" s="8">
        <f>'[1]TARIFNE STAVKE od 01.10.2022'!G18</f>
        <v>4.1000000000000003E-3</v>
      </c>
      <c r="I70" s="9">
        <f t="shared" si="22"/>
        <v>4.1599999999999998E-2</v>
      </c>
    </row>
    <row r="71" spans="1:9">
      <c r="A71" s="3">
        <v>3</v>
      </c>
      <c r="B71" s="3" t="s">
        <v>22</v>
      </c>
      <c r="C71" s="9">
        <f t="shared" si="20"/>
        <v>3.5999999999999999E-3</v>
      </c>
      <c r="D71" s="9">
        <f t="shared" si="21"/>
        <v>4.0347733758046315E-3</v>
      </c>
      <c r="E71" s="9">
        <v>3.04E-2</v>
      </c>
      <c r="F71" s="13">
        <f>C71+$C$9</f>
        <v>3.7499999999999999E-2</v>
      </c>
      <c r="G71" s="8">
        <f>'[1]TARIFNE STAVKE od 01.10.2022'!F19</f>
        <v>3.5999999999999999E-3</v>
      </c>
      <c r="H71" s="8">
        <f>'[1]TARIFNE STAVKE od 01.10.2022'!G19</f>
        <v>3.7000000000000002E-3</v>
      </c>
      <c r="I71" s="9">
        <f t="shared" si="22"/>
        <v>4.1200000000000001E-2</v>
      </c>
    </row>
    <row r="72" spans="1:9">
      <c r="A72" s="3">
        <v>4</v>
      </c>
      <c r="B72" s="3" t="s">
        <v>23</v>
      </c>
      <c r="C72" s="9">
        <f t="shared" si="20"/>
        <v>3.5999999999999999E-3</v>
      </c>
      <c r="D72" s="9">
        <f t="shared" si="21"/>
        <v>4.0347733758046315E-3</v>
      </c>
      <c r="E72" s="9">
        <v>3.04E-2</v>
      </c>
      <c r="F72" s="13">
        <f>C72+$C$9</f>
        <v>3.7499999999999999E-2</v>
      </c>
      <c r="G72" s="8">
        <f>'[1]TARIFNE STAVKE od 01.10.2022'!F20</f>
        <v>3.5999999999999999E-3</v>
      </c>
      <c r="H72" s="8">
        <f>'[1]TARIFNE STAVKE od 01.10.2022'!G20</f>
        <v>3.7000000000000002E-3</v>
      </c>
      <c r="I72" s="9">
        <f t="shared" si="22"/>
        <v>4.1200000000000001E-2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23">ROUND(D74*0.901,4)</f>
        <v>3.5999999999999999E-3</v>
      </c>
      <c r="D74" s="9">
        <f t="shared" ref="D74:D78" si="24">E74/$G$9</f>
        <v>4.0347733758046315E-3</v>
      </c>
      <c r="E74" s="9">
        <v>3.04E-2</v>
      </c>
      <c r="F74" s="13">
        <f>C74+$C$9</f>
        <v>3.7499999999999999E-2</v>
      </c>
      <c r="G74" s="8">
        <f>'[1]TARIFNE STAVKE od 01.10.2022'!F61</f>
        <v>4.7999999999999996E-3</v>
      </c>
      <c r="H74" s="8">
        <f>'[1]TARIFNE STAVKE od 01.10.2022'!G61</f>
        <v>5.1000000000000004E-3</v>
      </c>
      <c r="I74" s="9">
        <f t="shared" ref="I74:I78" si="25">(F74+H74)</f>
        <v>4.2599999999999999E-2</v>
      </c>
    </row>
    <row r="75" spans="1:9">
      <c r="A75" s="3">
        <v>2</v>
      </c>
      <c r="B75" s="3" t="s">
        <v>20</v>
      </c>
      <c r="C75" s="9">
        <f t="shared" si="23"/>
        <v>3.5999999999999999E-3</v>
      </c>
      <c r="D75" s="9">
        <f t="shared" si="24"/>
        <v>4.0347733758046315E-3</v>
      </c>
      <c r="E75" s="9">
        <v>3.04E-2</v>
      </c>
      <c r="F75" s="13">
        <f>C75+$C$9</f>
        <v>3.7499999999999999E-2</v>
      </c>
      <c r="G75" s="8">
        <f>'[1]TARIFNE STAVKE od 01.10.2022'!F62</f>
        <v>3.7000000000000002E-3</v>
      </c>
      <c r="H75" s="8">
        <f>'[1]TARIFNE STAVKE od 01.10.2022'!G62</f>
        <v>4.0000000000000001E-3</v>
      </c>
      <c r="I75" s="9">
        <f t="shared" si="25"/>
        <v>4.1499999999999995E-2</v>
      </c>
    </row>
    <row r="76" spans="1:9">
      <c r="A76" s="3">
        <v>3</v>
      </c>
      <c r="B76" s="3" t="s">
        <v>21</v>
      </c>
      <c r="C76" s="9">
        <f t="shared" si="23"/>
        <v>3.5999999999999999E-3</v>
      </c>
      <c r="D76" s="9">
        <f t="shared" si="24"/>
        <v>4.0347733758046315E-3</v>
      </c>
      <c r="E76" s="9">
        <v>3.04E-2</v>
      </c>
      <c r="F76" s="13">
        <f>C76+$C$9</f>
        <v>3.7499999999999999E-2</v>
      </c>
      <c r="G76" s="8">
        <f>'[1]TARIFNE STAVKE od 01.10.2022'!F63</f>
        <v>3.7000000000000002E-3</v>
      </c>
      <c r="H76" s="8">
        <f>'[1]TARIFNE STAVKE od 01.10.2022'!G63</f>
        <v>4.0000000000000001E-3</v>
      </c>
      <c r="I76" s="9">
        <f t="shared" si="25"/>
        <v>4.1499999999999995E-2</v>
      </c>
    </row>
    <row r="77" spans="1:9">
      <c r="A77" s="3">
        <v>4</v>
      </c>
      <c r="B77" s="3" t="s">
        <v>22</v>
      </c>
      <c r="C77" s="9">
        <f t="shared" si="23"/>
        <v>3.5999999999999999E-3</v>
      </c>
      <c r="D77" s="9">
        <f t="shared" si="24"/>
        <v>4.0347733758046315E-3</v>
      </c>
      <c r="E77" s="9">
        <v>3.04E-2</v>
      </c>
      <c r="F77" s="13">
        <f>C77+$C$9</f>
        <v>3.7499999999999999E-2</v>
      </c>
      <c r="G77" s="8">
        <f>'[1]TARIFNE STAVKE od 01.10.2022'!F64</f>
        <v>3.5000000000000001E-3</v>
      </c>
      <c r="H77" s="8">
        <f>'[1]TARIFNE STAVKE od 01.10.2022'!G64</f>
        <v>3.8E-3</v>
      </c>
      <c r="I77" s="9">
        <f t="shared" si="25"/>
        <v>4.1299999999999996E-2</v>
      </c>
    </row>
    <row r="78" spans="1:9">
      <c r="A78" s="3">
        <v>5</v>
      </c>
      <c r="B78" s="3" t="s">
        <v>23</v>
      </c>
      <c r="C78" s="9">
        <f t="shared" si="23"/>
        <v>3.5999999999999999E-3</v>
      </c>
      <c r="D78" s="9">
        <f t="shared" si="24"/>
        <v>4.0347733758046315E-3</v>
      </c>
      <c r="E78" s="9">
        <v>3.04E-2</v>
      </c>
      <c r="F78" s="13">
        <f>C78+$C$9</f>
        <v>3.7499999999999999E-2</v>
      </c>
      <c r="G78" s="8">
        <f>'[1]TARIFNE STAVKE od 01.10.2022'!F65</f>
        <v>3.3E-3</v>
      </c>
      <c r="H78" s="8">
        <f>'[1]TARIFNE STAVKE od 01.10.2022'!G65</f>
        <v>3.5999999999999999E-3</v>
      </c>
      <c r="I78" s="9">
        <f t="shared" si="25"/>
        <v>4.1099999999999998E-2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6">ROUND(D80*0.901,4)</f>
        <v>4.1000000000000003E-3</v>
      </c>
      <c r="D80" s="9">
        <f t="shared" ref="D80:D83" si="27">E80/$G$9</f>
        <v>4.539120047780211E-3</v>
      </c>
      <c r="E80" s="9">
        <v>3.4200000000000001E-2</v>
      </c>
      <c r="F80" s="13">
        <f>C80+$C$9</f>
        <v>3.7999999999999999E-2</v>
      </c>
      <c r="G80" s="8">
        <f>'[1]TARIFNE STAVKE od 01.10.2022'!F69</f>
        <v>4.4000000000000003E-3</v>
      </c>
      <c r="H80" s="8">
        <f>'[1]TARIFNE STAVKE od 01.10.2022'!G69</f>
        <v>4.4000000000000003E-3</v>
      </c>
      <c r="I80" s="9">
        <f t="shared" ref="I80:I83" si="28">(F80+H80)</f>
        <v>4.24E-2</v>
      </c>
    </row>
    <row r="81" spans="1:9">
      <c r="A81" s="3">
        <v>2</v>
      </c>
      <c r="B81" s="3" t="s">
        <v>20</v>
      </c>
      <c r="C81" s="9">
        <f t="shared" si="26"/>
        <v>4.1000000000000003E-3</v>
      </c>
      <c r="D81" s="9">
        <f t="shared" si="27"/>
        <v>4.539120047780211E-3</v>
      </c>
      <c r="E81" s="9">
        <v>3.4200000000000001E-2</v>
      </c>
      <c r="F81" s="13">
        <f>C81+$C$9</f>
        <v>3.7999999999999999E-2</v>
      </c>
      <c r="G81" s="8">
        <f>'[1]TARIFNE STAVKE od 01.10.2022'!F70</f>
        <v>3.8E-3</v>
      </c>
      <c r="H81" s="8">
        <f>'[1]TARIFNE STAVKE od 01.10.2022'!G70</f>
        <v>3.8999999999999998E-3</v>
      </c>
      <c r="I81" s="9">
        <f t="shared" si="28"/>
        <v>4.19E-2</v>
      </c>
    </row>
    <row r="82" spans="1:9">
      <c r="A82" s="3">
        <v>3</v>
      </c>
      <c r="B82" s="3" t="s">
        <v>21</v>
      </c>
      <c r="C82" s="9">
        <f t="shared" si="26"/>
        <v>4.1000000000000003E-3</v>
      </c>
      <c r="D82" s="9">
        <f t="shared" si="27"/>
        <v>4.539120047780211E-3</v>
      </c>
      <c r="E82" s="9">
        <v>3.4200000000000001E-2</v>
      </c>
      <c r="F82" s="13">
        <f>C82+$C$9</f>
        <v>3.7999999999999999E-2</v>
      </c>
      <c r="G82" s="8">
        <f>'[1]TARIFNE STAVKE od 01.10.2022'!F71</f>
        <v>3.3999999999999998E-3</v>
      </c>
      <c r="H82" s="8">
        <f>'[1]TARIFNE STAVKE od 01.10.2022'!G71</f>
        <v>3.5000000000000001E-3</v>
      </c>
      <c r="I82" s="9">
        <f t="shared" si="28"/>
        <v>4.1500000000000002E-2</v>
      </c>
    </row>
    <row r="83" spans="1:9">
      <c r="A83" s="3">
        <v>4</v>
      </c>
      <c r="B83" s="3" t="s">
        <v>23</v>
      </c>
      <c r="C83" s="9">
        <f t="shared" si="26"/>
        <v>4.1000000000000003E-3</v>
      </c>
      <c r="D83" s="9">
        <f t="shared" si="27"/>
        <v>4.539120047780211E-3</v>
      </c>
      <c r="E83" s="9">
        <v>3.4200000000000001E-2</v>
      </c>
      <c r="F83" s="13">
        <f>C83+$C$9</f>
        <v>3.7999999999999999E-2</v>
      </c>
      <c r="G83" s="8">
        <f>'[1]TARIFNE STAVKE od 01.10.2022'!F72</f>
        <v>3.0000000000000001E-3</v>
      </c>
      <c r="H83" s="8">
        <f>'[1]TARIFNE STAVKE od 01.10.2022'!G72</f>
        <v>3.0999999999999999E-3</v>
      </c>
      <c r="I83" s="9">
        <f t="shared" si="28"/>
        <v>4.1099999999999998E-2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9">ROUND(D89*0.901,4)</f>
        <v>3.3999999999999998E-3</v>
      </c>
      <c r="D89" s="9">
        <f t="shared" ref="D89:D95" si="30">E89/$G$9</f>
        <v>3.7427831972924545E-3</v>
      </c>
      <c r="E89" s="9">
        <v>2.8199999999999999E-2</v>
      </c>
      <c r="F89" s="13">
        <f t="shared" ref="F89:F95" si="31">C89+$C$9</f>
        <v>3.73E-2</v>
      </c>
      <c r="G89" s="8">
        <f>'[1]TARIFNE STAVKE od 01.10.2022'!F76</f>
        <v>5.1000000000000004E-3</v>
      </c>
      <c r="H89" s="8">
        <f>'[1]TARIFNE STAVKE od 01.10.2022'!G76</f>
        <v>5.4000000000000003E-3</v>
      </c>
      <c r="I89" s="9">
        <f t="shared" ref="I89:I95" si="32">(F89+H89)</f>
        <v>4.2700000000000002E-2</v>
      </c>
    </row>
    <row r="90" spans="1:9">
      <c r="A90" s="3">
        <v>2</v>
      </c>
      <c r="B90" s="3" t="s">
        <v>20</v>
      </c>
      <c r="C90" s="9">
        <f t="shared" si="29"/>
        <v>3.3999999999999998E-3</v>
      </c>
      <c r="D90" s="9">
        <f t="shared" si="30"/>
        <v>3.7427831972924545E-3</v>
      </c>
      <c r="E90" s="9">
        <v>2.8199999999999999E-2</v>
      </c>
      <c r="F90" s="13">
        <f t="shared" si="31"/>
        <v>3.73E-2</v>
      </c>
      <c r="G90" s="8">
        <f>'[1]TARIFNE STAVKE od 01.10.2022'!F77</f>
        <v>4.3E-3</v>
      </c>
      <c r="H90" s="8">
        <f>'[1]TARIFNE STAVKE od 01.10.2022'!G77</f>
        <v>4.4999999999999997E-3</v>
      </c>
      <c r="I90" s="9">
        <f t="shared" si="32"/>
        <v>4.1799999999999997E-2</v>
      </c>
    </row>
    <row r="91" spans="1:9">
      <c r="A91" s="3">
        <v>3</v>
      </c>
      <c r="B91" s="3" t="s">
        <v>21</v>
      </c>
      <c r="C91" s="9">
        <f t="shared" si="29"/>
        <v>3.3999999999999998E-3</v>
      </c>
      <c r="D91" s="9">
        <f t="shared" si="30"/>
        <v>3.7427831972924545E-3</v>
      </c>
      <c r="E91" s="9">
        <v>2.8199999999999999E-2</v>
      </c>
      <c r="F91" s="13">
        <f t="shared" si="31"/>
        <v>3.73E-2</v>
      </c>
      <c r="G91" s="8">
        <f>'[1]TARIFNE STAVKE od 01.10.2022'!F78</f>
        <v>4.1000000000000003E-3</v>
      </c>
      <c r="H91" s="8">
        <f>'[1]TARIFNE STAVKE od 01.10.2022'!G78</f>
        <v>4.3E-3</v>
      </c>
      <c r="I91" s="9">
        <f t="shared" si="32"/>
        <v>4.1599999999999998E-2</v>
      </c>
    </row>
    <row r="92" spans="1:9">
      <c r="A92" s="3">
        <v>4</v>
      </c>
      <c r="B92" s="3" t="s">
        <v>22</v>
      </c>
      <c r="C92" s="9">
        <f t="shared" si="29"/>
        <v>3.3999999999999998E-3</v>
      </c>
      <c r="D92" s="9">
        <f t="shared" si="30"/>
        <v>3.7427831972924545E-3</v>
      </c>
      <c r="E92" s="9">
        <v>2.8199999999999999E-2</v>
      </c>
      <c r="F92" s="13">
        <f t="shared" si="31"/>
        <v>3.73E-2</v>
      </c>
      <c r="G92" s="8">
        <f>'[1]TARIFNE STAVKE od 01.10.2022'!F79</f>
        <v>3.8999999999999998E-3</v>
      </c>
      <c r="H92" s="8">
        <f>'[1]TARIFNE STAVKE od 01.10.2022'!G79</f>
        <v>4.0000000000000001E-3</v>
      </c>
      <c r="I92" s="9">
        <f t="shared" si="32"/>
        <v>4.1300000000000003E-2</v>
      </c>
    </row>
    <row r="93" spans="1:9">
      <c r="A93" s="3">
        <v>5</v>
      </c>
      <c r="B93" s="3" t="s">
        <v>23</v>
      </c>
      <c r="C93" s="9">
        <f t="shared" si="29"/>
        <v>3.3999999999999998E-3</v>
      </c>
      <c r="D93" s="9">
        <f t="shared" si="30"/>
        <v>3.7427831972924545E-3</v>
      </c>
      <c r="E93" s="9">
        <v>2.8199999999999999E-2</v>
      </c>
      <c r="F93" s="13">
        <f t="shared" si="31"/>
        <v>3.73E-2</v>
      </c>
      <c r="G93" s="8">
        <f>'[1]TARIFNE STAVKE od 01.10.2022'!F80</f>
        <v>3.5999999999999999E-3</v>
      </c>
      <c r="H93" s="8">
        <f>'[1]TARIFNE STAVKE od 01.10.2022'!G80</f>
        <v>3.8E-3</v>
      </c>
      <c r="I93" s="9">
        <f t="shared" si="32"/>
        <v>4.1099999999999998E-2</v>
      </c>
    </row>
    <row r="94" spans="1:9">
      <c r="A94" s="3">
        <v>6</v>
      </c>
      <c r="B94" s="3" t="s">
        <v>24</v>
      </c>
      <c r="C94" s="9">
        <f t="shared" si="29"/>
        <v>3.3999999999999998E-3</v>
      </c>
      <c r="D94" s="9">
        <f t="shared" si="30"/>
        <v>3.7427831972924545E-3</v>
      </c>
      <c r="E94" s="9">
        <v>2.8199999999999999E-2</v>
      </c>
      <c r="F94" s="13">
        <f t="shared" si="31"/>
        <v>3.73E-2</v>
      </c>
      <c r="G94" s="8">
        <f>'[1]TARIFNE STAVKE od 01.10.2022'!F81</f>
        <v>3.3999999999999998E-3</v>
      </c>
      <c r="H94" s="8">
        <f>'[1]TARIFNE STAVKE od 01.10.2022'!G81</f>
        <v>3.5999999999999999E-3</v>
      </c>
      <c r="I94" s="9">
        <f t="shared" si="32"/>
        <v>4.0899999999999999E-2</v>
      </c>
    </row>
    <row r="95" spans="1:9">
      <c r="A95" s="3">
        <v>7</v>
      </c>
      <c r="B95" s="3" t="s">
        <v>25</v>
      </c>
      <c r="C95" s="9">
        <f t="shared" si="29"/>
        <v>3.3999999999999998E-3</v>
      </c>
      <c r="D95" s="9">
        <f t="shared" si="30"/>
        <v>3.7427831972924545E-3</v>
      </c>
      <c r="E95" s="9">
        <v>2.8199999999999999E-2</v>
      </c>
      <c r="F95" s="13">
        <f t="shared" si="31"/>
        <v>3.73E-2</v>
      </c>
      <c r="G95" s="8">
        <f>'[1]TARIFNE STAVKE od 01.10.2022'!F82</f>
        <v>3.3999999999999998E-3</v>
      </c>
      <c r="H95" s="8">
        <f>'[1]TARIFNE STAVKE od 01.10.2022'!G82</f>
        <v>3.5999999999999999E-3</v>
      </c>
      <c r="I95" s="9">
        <f t="shared" si="32"/>
        <v>4.0899999999999999E-2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33">ROUND(D97*0.901,4)</f>
        <v>3.3999999999999998E-3</v>
      </c>
      <c r="D97" s="9">
        <f t="shared" ref="D97:D99" si="34">E97/$G$9</f>
        <v>3.7427831972924545E-3</v>
      </c>
      <c r="E97" s="9">
        <v>2.8199999999999999E-2</v>
      </c>
      <c r="F97" s="13">
        <f>C97+$C$9</f>
        <v>3.73E-2</v>
      </c>
      <c r="G97" s="8">
        <f>'[1]TARIFNE STAVKE od 01.10.2022'!F86</f>
        <v>2.7000000000000001E-3</v>
      </c>
      <c r="H97" s="8">
        <f>'[1]TARIFNE STAVKE od 01.10.2022'!G86</f>
        <v>2.5999999999999999E-3</v>
      </c>
      <c r="I97" s="9">
        <f t="shared" ref="I97:I99" si="35">(F97+H97)</f>
        <v>3.9899999999999998E-2</v>
      </c>
    </row>
    <row r="98" spans="1:9">
      <c r="A98" s="3">
        <v>2</v>
      </c>
      <c r="B98" s="3" t="s">
        <v>22</v>
      </c>
      <c r="C98" s="9">
        <f t="shared" si="33"/>
        <v>3.3999999999999998E-3</v>
      </c>
      <c r="D98" s="9">
        <f t="shared" si="34"/>
        <v>3.7427831972924545E-3</v>
      </c>
      <c r="E98" s="9">
        <v>2.8199999999999999E-2</v>
      </c>
      <c r="F98" s="13">
        <f>C98+$C$9</f>
        <v>3.73E-2</v>
      </c>
      <c r="G98" s="8">
        <f>'[1]TARIFNE STAVKE od 01.10.2022'!F87</f>
        <v>2.0999999999999999E-3</v>
      </c>
      <c r="H98" s="8">
        <f>'[1]TARIFNE STAVKE od 01.10.2022'!G87</f>
        <v>2E-3</v>
      </c>
      <c r="I98" s="9">
        <f t="shared" si="35"/>
        <v>3.9300000000000002E-2</v>
      </c>
    </row>
    <row r="99" spans="1:9">
      <c r="A99" s="3">
        <v>3</v>
      </c>
      <c r="B99" s="3" t="s">
        <v>23</v>
      </c>
      <c r="C99" s="9">
        <f t="shared" si="33"/>
        <v>3.3999999999999998E-3</v>
      </c>
      <c r="D99" s="9">
        <f t="shared" si="34"/>
        <v>3.7427831972924545E-3</v>
      </c>
      <c r="E99" s="9">
        <v>2.8199999999999999E-2</v>
      </c>
      <c r="F99" s="13">
        <f>C99+$C$9</f>
        <v>3.73E-2</v>
      </c>
      <c r="G99" s="8">
        <f>'[1]TARIFNE STAVKE od 01.10.2022'!F88</f>
        <v>2.0999999999999999E-3</v>
      </c>
      <c r="H99" s="8">
        <f>'[1]TARIFNE STAVKE od 01.10.2022'!G88</f>
        <v>2E-3</v>
      </c>
      <c r="I99" s="9">
        <f t="shared" si="35"/>
        <v>3.9300000000000002E-2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36">ROUND(D105*0.901,4)</f>
        <v>3.7000000000000002E-3</v>
      </c>
      <c r="D105" s="9">
        <f t="shared" ref="D105:D107" si="37">E105/$G$9</f>
        <v>4.1409516225363327E-3</v>
      </c>
      <c r="E105" s="9">
        <v>3.1199999999999999E-2</v>
      </c>
      <c r="F105" s="13">
        <f>C105+$C$9</f>
        <v>3.7600000000000001E-2</v>
      </c>
      <c r="G105" s="8">
        <f>'[1]TARIFNE STAVKE od 01.10.2022'!F92</f>
        <v>5.3E-3</v>
      </c>
      <c r="H105" s="8">
        <f>'[1]TARIFNE STAVKE od 01.10.2022'!G92</f>
        <v>5.7999999999999996E-3</v>
      </c>
      <c r="I105" s="9">
        <f t="shared" ref="I105:I107" si="38">(F105+H105)</f>
        <v>4.3400000000000001E-2</v>
      </c>
    </row>
    <row r="106" spans="1:9">
      <c r="A106" s="3">
        <v>2</v>
      </c>
      <c r="B106" s="3" t="s">
        <v>21</v>
      </c>
      <c r="C106" s="9">
        <f t="shared" si="36"/>
        <v>3.7000000000000002E-3</v>
      </c>
      <c r="D106" s="9">
        <f t="shared" si="37"/>
        <v>4.1409516225363327E-3</v>
      </c>
      <c r="E106" s="9">
        <v>3.1199999999999999E-2</v>
      </c>
      <c r="F106" s="13">
        <f>C106+$C$9</f>
        <v>3.7600000000000001E-2</v>
      </c>
      <c r="G106" s="8">
        <f>'[1]TARIFNE STAVKE od 01.10.2022'!F93</f>
        <v>4.1999999999999997E-3</v>
      </c>
      <c r="H106" s="8">
        <f>'[1]TARIFNE STAVKE od 01.10.2022'!G93</f>
        <v>4.5999999999999999E-3</v>
      </c>
      <c r="I106" s="9">
        <f t="shared" si="38"/>
        <v>4.2200000000000001E-2</v>
      </c>
    </row>
    <row r="107" spans="1:9">
      <c r="A107" s="3">
        <v>3</v>
      </c>
      <c r="B107" s="3" t="s">
        <v>22</v>
      </c>
      <c r="C107" s="9">
        <f t="shared" si="36"/>
        <v>3.7000000000000002E-3</v>
      </c>
      <c r="D107" s="9">
        <f t="shared" si="37"/>
        <v>4.1409516225363327E-3</v>
      </c>
      <c r="E107" s="9">
        <v>3.1199999999999999E-2</v>
      </c>
      <c r="F107" s="13">
        <f>C107+$C$9</f>
        <v>3.7600000000000001E-2</v>
      </c>
      <c r="G107" s="8">
        <f>'[1]TARIFNE STAVKE od 01.10.2022'!F94</f>
        <v>3.8999999999999998E-3</v>
      </c>
      <c r="H107" s="8">
        <f>'[1]TARIFNE STAVKE od 01.10.2022'!G94</f>
        <v>4.3E-3</v>
      </c>
      <c r="I107" s="9">
        <f t="shared" si="38"/>
        <v>4.19E-2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9">ROUND(D109*0.901,4)</f>
        <v>3.7000000000000002E-3</v>
      </c>
      <c r="D109" s="9">
        <f t="shared" ref="D109:D112" si="40">E109/$G$9</f>
        <v>4.1409516225363327E-3</v>
      </c>
      <c r="E109" s="9">
        <v>3.1199999999999999E-2</v>
      </c>
      <c r="F109" s="13">
        <f>C109+$C$9</f>
        <v>3.7600000000000001E-2</v>
      </c>
      <c r="G109" s="8">
        <f>'[1]TARIFNE STAVKE od 01.10.2022'!F98</f>
        <v>4.7999999999999996E-3</v>
      </c>
      <c r="H109" s="8">
        <f>'[1]TARIFNE STAVKE od 01.10.2022'!G98</f>
        <v>4.5999999999999999E-3</v>
      </c>
      <c r="I109" s="9">
        <f t="shared" ref="I109:I112" si="41">(F109+H109)</f>
        <v>4.2200000000000001E-2</v>
      </c>
    </row>
    <row r="110" spans="1:9">
      <c r="A110" s="3">
        <v>2</v>
      </c>
      <c r="B110" s="3" t="s">
        <v>20</v>
      </c>
      <c r="C110" s="9">
        <f t="shared" si="39"/>
        <v>3.7000000000000002E-3</v>
      </c>
      <c r="D110" s="9">
        <f t="shared" si="40"/>
        <v>4.1409516225363327E-3</v>
      </c>
      <c r="E110" s="9">
        <v>3.1199999999999999E-2</v>
      </c>
      <c r="F110" s="13">
        <f>C110+$C$9</f>
        <v>3.7600000000000001E-2</v>
      </c>
      <c r="G110" s="8">
        <f>'[1]TARIFNE STAVKE od 01.10.2022'!F99</f>
        <v>3.8E-3</v>
      </c>
      <c r="H110" s="8">
        <f>'[1]TARIFNE STAVKE od 01.10.2022'!G99</f>
        <v>3.7000000000000002E-3</v>
      </c>
      <c r="I110" s="9">
        <f t="shared" si="41"/>
        <v>4.1300000000000003E-2</v>
      </c>
    </row>
    <row r="111" spans="1:9">
      <c r="A111" s="3">
        <v>3</v>
      </c>
      <c r="B111" s="3" t="s">
        <v>21</v>
      </c>
      <c r="C111" s="9">
        <f t="shared" si="39"/>
        <v>3.7000000000000002E-3</v>
      </c>
      <c r="D111" s="9">
        <f t="shared" si="40"/>
        <v>4.1409516225363327E-3</v>
      </c>
      <c r="E111" s="9">
        <v>3.1199999999999999E-2</v>
      </c>
      <c r="F111" s="13">
        <f>C111+$C$9</f>
        <v>3.7600000000000001E-2</v>
      </c>
      <c r="G111" s="8">
        <f>'[1]TARIFNE STAVKE od 01.10.2022'!F100</f>
        <v>3.8E-3</v>
      </c>
      <c r="H111" s="8">
        <f>'[1]TARIFNE STAVKE od 01.10.2022'!G100</f>
        <v>3.7000000000000002E-3</v>
      </c>
      <c r="I111" s="9">
        <f t="shared" si="41"/>
        <v>4.1300000000000003E-2</v>
      </c>
    </row>
    <row r="112" spans="1:9">
      <c r="A112" s="3">
        <v>4</v>
      </c>
      <c r="B112" s="3" t="s">
        <v>23</v>
      </c>
      <c r="C112" s="9">
        <f t="shared" si="39"/>
        <v>3.7000000000000002E-3</v>
      </c>
      <c r="D112" s="9">
        <f t="shared" si="40"/>
        <v>4.1409516225363327E-3</v>
      </c>
      <c r="E112" s="9">
        <v>3.1199999999999999E-2</v>
      </c>
      <c r="F112" s="13">
        <f>C112+$C$9</f>
        <v>3.7600000000000001E-2</v>
      </c>
      <c r="G112" s="8">
        <f>'[1]TARIFNE STAVKE od 01.10.2022'!F101</f>
        <v>3.3999999999999998E-3</v>
      </c>
      <c r="H112" s="8">
        <f>'[1]TARIFNE STAVKE od 01.10.2022'!G101</f>
        <v>3.3E-3</v>
      </c>
      <c r="I112" s="9">
        <f t="shared" si="41"/>
        <v>4.0899999999999999E-2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42">ROUND(D114*0.901,4)</f>
        <v>3.7000000000000002E-3</v>
      </c>
      <c r="D114" s="9">
        <f t="shared" ref="D114:D115" si="43">E114/$G$9</f>
        <v>4.1409516225363327E-3</v>
      </c>
      <c r="E114" s="9">
        <v>3.1199999999999999E-2</v>
      </c>
      <c r="F114" s="13">
        <f>C114+$C$9</f>
        <v>3.7600000000000001E-2</v>
      </c>
      <c r="G114" s="8">
        <f>'[1]TARIFNE STAVKE od 01.10.2022'!F105</f>
        <v>3.5999999999999999E-3</v>
      </c>
      <c r="H114" s="8">
        <f>'[1]TARIFNE STAVKE od 01.10.2022'!G105</f>
        <v>3.8E-3</v>
      </c>
      <c r="I114" s="9">
        <f t="shared" ref="I114:I115" si="44">(F114+H114)</f>
        <v>4.1399999999999999E-2</v>
      </c>
    </row>
    <row r="115" spans="1:9">
      <c r="A115" s="3">
        <v>2</v>
      </c>
      <c r="B115" s="3" t="s">
        <v>20</v>
      </c>
      <c r="C115" s="9">
        <f t="shared" si="42"/>
        <v>3.7000000000000002E-3</v>
      </c>
      <c r="D115" s="9">
        <f t="shared" si="43"/>
        <v>4.1409516225363327E-3</v>
      </c>
      <c r="E115" s="9">
        <v>3.1199999999999999E-2</v>
      </c>
      <c r="F115" s="13">
        <f>C115+$C$9</f>
        <v>3.7600000000000001E-2</v>
      </c>
      <c r="G115" s="8">
        <f>'[1]TARIFNE STAVKE od 01.10.2022'!F106</f>
        <v>3.5999999999999999E-3</v>
      </c>
      <c r="H115" s="8">
        <f>'[1]TARIFNE STAVKE od 01.10.2022'!G106</f>
        <v>3.8E-3</v>
      </c>
      <c r="I115" s="9">
        <f t="shared" si="44"/>
        <v>4.1399999999999999E-2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45">ROUND(D121*0.901,4)</f>
        <v>3.0000000000000001E-3</v>
      </c>
      <c r="D121" s="9">
        <f t="shared" ref="D121:D125" si="46">E121/$G$9</f>
        <v>3.3180702103656513E-3</v>
      </c>
      <c r="E121" s="9">
        <v>2.5000000000000001E-2</v>
      </c>
      <c r="F121" s="13">
        <f>C121+$C$9</f>
        <v>3.6900000000000002E-2</v>
      </c>
      <c r="G121" s="8">
        <f>'[1]TARIFNE STAVKE od 01.10.2022'!F110</f>
        <v>3.8E-3</v>
      </c>
      <c r="H121" s="8">
        <f>'[1]TARIFNE STAVKE od 01.10.2022'!G110</f>
        <v>4.1000000000000003E-3</v>
      </c>
      <c r="I121" s="9">
        <f t="shared" ref="I121:I125" si="47">(F121+H121)</f>
        <v>4.1000000000000002E-2</v>
      </c>
    </row>
    <row r="122" spans="1:9">
      <c r="A122" s="3">
        <v>2</v>
      </c>
      <c r="B122" s="3" t="s">
        <v>21</v>
      </c>
      <c r="C122" s="9">
        <f t="shared" si="45"/>
        <v>3.0000000000000001E-3</v>
      </c>
      <c r="D122" s="9">
        <f t="shared" si="46"/>
        <v>3.3180702103656513E-3</v>
      </c>
      <c r="E122" s="9">
        <v>2.5000000000000001E-2</v>
      </c>
      <c r="F122" s="13">
        <f>C122+$C$9</f>
        <v>3.6900000000000002E-2</v>
      </c>
      <c r="G122" s="8">
        <f>'[1]TARIFNE STAVKE od 01.10.2022'!F111</f>
        <v>3.0999999999999999E-3</v>
      </c>
      <c r="H122" s="8">
        <f>'[1]TARIFNE STAVKE od 01.10.2022'!G111</f>
        <v>3.3E-3</v>
      </c>
      <c r="I122" s="9">
        <f t="shared" si="47"/>
        <v>4.02E-2</v>
      </c>
    </row>
    <row r="123" spans="1:9">
      <c r="A123" s="3">
        <v>3</v>
      </c>
      <c r="B123" s="3" t="s">
        <v>22</v>
      </c>
      <c r="C123" s="9">
        <f t="shared" si="45"/>
        <v>3.0000000000000001E-3</v>
      </c>
      <c r="D123" s="9">
        <f t="shared" si="46"/>
        <v>3.3180702103656513E-3</v>
      </c>
      <c r="E123" s="9">
        <v>2.5000000000000001E-2</v>
      </c>
      <c r="F123" s="13">
        <f>C123+$C$9</f>
        <v>3.6900000000000002E-2</v>
      </c>
      <c r="G123" s="8">
        <f>'[1]TARIFNE STAVKE od 01.10.2022'!F112</f>
        <v>2.8999999999999998E-3</v>
      </c>
      <c r="H123" s="8">
        <f>'[1]TARIFNE STAVKE od 01.10.2022'!G112</f>
        <v>3.0999999999999999E-3</v>
      </c>
      <c r="I123" s="9">
        <f t="shared" si="47"/>
        <v>0.04</v>
      </c>
    </row>
    <row r="124" spans="1:9">
      <c r="A124" s="3">
        <v>4</v>
      </c>
      <c r="B124" s="3" t="s">
        <v>23</v>
      </c>
      <c r="C124" s="9">
        <f t="shared" si="45"/>
        <v>3.0000000000000001E-3</v>
      </c>
      <c r="D124" s="9">
        <f t="shared" si="46"/>
        <v>3.3180702103656513E-3</v>
      </c>
      <c r="E124" s="9">
        <v>2.5000000000000001E-2</v>
      </c>
      <c r="F124" s="13">
        <f>C124+$C$9</f>
        <v>3.6900000000000002E-2</v>
      </c>
      <c r="G124" s="8">
        <f>'[1]TARIFNE STAVKE od 01.10.2022'!F113</f>
        <v>2.7000000000000001E-3</v>
      </c>
      <c r="H124" s="8">
        <f>'[1]TARIFNE STAVKE od 01.10.2022'!G113</f>
        <v>2.8999999999999998E-3</v>
      </c>
      <c r="I124" s="9">
        <f t="shared" si="47"/>
        <v>3.9800000000000002E-2</v>
      </c>
    </row>
    <row r="125" spans="1:9">
      <c r="A125" s="3">
        <v>5</v>
      </c>
      <c r="B125" s="3" t="s">
        <v>24</v>
      </c>
      <c r="C125" s="9">
        <f t="shared" si="45"/>
        <v>3.0000000000000001E-3</v>
      </c>
      <c r="D125" s="9">
        <f t="shared" si="46"/>
        <v>3.3180702103656513E-3</v>
      </c>
      <c r="E125" s="9">
        <v>2.5000000000000001E-2</v>
      </c>
      <c r="F125" s="13">
        <f>C125+$C$9</f>
        <v>3.6900000000000002E-2</v>
      </c>
      <c r="G125" s="8">
        <f>'[1]TARIFNE STAVKE od 01.10.2022'!F114</f>
        <v>2.5000000000000001E-3</v>
      </c>
      <c r="H125" s="8">
        <f>'[1]TARIFNE STAVKE od 01.10.2022'!G114</f>
        <v>2.7000000000000001E-3</v>
      </c>
      <c r="I125" s="9">
        <f t="shared" si="47"/>
        <v>3.9600000000000003E-2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48">ROUND(D131*0.901,4)</f>
        <v>3.2000000000000002E-3</v>
      </c>
      <c r="D131" s="9">
        <f t="shared" ref="D131:D136" si="49">E131/$G$9</f>
        <v>3.5304267038290525E-3</v>
      </c>
      <c r="E131" s="9">
        <v>2.6599999999999999E-2</v>
      </c>
      <c r="F131" s="13">
        <f t="shared" ref="F131:F136" si="50">C131+$C$9</f>
        <v>3.7100000000000001E-2</v>
      </c>
      <c r="G131" s="8">
        <f>'[1]TARIFNE STAVKE od 01.10.2022'!F118</f>
        <v>3.8999999999999998E-3</v>
      </c>
      <c r="H131" s="8">
        <f>'[1]TARIFNE STAVKE od 01.10.2022'!G118</f>
        <v>3.8999999999999998E-3</v>
      </c>
      <c r="I131" s="9">
        <f t="shared" ref="I131:I136" si="51">(F131+H131)</f>
        <v>4.1000000000000002E-2</v>
      </c>
    </row>
    <row r="132" spans="1:9">
      <c r="A132" s="3">
        <v>2</v>
      </c>
      <c r="B132" s="3" t="s">
        <v>20</v>
      </c>
      <c r="C132" s="9">
        <f t="shared" si="48"/>
        <v>3.2000000000000002E-3</v>
      </c>
      <c r="D132" s="9">
        <f t="shared" si="49"/>
        <v>3.5304267038290525E-3</v>
      </c>
      <c r="E132" s="9">
        <v>2.6599999999999999E-2</v>
      </c>
      <c r="F132" s="13">
        <f t="shared" si="50"/>
        <v>3.7100000000000001E-2</v>
      </c>
      <c r="G132" s="8">
        <f>'[1]TARIFNE STAVKE od 01.10.2022'!F119</f>
        <v>3.8999999999999998E-3</v>
      </c>
      <c r="H132" s="8">
        <f>'[1]TARIFNE STAVKE od 01.10.2022'!G119</f>
        <v>3.8999999999999998E-3</v>
      </c>
      <c r="I132" s="9">
        <f t="shared" si="51"/>
        <v>4.1000000000000002E-2</v>
      </c>
    </row>
    <row r="133" spans="1:9">
      <c r="A133" s="3">
        <v>3</v>
      </c>
      <c r="B133" s="3" t="s">
        <v>21</v>
      </c>
      <c r="C133" s="9">
        <f t="shared" si="48"/>
        <v>3.2000000000000002E-3</v>
      </c>
      <c r="D133" s="9">
        <f t="shared" si="49"/>
        <v>3.5304267038290525E-3</v>
      </c>
      <c r="E133" s="9">
        <v>2.6599999999999999E-2</v>
      </c>
      <c r="F133" s="13">
        <f t="shared" si="50"/>
        <v>3.7100000000000001E-2</v>
      </c>
      <c r="G133" s="8">
        <f>'[1]TARIFNE STAVKE od 01.10.2022'!F120</f>
        <v>3.8999999999999998E-3</v>
      </c>
      <c r="H133" s="8">
        <f>'[1]TARIFNE STAVKE od 01.10.2022'!G120</f>
        <v>3.8999999999999998E-3</v>
      </c>
      <c r="I133" s="9">
        <f t="shared" si="51"/>
        <v>4.1000000000000002E-2</v>
      </c>
    </row>
    <row r="134" spans="1:9">
      <c r="A134" s="3">
        <v>4</v>
      </c>
      <c r="B134" s="3" t="s">
        <v>22</v>
      </c>
      <c r="C134" s="9">
        <f t="shared" si="48"/>
        <v>3.2000000000000002E-3</v>
      </c>
      <c r="D134" s="9">
        <f t="shared" si="49"/>
        <v>3.5304267038290525E-3</v>
      </c>
      <c r="E134" s="9">
        <v>2.6599999999999999E-2</v>
      </c>
      <c r="F134" s="13">
        <f t="shared" si="50"/>
        <v>3.7100000000000001E-2</v>
      </c>
      <c r="G134" s="8">
        <f>'[1]TARIFNE STAVKE od 01.10.2022'!F121</f>
        <v>3.7000000000000002E-3</v>
      </c>
      <c r="H134" s="8">
        <f>'[1]TARIFNE STAVKE od 01.10.2022'!G121</f>
        <v>3.7000000000000002E-3</v>
      </c>
      <c r="I134" s="9">
        <f t="shared" si="51"/>
        <v>4.0800000000000003E-2</v>
      </c>
    </row>
    <row r="135" spans="1:9">
      <c r="A135" s="3">
        <v>5</v>
      </c>
      <c r="B135" s="3" t="s">
        <v>23</v>
      </c>
      <c r="C135" s="9">
        <f t="shared" si="48"/>
        <v>3.2000000000000002E-3</v>
      </c>
      <c r="D135" s="9">
        <f t="shared" si="49"/>
        <v>3.5304267038290525E-3</v>
      </c>
      <c r="E135" s="9">
        <v>2.6599999999999999E-2</v>
      </c>
      <c r="F135" s="13">
        <f t="shared" si="50"/>
        <v>3.7100000000000001E-2</v>
      </c>
      <c r="G135" s="8">
        <f>'[1]TARIFNE STAVKE od 01.10.2022'!F122</f>
        <v>3.5000000000000001E-3</v>
      </c>
      <c r="H135" s="8">
        <f>'[1]TARIFNE STAVKE od 01.10.2022'!G122</f>
        <v>3.5000000000000001E-3</v>
      </c>
      <c r="I135" s="9">
        <f t="shared" si="51"/>
        <v>4.0600000000000004E-2</v>
      </c>
    </row>
    <row r="136" spans="1:9">
      <c r="A136" s="3">
        <v>6</v>
      </c>
      <c r="B136" s="3" t="s">
        <v>24</v>
      </c>
      <c r="C136" s="9">
        <f t="shared" si="48"/>
        <v>3.2000000000000002E-3</v>
      </c>
      <c r="D136" s="9">
        <f t="shared" si="49"/>
        <v>3.5304267038290525E-3</v>
      </c>
      <c r="E136" s="9">
        <v>2.6599999999999999E-2</v>
      </c>
      <c r="F136" s="13">
        <f t="shared" si="50"/>
        <v>3.7100000000000001E-2</v>
      </c>
      <c r="G136" s="8">
        <f>'[1]TARIFNE STAVKE od 01.10.2022'!F123</f>
        <v>3.3E-3</v>
      </c>
      <c r="H136" s="8">
        <f>'[1]TARIFNE STAVKE od 01.10.2022'!G123</f>
        <v>3.3E-3</v>
      </c>
      <c r="I136" s="9">
        <f t="shared" si="51"/>
        <v>4.0399999999999998E-2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52">ROUND(D138*0.901,4)</f>
        <v>3.2000000000000002E-3</v>
      </c>
      <c r="D138" s="9">
        <f t="shared" ref="D138:D142" si="53">E138/$G$9</f>
        <v>3.5304267038290525E-3</v>
      </c>
      <c r="E138" s="9">
        <v>2.6599999999999999E-2</v>
      </c>
      <c r="F138" s="13">
        <f>C138+$C$9</f>
        <v>3.7100000000000001E-2</v>
      </c>
      <c r="G138" s="8">
        <f>'[1]TARIFNE STAVKE od 01.10.2022'!F127</f>
        <v>5.1999999999999998E-3</v>
      </c>
      <c r="H138" s="8">
        <f>'[1]TARIFNE STAVKE od 01.10.2022'!G127</f>
        <v>5.4999999999999997E-3</v>
      </c>
      <c r="I138" s="9">
        <f t="shared" ref="I138:I142" si="54">(F138+H138)</f>
        <v>4.2599999999999999E-2</v>
      </c>
    </row>
    <row r="139" spans="1:9">
      <c r="A139" s="3">
        <v>2</v>
      </c>
      <c r="B139" s="3" t="s">
        <v>20</v>
      </c>
      <c r="C139" s="9">
        <f t="shared" si="52"/>
        <v>3.2000000000000002E-3</v>
      </c>
      <c r="D139" s="9">
        <f t="shared" si="53"/>
        <v>3.5304267038290525E-3</v>
      </c>
      <c r="E139" s="9">
        <v>2.6599999999999999E-2</v>
      </c>
      <c r="F139" s="13">
        <f>C139+$C$9</f>
        <v>3.7100000000000001E-2</v>
      </c>
      <c r="G139" s="8">
        <f>'[1]TARIFNE STAVKE od 01.10.2022'!F128</f>
        <v>4.4000000000000003E-3</v>
      </c>
      <c r="H139" s="8">
        <f>'[1]TARIFNE STAVKE od 01.10.2022'!G128</f>
        <v>4.5999999999999999E-3</v>
      </c>
      <c r="I139" s="9">
        <f t="shared" si="54"/>
        <v>4.1700000000000001E-2</v>
      </c>
    </row>
    <row r="140" spans="1:9">
      <c r="A140" s="3">
        <v>3</v>
      </c>
      <c r="B140" s="3" t="s">
        <v>21</v>
      </c>
      <c r="C140" s="9">
        <f t="shared" si="52"/>
        <v>3.2000000000000002E-3</v>
      </c>
      <c r="D140" s="9">
        <f t="shared" si="53"/>
        <v>3.5304267038290525E-3</v>
      </c>
      <c r="E140" s="9">
        <v>2.6599999999999999E-2</v>
      </c>
      <c r="F140" s="13">
        <f>C140+$C$9</f>
        <v>3.7100000000000001E-2</v>
      </c>
      <c r="G140" s="8">
        <f>'[1]TARIFNE STAVKE od 01.10.2022'!F129</f>
        <v>3.8999999999999998E-3</v>
      </c>
      <c r="H140" s="8">
        <f>'[1]TARIFNE STAVKE od 01.10.2022'!G129</f>
        <v>4.1999999999999997E-3</v>
      </c>
      <c r="I140" s="9">
        <f t="shared" si="54"/>
        <v>4.1300000000000003E-2</v>
      </c>
    </row>
    <row r="141" spans="1:9">
      <c r="A141" s="3">
        <v>4</v>
      </c>
      <c r="B141" s="3" t="s">
        <v>22</v>
      </c>
      <c r="C141" s="9">
        <f t="shared" si="52"/>
        <v>3.2000000000000002E-3</v>
      </c>
      <c r="D141" s="9">
        <f t="shared" si="53"/>
        <v>3.5304267038290525E-3</v>
      </c>
      <c r="E141" s="9">
        <v>2.6599999999999999E-2</v>
      </c>
      <c r="F141" s="13">
        <f>C141+$C$9</f>
        <v>3.7100000000000001E-2</v>
      </c>
      <c r="G141" s="8">
        <f>'[1]TARIFNE STAVKE od 01.10.2022'!F130</f>
        <v>3.7000000000000002E-3</v>
      </c>
      <c r="H141" s="8">
        <f>'[1]TARIFNE STAVKE od 01.10.2022'!G130</f>
        <v>3.8999999999999998E-3</v>
      </c>
      <c r="I141" s="9">
        <f t="shared" si="54"/>
        <v>4.1000000000000002E-2</v>
      </c>
    </row>
    <row r="142" spans="1:9">
      <c r="A142" s="3">
        <v>5</v>
      </c>
      <c r="B142" s="3" t="s">
        <v>23</v>
      </c>
      <c r="C142" s="9">
        <f t="shared" si="52"/>
        <v>3.2000000000000002E-3</v>
      </c>
      <c r="D142" s="9">
        <f t="shared" si="53"/>
        <v>3.5304267038290525E-3</v>
      </c>
      <c r="E142" s="9">
        <v>2.6599999999999999E-2</v>
      </c>
      <c r="F142" s="13">
        <f>C142+$C$9</f>
        <v>3.7100000000000001E-2</v>
      </c>
      <c r="G142" s="8">
        <f>'[1]TARIFNE STAVKE od 01.10.2022'!F131</f>
        <v>3.7000000000000002E-3</v>
      </c>
      <c r="H142" s="8">
        <f>'[1]TARIFNE STAVKE od 01.10.2022'!G131</f>
        <v>3.8999999999999998E-3</v>
      </c>
      <c r="I142" s="9">
        <f t="shared" si="54"/>
        <v>4.1000000000000002E-2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55">ROUND(D148*0.901,4)</f>
        <v>3.0999999999999999E-3</v>
      </c>
      <c r="D148" s="9">
        <f t="shared" ref="D148:D152" si="56">E148/$G$9</f>
        <v>3.4906098613046652E-3</v>
      </c>
      <c r="E148" s="9">
        <v>2.63E-2</v>
      </c>
      <c r="F148" s="13">
        <f>C148+$C$9</f>
        <v>3.6999999999999998E-2</v>
      </c>
      <c r="G148" s="8">
        <f>'[1]TARIFNE STAVKE od 01.10.2022'!F135</f>
        <v>7.0000000000000001E-3</v>
      </c>
      <c r="H148" s="8">
        <f>'[1]TARIFNE STAVKE od 01.10.2022'!G135</f>
        <v>7.1999999999999998E-3</v>
      </c>
      <c r="I148" s="9">
        <f t="shared" ref="I148:I152" si="57">(F148+H148)</f>
        <v>4.4199999999999996E-2</v>
      </c>
    </row>
    <row r="149" spans="1:9">
      <c r="A149" s="3">
        <v>2</v>
      </c>
      <c r="B149" s="3" t="s">
        <v>20</v>
      </c>
      <c r="C149" s="9">
        <f t="shared" si="55"/>
        <v>3.0999999999999999E-3</v>
      </c>
      <c r="D149" s="9">
        <f t="shared" si="56"/>
        <v>3.4906098613046652E-3</v>
      </c>
      <c r="E149" s="9">
        <v>2.63E-2</v>
      </c>
      <c r="F149" s="13">
        <f>C149+$C$9</f>
        <v>3.6999999999999998E-2</v>
      </c>
      <c r="G149" s="8">
        <f>'[1]TARIFNE STAVKE od 01.10.2022'!F136</f>
        <v>6.1000000000000004E-3</v>
      </c>
      <c r="H149" s="8">
        <f>'[1]TARIFNE STAVKE od 01.10.2022'!G136</f>
        <v>6.1999999999999998E-3</v>
      </c>
      <c r="I149" s="9">
        <f t="shared" si="57"/>
        <v>4.3199999999999995E-2</v>
      </c>
    </row>
    <row r="150" spans="1:9">
      <c r="A150" s="3">
        <v>3</v>
      </c>
      <c r="B150" s="3" t="s">
        <v>21</v>
      </c>
      <c r="C150" s="9">
        <f t="shared" si="55"/>
        <v>3.0999999999999999E-3</v>
      </c>
      <c r="D150" s="9">
        <f t="shared" si="56"/>
        <v>3.4906098613046652E-3</v>
      </c>
      <c r="E150" s="9">
        <v>2.63E-2</v>
      </c>
      <c r="F150" s="13">
        <f>C150+$C$9</f>
        <v>3.6999999999999998E-2</v>
      </c>
      <c r="G150" s="8">
        <f>'[1]TARIFNE STAVKE od 01.10.2022'!F137</f>
        <v>5.1999999999999998E-3</v>
      </c>
      <c r="H150" s="8">
        <f>'[1]TARIFNE STAVKE od 01.10.2022'!G137</f>
        <v>5.3E-3</v>
      </c>
      <c r="I150" s="9">
        <f t="shared" si="57"/>
        <v>4.2299999999999997E-2</v>
      </c>
    </row>
    <row r="151" spans="1:9">
      <c r="A151" s="3">
        <v>4</v>
      </c>
      <c r="B151" s="3" t="s">
        <v>22</v>
      </c>
      <c r="C151" s="9">
        <f t="shared" si="55"/>
        <v>3.0999999999999999E-3</v>
      </c>
      <c r="D151" s="9">
        <f t="shared" si="56"/>
        <v>3.4906098613046652E-3</v>
      </c>
      <c r="E151" s="9">
        <v>2.63E-2</v>
      </c>
      <c r="F151" s="13">
        <f>C151+$C$9</f>
        <v>3.6999999999999998E-2</v>
      </c>
      <c r="G151" s="8">
        <f>'[1]TARIFNE STAVKE od 01.10.2022'!F138</f>
        <v>5.0000000000000001E-3</v>
      </c>
      <c r="H151" s="8">
        <f>'[1]TARIFNE STAVKE od 01.10.2022'!G138</f>
        <v>5.1999999999999998E-3</v>
      </c>
      <c r="I151" s="9">
        <f t="shared" si="57"/>
        <v>4.2200000000000001E-2</v>
      </c>
    </row>
    <row r="152" spans="1:9">
      <c r="A152" s="3">
        <v>5</v>
      </c>
      <c r="B152" s="3" t="s">
        <v>23</v>
      </c>
      <c r="C152" s="9">
        <f t="shared" si="55"/>
        <v>3.0999999999999999E-3</v>
      </c>
      <c r="D152" s="9">
        <f t="shared" si="56"/>
        <v>3.4906098613046652E-3</v>
      </c>
      <c r="E152" s="9">
        <v>2.63E-2</v>
      </c>
      <c r="F152" s="13">
        <f>C152+$C$9</f>
        <v>3.6999999999999998E-2</v>
      </c>
      <c r="G152" s="8">
        <f>'[1]TARIFNE STAVKE od 01.10.2022'!F139</f>
        <v>4.8999999999999998E-3</v>
      </c>
      <c r="H152" s="8">
        <f>'[1]TARIFNE STAVKE od 01.10.2022'!G139</f>
        <v>5.0000000000000001E-3</v>
      </c>
      <c r="I152" s="9">
        <f t="shared" si="57"/>
        <v>4.1999999999999996E-2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58">ROUND(D158*0.901,4)</f>
        <v>3.2000000000000002E-3</v>
      </c>
      <c r="D158" s="9">
        <f t="shared" ref="D158:D163" si="59">E158/$G$9</f>
        <v>3.5304267038290525E-3</v>
      </c>
      <c r="E158" s="9">
        <v>2.6599999999999999E-2</v>
      </c>
      <c r="F158" s="13">
        <f t="shared" ref="F158:F163" si="60">C158+$C$9</f>
        <v>3.7100000000000001E-2</v>
      </c>
      <c r="G158" s="8">
        <f>'[1]TARIFNE STAVKE od 01.10.2022'!F143</f>
        <v>7.3000000000000001E-3</v>
      </c>
      <c r="H158" s="8">
        <f>'[1]TARIFNE STAVKE od 01.10.2022'!G143</f>
        <v>7.1999999999999998E-3</v>
      </c>
      <c r="I158" s="9">
        <f t="shared" ref="I158:I163" si="61">(F158+H158)</f>
        <v>4.4299999999999999E-2</v>
      </c>
    </row>
    <row r="159" spans="1:9">
      <c r="A159" s="3">
        <v>2</v>
      </c>
      <c r="B159" s="3" t="s">
        <v>20</v>
      </c>
      <c r="C159" s="9">
        <f t="shared" si="58"/>
        <v>3.2000000000000002E-3</v>
      </c>
      <c r="D159" s="9">
        <f t="shared" si="59"/>
        <v>3.5304267038290525E-3</v>
      </c>
      <c r="E159" s="9">
        <v>2.6599999999999999E-2</v>
      </c>
      <c r="F159" s="13">
        <f t="shared" si="60"/>
        <v>3.7100000000000001E-2</v>
      </c>
      <c r="G159" s="8">
        <f>'[1]TARIFNE STAVKE od 01.10.2022'!F144</f>
        <v>7.3000000000000001E-3</v>
      </c>
      <c r="H159" s="8">
        <f>'[1]TARIFNE STAVKE od 01.10.2022'!G144</f>
        <v>7.1999999999999998E-3</v>
      </c>
      <c r="I159" s="9">
        <f t="shared" si="61"/>
        <v>4.4299999999999999E-2</v>
      </c>
    </row>
    <row r="160" spans="1:9">
      <c r="A160" s="3">
        <v>3</v>
      </c>
      <c r="B160" s="3" t="s">
        <v>21</v>
      </c>
      <c r="C160" s="9">
        <f t="shared" si="58"/>
        <v>3.2000000000000002E-3</v>
      </c>
      <c r="D160" s="9">
        <f t="shared" si="59"/>
        <v>3.5304267038290525E-3</v>
      </c>
      <c r="E160" s="9">
        <v>2.6599999999999999E-2</v>
      </c>
      <c r="F160" s="13">
        <f t="shared" si="60"/>
        <v>3.7100000000000001E-2</v>
      </c>
      <c r="G160" s="8">
        <f>'[1]TARIFNE STAVKE od 01.10.2022'!F145</f>
        <v>5.7999999999999996E-3</v>
      </c>
      <c r="H160" s="8">
        <f>'[1]TARIFNE STAVKE od 01.10.2022'!G145</f>
        <v>5.7999999999999996E-3</v>
      </c>
      <c r="I160" s="9">
        <f t="shared" si="61"/>
        <v>4.2900000000000001E-2</v>
      </c>
    </row>
    <row r="161" spans="1:9">
      <c r="A161" s="3">
        <v>4</v>
      </c>
      <c r="B161" s="3" t="s">
        <v>22</v>
      </c>
      <c r="C161" s="9">
        <f t="shared" si="58"/>
        <v>3.2000000000000002E-3</v>
      </c>
      <c r="D161" s="9">
        <f t="shared" si="59"/>
        <v>3.5304267038290525E-3</v>
      </c>
      <c r="E161" s="9">
        <v>2.6599999999999999E-2</v>
      </c>
      <c r="F161" s="13">
        <f t="shared" si="60"/>
        <v>3.7100000000000001E-2</v>
      </c>
      <c r="G161" s="8">
        <f>'[1]TARIFNE STAVKE od 01.10.2022'!F146</f>
        <v>5.4000000000000003E-3</v>
      </c>
      <c r="H161" s="8">
        <f>'[1]TARIFNE STAVKE od 01.10.2022'!G146</f>
        <v>5.4000000000000003E-3</v>
      </c>
      <c r="I161" s="9">
        <f t="shared" si="61"/>
        <v>4.2500000000000003E-2</v>
      </c>
    </row>
    <row r="162" spans="1:9">
      <c r="A162" s="3">
        <v>5</v>
      </c>
      <c r="B162" s="3" t="s">
        <v>23</v>
      </c>
      <c r="C162" s="9">
        <f t="shared" si="58"/>
        <v>3.2000000000000002E-3</v>
      </c>
      <c r="D162" s="9">
        <f t="shared" si="59"/>
        <v>3.5304267038290525E-3</v>
      </c>
      <c r="E162" s="9">
        <v>2.6599999999999999E-2</v>
      </c>
      <c r="F162" s="13">
        <f t="shared" si="60"/>
        <v>3.7100000000000001E-2</v>
      </c>
      <c r="G162" s="8">
        <f>'[1]TARIFNE STAVKE od 01.10.2022'!F147</f>
        <v>5.1000000000000004E-3</v>
      </c>
      <c r="H162" s="8">
        <f>'[1]TARIFNE STAVKE od 01.10.2022'!G147</f>
        <v>5.1000000000000004E-3</v>
      </c>
      <c r="I162" s="9">
        <f t="shared" si="61"/>
        <v>4.2200000000000001E-2</v>
      </c>
    </row>
    <row r="163" spans="1:9">
      <c r="A163" s="3">
        <v>6</v>
      </c>
      <c r="B163" s="3" t="s">
        <v>24</v>
      </c>
      <c r="C163" s="9">
        <f t="shared" si="58"/>
        <v>3.2000000000000002E-3</v>
      </c>
      <c r="D163" s="9">
        <f t="shared" si="59"/>
        <v>3.5304267038290525E-3</v>
      </c>
      <c r="E163" s="9">
        <v>2.6599999999999999E-2</v>
      </c>
      <c r="F163" s="13">
        <f t="shared" si="60"/>
        <v>3.7100000000000001E-2</v>
      </c>
      <c r="G163" s="8">
        <f>'[1]TARIFNE STAVKE od 01.10.2022'!F148</f>
        <v>4.7000000000000002E-3</v>
      </c>
      <c r="H163" s="8">
        <f>'[1]TARIFNE STAVKE od 01.10.2022'!G148</f>
        <v>4.7000000000000002E-3</v>
      </c>
      <c r="I163" s="9">
        <f t="shared" si="61"/>
        <v>4.1800000000000004E-2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62">ROUND(D169*0.901,4)</f>
        <v>3.2000000000000002E-3</v>
      </c>
      <c r="D169" s="9">
        <f t="shared" ref="D169:D174" si="63">E169/$G$9</f>
        <v>3.5304267038290525E-3</v>
      </c>
      <c r="E169" s="9">
        <v>2.6599999999999999E-2</v>
      </c>
      <c r="F169" s="13">
        <f t="shared" ref="F169:F174" si="64">C169+$C$9</f>
        <v>3.7100000000000001E-2</v>
      </c>
      <c r="G169" s="76">
        <f>'[1]TARIFNE STAVKE od 01.10.2022'!F152</f>
        <v>4.5999999999999999E-3</v>
      </c>
      <c r="H169" s="76">
        <f>'[1]TARIFNE STAVKE od 01.10.2022'!G152</f>
        <v>4.7000000000000002E-3</v>
      </c>
      <c r="I169" s="9">
        <f t="shared" ref="I169:I174" si="65">(F169+H169)</f>
        <v>4.1800000000000004E-2</v>
      </c>
    </row>
    <row r="170" spans="1:9">
      <c r="A170" s="3">
        <v>2</v>
      </c>
      <c r="B170" s="3" t="s">
        <v>20</v>
      </c>
      <c r="C170" s="9">
        <f t="shared" si="62"/>
        <v>3.2000000000000002E-3</v>
      </c>
      <c r="D170" s="9">
        <f t="shared" si="63"/>
        <v>3.5304267038290525E-3</v>
      </c>
      <c r="E170" s="9">
        <v>2.6599999999999999E-2</v>
      </c>
      <c r="F170" s="13">
        <f t="shared" si="64"/>
        <v>3.7100000000000001E-2</v>
      </c>
      <c r="G170" s="76">
        <f>'[1]TARIFNE STAVKE od 01.10.2022'!F153</f>
        <v>4.5999999999999999E-3</v>
      </c>
      <c r="H170" s="76">
        <f>'[1]TARIFNE STAVKE od 01.10.2022'!G153</f>
        <v>4.7000000000000002E-3</v>
      </c>
      <c r="I170" s="9">
        <f t="shared" si="65"/>
        <v>4.1800000000000004E-2</v>
      </c>
    </row>
    <row r="171" spans="1:9">
      <c r="A171" s="3">
        <v>3</v>
      </c>
      <c r="B171" s="3" t="s">
        <v>21</v>
      </c>
      <c r="C171" s="9">
        <f t="shared" si="62"/>
        <v>3.2000000000000002E-3</v>
      </c>
      <c r="D171" s="9">
        <f t="shared" si="63"/>
        <v>3.5304267038290525E-3</v>
      </c>
      <c r="E171" s="9">
        <v>2.6599999999999999E-2</v>
      </c>
      <c r="F171" s="13">
        <f t="shared" si="64"/>
        <v>3.7100000000000001E-2</v>
      </c>
      <c r="G171" s="76">
        <f>'[1]TARIFNE STAVKE od 01.10.2022'!F154</f>
        <v>3.7000000000000002E-3</v>
      </c>
      <c r="H171" s="76">
        <f>'[1]TARIFNE STAVKE od 01.10.2022'!G154</f>
        <v>3.8E-3</v>
      </c>
      <c r="I171" s="9">
        <f t="shared" si="65"/>
        <v>4.0899999999999999E-2</v>
      </c>
    </row>
    <row r="172" spans="1:9">
      <c r="A172" s="3">
        <v>4</v>
      </c>
      <c r="B172" s="3" t="s">
        <v>22</v>
      </c>
      <c r="C172" s="9">
        <f t="shared" si="62"/>
        <v>3.2000000000000002E-3</v>
      </c>
      <c r="D172" s="9">
        <f t="shared" si="63"/>
        <v>3.5304267038290525E-3</v>
      </c>
      <c r="E172" s="9">
        <v>2.6599999999999999E-2</v>
      </c>
      <c r="F172" s="13">
        <f t="shared" si="64"/>
        <v>3.7100000000000001E-2</v>
      </c>
      <c r="G172" s="76">
        <f>'[1]TARIFNE STAVKE od 01.10.2022'!F155</f>
        <v>3.5000000000000001E-3</v>
      </c>
      <c r="H172" s="76">
        <f>'[1]TARIFNE STAVKE od 01.10.2022'!G155</f>
        <v>3.5000000000000001E-3</v>
      </c>
      <c r="I172" s="9">
        <f t="shared" si="65"/>
        <v>4.0600000000000004E-2</v>
      </c>
    </row>
    <row r="173" spans="1:9">
      <c r="A173" s="3">
        <v>5</v>
      </c>
      <c r="B173" s="3" t="s">
        <v>23</v>
      </c>
      <c r="C173" s="9">
        <f t="shared" si="62"/>
        <v>3.2000000000000002E-3</v>
      </c>
      <c r="D173" s="9">
        <f t="shared" si="63"/>
        <v>3.5304267038290525E-3</v>
      </c>
      <c r="E173" s="9">
        <v>2.6599999999999999E-2</v>
      </c>
      <c r="F173" s="13">
        <f t="shared" si="64"/>
        <v>3.7100000000000001E-2</v>
      </c>
      <c r="G173" s="76">
        <f>'[1]TARIFNE STAVKE od 01.10.2022'!F156</f>
        <v>3.2000000000000002E-3</v>
      </c>
      <c r="H173" s="76">
        <f>'[1]TARIFNE STAVKE od 01.10.2022'!G156</f>
        <v>3.3E-3</v>
      </c>
      <c r="I173" s="9">
        <f t="shared" si="65"/>
        <v>4.0399999999999998E-2</v>
      </c>
    </row>
    <row r="174" spans="1:9">
      <c r="A174" s="3">
        <v>6</v>
      </c>
      <c r="B174" s="3" t="s">
        <v>24</v>
      </c>
      <c r="C174" s="9">
        <f t="shared" si="62"/>
        <v>3.2000000000000002E-3</v>
      </c>
      <c r="D174" s="9">
        <f t="shared" si="63"/>
        <v>3.5304267038290525E-3</v>
      </c>
      <c r="E174" s="9">
        <v>2.6599999999999999E-2</v>
      </c>
      <c r="F174" s="13">
        <f t="shared" si="64"/>
        <v>3.7100000000000001E-2</v>
      </c>
      <c r="G174" s="76">
        <f>'[1]TARIFNE STAVKE od 01.10.2022'!F157</f>
        <v>3.0000000000000001E-3</v>
      </c>
      <c r="H174" s="76">
        <f>'[1]TARIFNE STAVKE od 01.10.2022'!G157</f>
        <v>3.0999999999999999E-3</v>
      </c>
      <c r="I174" s="9">
        <f t="shared" si="65"/>
        <v>4.02E-2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66">ROUND(D180*0.901,4)</f>
        <v>3.2000000000000002E-3</v>
      </c>
      <c r="D180" s="9">
        <f t="shared" ref="D180:D182" si="67">E180/$G$9</f>
        <v>3.5304267038290525E-3</v>
      </c>
      <c r="E180" s="9">
        <v>2.6599999999999999E-2</v>
      </c>
      <c r="F180" s="13">
        <f>C180+$C$9</f>
        <v>3.7100000000000001E-2</v>
      </c>
      <c r="G180" s="8">
        <f>'[1]TARIFNE STAVKE od 01.10.2022'!F161</f>
        <v>3.5999999999999999E-3</v>
      </c>
      <c r="H180" s="8">
        <f>'[1]TARIFNE STAVKE od 01.10.2022'!G161</f>
        <v>3.7000000000000002E-3</v>
      </c>
      <c r="I180" s="9">
        <f t="shared" ref="I180:I182" si="68">(F180+H180)</f>
        <v>4.0800000000000003E-2</v>
      </c>
    </row>
    <row r="181" spans="1:9">
      <c r="A181" s="3">
        <v>2</v>
      </c>
      <c r="B181" s="3" t="s">
        <v>21</v>
      </c>
      <c r="C181" s="9">
        <f t="shared" si="66"/>
        <v>3.2000000000000002E-3</v>
      </c>
      <c r="D181" s="9">
        <f t="shared" si="67"/>
        <v>3.5304267038290525E-3</v>
      </c>
      <c r="E181" s="9">
        <v>2.6599999999999999E-2</v>
      </c>
      <c r="F181" s="13">
        <f>C181+$C$9</f>
        <v>3.7100000000000001E-2</v>
      </c>
      <c r="G181" s="8">
        <f>'[1]TARIFNE STAVKE od 01.10.2022'!F162</f>
        <v>3.5999999999999999E-3</v>
      </c>
      <c r="H181" s="8">
        <f>'[1]TARIFNE STAVKE od 01.10.2022'!G162</f>
        <v>3.7000000000000002E-3</v>
      </c>
      <c r="I181" s="9">
        <f t="shared" si="68"/>
        <v>4.0800000000000003E-2</v>
      </c>
    </row>
    <row r="182" spans="1:9">
      <c r="A182" s="3">
        <v>3</v>
      </c>
      <c r="B182" s="3" t="s">
        <v>23</v>
      </c>
      <c r="C182" s="9">
        <f t="shared" si="66"/>
        <v>3.2000000000000002E-3</v>
      </c>
      <c r="D182" s="9">
        <f t="shared" si="67"/>
        <v>3.5304267038290525E-3</v>
      </c>
      <c r="E182" s="9">
        <v>2.6599999999999999E-2</v>
      </c>
      <c r="F182" s="13">
        <f>C182+$C$9</f>
        <v>3.7100000000000001E-2</v>
      </c>
      <c r="G182" s="8">
        <f>'[1]TARIFNE STAVKE od 01.10.2022'!F163</f>
        <v>3.3E-3</v>
      </c>
      <c r="H182" s="8">
        <f>'[1]TARIFNE STAVKE od 01.10.2022'!G163</f>
        <v>3.3999999999999998E-3</v>
      </c>
      <c r="I182" s="9">
        <f t="shared" si="68"/>
        <v>4.0500000000000001E-2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69">ROUND(D188*0.901,4)</f>
        <v>3.2000000000000002E-3</v>
      </c>
      <c r="D188" s="9">
        <f t="shared" ref="D188:D191" si="70">E188/$G$9</f>
        <v>3.5304267038290525E-3</v>
      </c>
      <c r="E188" s="9">
        <v>2.6599999999999999E-2</v>
      </c>
      <c r="F188" s="13">
        <f>C188+$C$9</f>
        <v>3.7100000000000001E-2</v>
      </c>
      <c r="G188" s="8">
        <f>'[1]TARIFNE STAVKE od 01.10.2022'!F167</f>
        <v>8.3000000000000001E-3</v>
      </c>
      <c r="H188" s="8">
        <f>'[1]TARIFNE STAVKE od 01.10.2022'!G167</f>
        <v>8.3000000000000001E-3</v>
      </c>
      <c r="I188" s="9">
        <f t="shared" ref="I188:I191" si="71">(F188+H188)</f>
        <v>4.5400000000000003E-2</v>
      </c>
    </row>
    <row r="189" spans="1:9">
      <c r="A189" s="3">
        <v>2</v>
      </c>
      <c r="B189" s="3" t="s">
        <v>21</v>
      </c>
      <c r="C189" s="9">
        <f t="shared" si="69"/>
        <v>3.2000000000000002E-3</v>
      </c>
      <c r="D189" s="9">
        <f t="shared" si="70"/>
        <v>3.5304267038290525E-3</v>
      </c>
      <c r="E189" s="9">
        <v>2.6599999999999999E-2</v>
      </c>
      <c r="F189" s="13">
        <f>C189+$C$9</f>
        <v>3.7100000000000001E-2</v>
      </c>
      <c r="G189" s="8">
        <f>'[1]TARIFNE STAVKE od 01.10.2022'!F168</f>
        <v>7.9000000000000008E-3</v>
      </c>
      <c r="H189" s="8">
        <f>'[1]TARIFNE STAVKE od 01.10.2022'!G168</f>
        <v>7.9000000000000008E-3</v>
      </c>
      <c r="I189" s="9">
        <f t="shared" si="71"/>
        <v>4.4999999999999998E-2</v>
      </c>
    </row>
    <row r="190" spans="1:9">
      <c r="A190" s="3">
        <v>3</v>
      </c>
      <c r="B190" s="3" t="s">
        <v>23</v>
      </c>
      <c r="C190" s="9">
        <f t="shared" si="69"/>
        <v>3.2000000000000002E-3</v>
      </c>
      <c r="D190" s="9">
        <f t="shared" si="70"/>
        <v>3.5304267038290525E-3</v>
      </c>
      <c r="E190" s="9">
        <v>2.6599999999999999E-2</v>
      </c>
      <c r="F190" s="13">
        <f>C190+$C$9</f>
        <v>3.7100000000000001E-2</v>
      </c>
      <c r="G190" s="8">
        <f>'[1]TARIFNE STAVKE od 01.10.2022'!F169</f>
        <v>7.0000000000000001E-3</v>
      </c>
      <c r="H190" s="8">
        <f>'[1]TARIFNE STAVKE od 01.10.2022'!G169</f>
        <v>7.0000000000000001E-3</v>
      </c>
      <c r="I190" s="9">
        <f t="shared" si="71"/>
        <v>4.41E-2</v>
      </c>
    </row>
    <row r="191" spans="1:9">
      <c r="A191" s="3">
        <v>4</v>
      </c>
      <c r="B191" s="3" t="s">
        <v>25</v>
      </c>
      <c r="C191" s="9">
        <f t="shared" si="69"/>
        <v>3.2000000000000002E-3</v>
      </c>
      <c r="D191" s="9">
        <f t="shared" si="70"/>
        <v>3.5304267038290525E-3</v>
      </c>
      <c r="E191" s="9">
        <v>2.6599999999999999E-2</v>
      </c>
      <c r="F191" s="13">
        <f>C191+$C$9</f>
        <v>3.7100000000000001E-2</v>
      </c>
      <c r="G191" s="8">
        <f>'[1]TARIFNE STAVKE od 01.10.2022'!F170</f>
        <v>5.0000000000000001E-3</v>
      </c>
      <c r="H191" s="8">
        <f>'[1]TARIFNE STAVKE od 01.10.2022'!G170</f>
        <v>5.0000000000000001E-3</v>
      </c>
      <c r="I191" s="9">
        <f t="shared" si="71"/>
        <v>4.2099999999999999E-2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72">ROUND(D197*0.901,4)</f>
        <v>3.0999999999999999E-3</v>
      </c>
      <c r="D197" s="9">
        <f t="shared" ref="D197:D201" si="73">E197/$G$9</f>
        <v>3.4375207379388146E-3</v>
      </c>
      <c r="E197" s="9">
        <v>2.5899999999999999E-2</v>
      </c>
      <c r="F197" s="13">
        <f>C197+$C$9</f>
        <v>3.6999999999999998E-2</v>
      </c>
      <c r="G197" s="76">
        <f>'[1]TARIFNE STAVKE od 01.10.2022'!F174</f>
        <v>3.5000000000000001E-3</v>
      </c>
      <c r="H197" s="76">
        <f>'[1]TARIFNE STAVKE od 01.10.2022'!G174</f>
        <v>3.8999999999999998E-3</v>
      </c>
      <c r="I197" s="9">
        <f t="shared" ref="I197:I201" si="74">(F197+H197)</f>
        <v>4.0899999999999999E-2</v>
      </c>
    </row>
    <row r="198" spans="1:9">
      <c r="A198" s="3">
        <v>2</v>
      </c>
      <c r="B198" s="3" t="s">
        <v>20</v>
      </c>
      <c r="C198" s="9">
        <f t="shared" si="72"/>
        <v>3.0999999999999999E-3</v>
      </c>
      <c r="D198" s="9">
        <f t="shared" si="73"/>
        <v>3.4375207379388146E-3</v>
      </c>
      <c r="E198" s="9">
        <v>2.5899999999999999E-2</v>
      </c>
      <c r="F198" s="13">
        <f>C198+$C$9</f>
        <v>3.6999999999999998E-2</v>
      </c>
      <c r="G198" s="76">
        <f>'[1]TARIFNE STAVKE od 01.10.2022'!F175</f>
        <v>3.5000000000000001E-3</v>
      </c>
      <c r="H198" s="76">
        <f>'[1]TARIFNE STAVKE od 01.10.2022'!G175</f>
        <v>3.8999999999999998E-3</v>
      </c>
      <c r="I198" s="9">
        <f t="shared" si="74"/>
        <v>4.0899999999999999E-2</v>
      </c>
    </row>
    <row r="199" spans="1:9">
      <c r="A199" s="3">
        <v>3</v>
      </c>
      <c r="B199" s="3" t="s">
        <v>21</v>
      </c>
      <c r="C199" s="9">
        <f t="shared" si="72"/>
        <v>3.0999999999999999E-3</v>
      </c>
      <c r="D199" s="9">
        <f t="shared" si="73"/>
        <v>3.4375207379388146E-3</v>
      </c>
      <c r="E199" s="9">
        <v>2.5899999999999999E-2</v>
      </c>
      <c r="F199" s="13">
        <f>C199+$C$9</f>
        <v>3.6999999999999998E-2</v>
      </c>
      <c r="G199" s="76">
        <f>'[1]TARIFNE STAVKE od 01.10.2022'!F176</f>
        <v>3.2000000000000002E-3</v>
      </c>
      <c r="H199" s="76">
        <f>'[1]TARIFNE STAVKE od 01.10.2022'!G176</f>
        <v>3.5000000000000001E-3</v>
      </c>
      <c r="I199" s="9">
        <f t="shared" si="74"/>
        <v>4.0500000000000001E-2</v>
      </c>
    </row>
    <row r="200" spans="1:9">
      <c r="A200" s="3">
        <v>4</v>
      </c>
      <c r="B200" s="3" t="s">
        <v>22</v>
      </c>
      <c r="C200" s="9">
        <f t="shared" si="72"/>
        <v>3.0999999999999999E-3</v>
      </c>
      <c r="D200" s="9">
        <f t="shared" si="73"/>
        <v>3.4375207379388146E-3</v>
      </c>
      <c r="E200" s="9">
        <v>2.5899999999999999E-2</v>
      </c>
      <c r="F200" s="13">
        <f>C200+$C$9</f>
        <v>3.6999999999999998E-2</v>
      </c>
      <c r="G200" s="76">
        <f>'[1]TARIFNE STAVKE od 01.10.2022'!F177</f>
        <v>3.2000000000000002E-3</v>
      </c>
      <c r="H200" s="76">
        <f>'[1]TARIFNE STAVKE od 01.10.2022'!G177</f>
        <v>3.5000000000000001E-3</v>
      </c>
      <c r="I200" s="9">
        <f t="shared" si="74"/>
        <v>4.0500000000000001E-2</v>
      </c>
    </row>
    <row r="201" spans="1:9">
      <c r="A201" s="3">
        <v>5</v>
      </c>
      <c r="B201" s="3" t="s">
        <v>23</v>
      </c>
      <c r="C201" s="9">
        <f t="shared" si="72"/>
        <v>3.0999999999999999E-3</v>
      </c>
      <c r="D201" s="9">
        <f t="shared" si="73"/>
        <v>3.4375207379388146E-3</v>
      </c>
      <c r="E201" s="9">
        <v>2.5899999999999999E-2</v>
      </c>
      <c r="F201" s="13">
        <f>C201+$C$9</f>
        <v>3.6999999999999998E-2</v>
      </c>
      <c r="G201" s="76">
        <f>'[1]TARIFNE STAVKE od 01.10.2022'!F178</f>
        <v>2.8E-3</v>
      </c>
      <c r="H201" s="76">
        <f>'[1]TARIFNE STAVKE od 01.10.2022'!G178</f>
        <v>3.0999999999999999E-3</v>
      </c>
      <c r="I201" s="9">
        <f t="shared" si="74"/>
        <v>4.0099999999999997E-2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75">ROUND(D207*0.901,4)</f>
        <v>3.0999999999999999E-3</v>
      </c>
      <c r="D207" s="9">
        <f t="shared" ref="D207:D211" si="76">E207/$G$9</f>
        <v>3.4375207379388146E-3</v>
      </c>
      <c r="E207" s="9">
        <v>2.5899999999999999E-2</v>
      </c>
      <c r="F207" s="13">
        <f>C207+$C$9</f>
        <v>3.6999999999999998E-2</v>
      </c>
      <c r="G207" s="8">
        <f>'[1]TARIFNE STAVKE od 01.10.2022'!F16</f>
        <v>4.0000000000000001E-3</v>
      </c>
      <c r="H207" s="8">
        <f>'[1]TARIFNE STAVKE od 01.10.2022'!G16</f>
        <v>4.1000000000000003E-3</v>
      </c>
      <c r="I207" s="9">
        <f t="shared" ref="I207:I211" si="77">(F207+H207)</f>
        <v>4.1099999999999998E-2</v>
      </c>
    </row>
    <row r="208" spans="1:9">
      <c r="A208" s="3">
        <v>2</v>
      </c>
      <c r="B208" s="3" t="s">
        <v>20</v>
      </c>
      <c r="C208" s="9">
        <f t="shared" si="75"/>
        <v>3.0999999999999999E-3</v>
      </c>
      <c r="D208" s="9">
        <f t="shared" si="76"/>
        <v>3.4375207379388146E-3</v>
      </c>
      <c r="E208" s="9">
        <v>2.5899999999999999E-2</v>
      </c>
      <c r="F208" s="13">
        <f>C208+$C$9</f>
        <v>3.6999999999999998E-2</v>
      </c>
      <c r="G208" s="8">
        <f>'[1]TARIFNE STAVKE od 01.10.2022'!F17</f>
        <v>4.0000000000000001E-3</v>
      </c>
      <c r="H208" s="8">
        <f>'[1]TARIFNE STAVKE od 01.10.2022'!G17</f>
        <v>4.1000000000000003E-3</v>
      </c>
      <c r="I208" s="9">
        <f t="shared" si="77"/>
        <v>4.1099999999999998E-2</v>
      </c>
    </row>
    <row r="209" spans="1:9">
      <c r="A209" s="3">
        <v>3</v>
      </c>
      <c r="B209" s="3" t="s">
        <v>21</v>
      </c>
      <c r="C209" s="9">
        <f t="shared" si="75"/>
        <v>3.0999999999999999E-3</v>
      </c>
      <c r="D209" s="9">
        <f t="shared" si="76"/>
        <v>3.4375207379388146E-3</v>
      </c>
      <c r="E209" s="9">
        <v>2.5899999999999999E-2</v>
      </c>
      <c r="F209" s="13">
        <f>C209+$C$9</f>
        <v>3.6999999999999998E-2</v>
      </c>
      <c r="G209" s="8">
        <f>'[1]TARIFNE STAVKE od 01.10.2022'!F18</f>
        <v>4.0000000000000001E-3</v>
      </c>
      <c r="H209" s="8">
        <f>'[1]TARIFNE STAVKE od 01.10.2022'!G18</f>
        <v>4.1000000000000003E-3</v>
      </c>
      <c r="I209" s="9">
        <f t="shared" si="77"/>
        <v>4.1099999999999998E-2</v>
      </c>
    </row>
    <row r="210" spans="1:9">
      <c r="A210" s="3">
        <v>4</v>
      </c>
      <c r="B210" s="3" t="s">
        <v>22</v>
      </c>
      <c r="C210" s="9">
        <f t="shared" si="75"/>
        <v>3.0999999999999999E-3</v>
      </c>
      <c r="D210" s="9">
        <f t="shared" si="76"/>
        <v>3.4375207379388146E-3</v>
      </c>
      <c r="E210" s="9">
        <v>2.5899999999999999E-2</v>
      </c>
      <c r="F210" s="13">
        <f>C210+$C$9</f>
        <v>3.6999999999999998E-2</v>
      </c>
      <c r="G210" s="8">
        <f>'[1]TARIFNE STAVKE od 01.10.2022'!F19</f>
        <v>3.5999999999999999E-3</v>
      </c>
      <c r="H210" s="8">
        <f>'[1]TARIFNE STAVKE od 01.10.2022'!G19</f>
        <v>3.7000000000000002E-3</v>
      </c>
      <c r="I210" s="9">
        <f t="shared" si="77"/>
        <v>4.07E-2</v>
      </c>
    </row>
    <row r="211" spans="1:9">
      <c r="A211" s="3">
        <v>5</v>
      </c>
      <c r="B211" s="3" t="s">
        <v>23</v>
      </c>
      <c r="C211" s="9">
        <f t="shared" si="75"/>
        <v>3.0999999999999999E-3</v>
      </c>
      <c r="D211" s="9">
        <f t="shared" si="76"/>
        <v>3.4375207379388146E-3</v>
      </c>
      <c r="E211" s="9">
        <v>2.5899999999999999E-2</v>
      </c>
      <c r="F211" s="13">
        <f>C211+$C$9</f>
        <v>3.6999999999999998E-2</v>
      </c>
      <c r="G211" s="8">
        <f>'[1]TARIFNE STAVKE od 01.10.2022'!F20</f>
        <v>3.5999999999999999E-3</v>
      </c>
      <c r="H211" s="8">
        <f>'[1]TARIFNE STAVKE od 01.10.2022'!G20</f>
        <v>3.7000000000000002E-3</v>
      </c>
      <c r="I211" s="9">
        <f t="shared" si="77"/>
        <v>4.07E-2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78">ROUND(D213*0.901,4)</f>
        <v>3.0999999999999999E-3</v>
      </c>
      <c r="D213" s="9">
        <f t="shared" ref="D213:D221" si="79">E213/$G$9</f>
        <v>3.4375207379388146E-3</v>
      </c>
      <c r="E213" s="9">
        <v>2.5899999999999999E-2</v>
      </c>
      <c r="F213" s="13">
        <f>C213+$C$9</f>
        <v>3.6999999999999998E-2</v>
      </c>
      <c r="G213" s="8">
        <f>'[1]TARIFNE STAVKE od 01.10.2022'!F190</f>
        <v>4.8999999999999998E-3</v>
      </c>
      <c r="H213" s="8">
        <f>'[1]TARIFNE STAVKE od 01.10.2022'!G190</f>
        <v>5.1000000000000004E-3</v>
      </c>
      <c r="I213" s="9">
        <f t="shared" ref="I213:I216" si="80">(F213+H213)</f>
        <v>4.2099999999999999E-2</v>
      </c>
    </row>
    <row r="214" spans="1:9">
      <c r="A214" s="3">
        <v>2</v>
      </c>
      <c r="B214" s="3" t="s">
        <v>21</v>
      </c>
      <c r="C214" s="9">
        <f t="shared" si="78"/>
        <v>3.0999999999999999E-3</v>
      </c>
      <c r="D214" s="9">
        <f t="shared" si="79"/>
        <v>3.4375207379388146E-3</v>
      </c>
      <c r="E214" s="9">
        <v>2.5899999999999999E-2</v>
      </c>
      <c r="F214" s="13">
        <f>C214+$C$9</f>
        <v>3.6999999999999998E-2</v>
      </c>
      <c r="G214" s="8">
        <f>'[1]TARIFNE STAVKE od 01.10.2022'!F191</f>
        <v>4.8999999999999998E-3</v>
      </c>
      <c r="H214" s="8">
        <f>'[1]TARIFNE STAVKE od 01.10.2022'!G191</f>
        <v>5.1000000000000004E-3</v>
      </c>
      <c r="I214" s="9">
        <f t="shared" si="80"/>
        <v>4.2099999999999999E-2</v>
      </c>
    </row>
    <row r="215" spans="1:9">
      <c r="A215" s="3">
        <v>3</v>
      </c>
      <c r="B215" s="3" t="s">
        <v>22</v>
      </c>
      <c r="C215" s="9">
        <f t="shared" si="78"/>
        <v>3.0999999999999999E-3</v>
      </c>
      <c r="D215" s="9">
        <f t="shared" si="79"/>
        <v>3.4375207379388146E-3</v>
      </c>
      <c r="E215" s="9">
        <v>2.5899999999999999E-2</v>
      </c>
      <c r="F215" s="13">
        <f>C215+$C$9</f>
        <v>3.6999999999999998E-2</v>
      </c>
      <c r="G215" s="8">
        <f>'[1]TARIFNE STAVKE od 01.10.2022'!F192</f>
        <v>4.5999999999999999E-3</v>
      </c>
      <c r="H215" s="8">
        <f>'[1]TARIFNE STAVKE od 01.10.2022'!G192</f>
        <v>4.8999999999999998E-3</v>
      </c>
      <c r="I215" s="9">
        <f t="shared" si="80"/>
        <v>4.19E-2</v>
      </c>
    </row>
    <row r="216" spans="1:9">
      <c r="A216" s="3">
        <v>4</v>
      </c>
      <c r="B216" s="3" t="s">
        <v>23</v>
      </c>
      <c r="C216" s="9">
        <f t="shared" si="78"/>
        <v>3.0999999999999999E-3</v>
      </c>
      <c r="D216" s="9">
        <f t="shared" si="79"/>
        <v>3.4375207379388146E-3</v>
      </c>
      <c r="E216" s="9">
        <v>2.5899999999999999E-2</v>
      </c>
      <c r="F216" s="13">
        <f>C216+$C$9</f>
        <v>3.6999999999999998E-2</v>
      </c>
      <c r="G216" s="8">
        <f>'[1]TARIFNE STAVKE od 01.10.2022'!F193</f>
        <v>4.4000000000000003E-3</v>
      </c>
      <c r="H216" s="8">
        <f>'[1]TARIFNE STAVKE od 01.10.2022'!G193</f>
        <v>4.5999999999999999E-3</v>
      </c>
      <c r="I216" s="9">
        <f t="shared" si="80"/>
        <v>4.1599999999999998E-2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78"/>
        <v>3.0999999999999999E-3</v>
      </c>
      <c r="D218" s="9">
        <f t="shared" si="79"/>
        <v>3.4375207379388146E-3</v>
      </c>
      <c r="E218" s="9">
        <v>2.5899999999999999E-2</v>
      </c>
      <c r="F218" s="13">
        <f>C218+$C$9</f>
        <v>3.6999999999999998E-2</v>
      </c>
      <c r="G218" s="8">
        <f>'[1]TARIFNE STAVKE od 01.10.2022'!F197</f>
        <v>5.4999999999999997E-3</v>
      </c>
      <c r="H218" s="8">
        <f>'[1]TARIFNE STAVKE od 01.10.2022'!G197</f>
        <v>5.7000000000000002E-3</v>
      </c>
      <c r="I218" s="9">
        <f t="shared" ref="I218:I221" si="81">(F218+H218)</f>
        <v>4.2700000000000002E-2</v>
      </c>
    </row>
    <row r="219" spans="1:9">
      <c r="A219" s="3">
        <v>2</v>
      </c>
      <c r="B219" s="3" t="s">
        <v>21</v>
      </c>
      <c r="C219" s="9">
        <f t="shared" si="78"/>
        <v>3.0999999999999999E-3</v>
      </c>
      <c r="D219" s="9">
        <f t="shared" si="79"/>
        <v>3.4375207379388146E-3</v>
      </c>
      <c r="E219" s="9">
        <v>2.5899999999999999E-2</v>
      </c>
      <c r="F219" s="13">
        <f>C219+$C$9</f>
        <v>3.6999999999999998E-2</v>
      </c>
      <c r="G219" s="8">
        <f>'[1]TARIFNE STAVKE od 01.10.2022'!F198</f>
        <v>4.4000000000000003E-3</v>
      </c>
      <c r="H219" s="8">
        <f>'[1]TARIFNE STAVKE od 01.10.2022'!G198</f>
        <v>4.5999999999999999E-3</v>
      </c>
      <c r="I219" s="9">
        <f t="shared" si="81"/>
        <v>4.1599999999999998E-2</v>
      </c>
    </row>
    <row r="220" spans="1:9">
      <c r="A220" s="3">
        <v>3</v>
      </c>
      <c r="B220" s="3" t="s">
        <v>22</v>
      </c>
      <c r="C220" s="9">
        <f t="shared" si="78"/>
        <v>3.0999999999999999E-3</v>
      </c>
      <c r="D220" s="9">
        <f t="shared" si="79"/>
        <v>3.4375207379388146E-3</v>
      </c>
      <c r="E220" s="9">
        <v>2.5899999999999999E-2</v>
      </c>
      <c r="F220" s="13">
        <f>C220+$C$9</f>
        <v>3.6999999999999998E-2</v>
      </c>
      <c r="G220" s="8">
        <f>'[1]TARIFNE STAVKE od 01.10.2022'!F199</f>
        <v>4.1000000000000003E-3</v>
      </c>
      <c r="H220" s="8">
        <f>'[1]TARIFNE STAVKE od 01.10.2022'!G199</f>
        <v>4.3E-3</v>
      </c>
      <c r="I220" s="9">
        <f t="shared" si="81"/>
        <v>4.1299999999999996E-2</v>
      </c>
    </row>
    <row r="221" spans="1:9">
      <c r="A221" s="3">
        <v>4</v>
      </c>
      <c r="B221" s="3" t="s">
        <v>23</v>
      </c>
      <c r="C221" s="9">
        <f t="shared" si="78"/>
        <v>3.0999999999999999E-3</v>
      </c>
      <c r="D221" s="9">
        <f t="shared" si="79"/>
        <v>3.4375207379388146E-3</v>
      </c>
      <c r="E221" s="9">
        <v>2.5899999999999999E-2</v>
      </c>
      <c r="F221" s="13">
        <f>C221+$C$9</f>
        <v>3.6999999999999998E-2</v>
      </c>
      <c r="G221" s="8">
        <f>'[1]TARIFNE STAVKE od 01.10.2022'!F200</f>
        <v>3.8E-3</v>
      </c>
      <c r="H221" s="8">
        <f>'[1]TARIFNE STAVKE od 01.10.2022'!G200</f>
        <v>4.0000000000000001E-3</v>
      </c>
      <c r="I221" s="9">
        <f t="shared" si="81"/>
        <v>4.0999999999999995E-2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82">ROUND(D227*0.901,4)</f>
        <v>3.5000000000000001E-3</v>
      </c>
      <c r="D227" s="9">
        <f t="shared" ref="D227:D230" si="83">E227/$G$9</f>
        <v>3.9153228482314683E-3</v>
      </c>
      <c r="E227" s="9">
        <v>2.9499999999999998E-2</v>
      </c>
      <c r="F227" s="13">
        <f>C227+$C$9</f>
        <v>3.7400000000000003E-2</v>
      </c>
      <c r="G227" s="8">
        <f>'[1]TARIFNE STAVKE od 01.10.2022'!F204</f>
        <v>6.1000000000000004E-3</v>
      </c>
      <c r="H227" s="8">
        <f>'[1]TARIFNE STAVKE od 01.10.2022'!G204</f>
        <v>6.4999999999999997E-3</v>
      </c>
      <c r="I227" s="9">
        <f t="shared" ref="I227:I230" si="84">(F227+H227)</f>
        <v>4.3900000000000002E-2</v>
      </c>
    </row>
    <row r="228" spans="1:9">
      <c r="A228" s="3">
        <v>2</v>
      </c>
      <c r="B228" s="3" t="s">
        <v>20</v>
      </c>
      <c r="C228" s="9">
        <f t="shared" si="82"/>
        <v>3.5000000000000001E-3</v>
      </c>
      <c r="D228" s="9">
        <f t="shared" si="83"/>
        <v>3.9153228482314683E-3</v>
      </c>
      <c r="E228" s="9">
        <v>2.9499999999999998E-2</v>
      </c>
      <c r="F228" s="13">
        <f>C228+$C$9</f>
        <v>3.7400000000000003E-2</v>
      </c>
      <c r="G228" s="8">
        <f>'[1]TARIFNE STAVKE od 01.10.2022'!F205</f>
        <v>4.7000000000000002E-3</v>
      </c>
      <c r="H228" s="8">
        <f>'[1]TARIFNE STAVKE od 01.10.2022'!G205</f>
        <v>5.0000000000000001E-3</v>
      </c>
      <c r="I228" s="9">
        <f t="shared" si="84"/>
        <v>4.24E-2</v>
      </c>
    </row>
    <row r="229" spans="1:9">
      <c r="A229" s="3">
        <v>3</v>
      </c>
      <c r="B229" s="3" t="s">
        <v>21</v>
      </c>
      <c r="C229" s="9">
        <f t="shared" si="82"/>
        <v>3.5000000000000001E-3</v>
      </c>
      <c r="D229" s="9">
        <f t="shared" si="83"/>
        <v>3.9153228482314683E-3</v>
      </c>
      <c r="E229" s="9">
        <v>2.9499999999999998E-2</v>
      </c>
      <c r="F229" s="13">
        <f>C229+$C$9</f>
        <v>3.7400000000000003E-2</v>
      </c>
      <c r="G229" s="8">
        <f>'[1]TARIFNE STAVKE od 01.10.2022'!F206</f>
        <v>4.0000000000000001E-3</v>
      </c>
      <c r="H229" s="8">
        <f>'[1]TARIFNE STAVKE od 01.10.2022'!G206</f>
        <v>4.1999999999999997E-3</v>
      </c>
      <c r="I229" s="9">
        <f t="shared" si="84"/>
        <v>4.1600000000000005E-2</v>
      </c>
    </row>
    <row r="230" spans="1:9">
      <c r="A230" s="3">
        <v>4</v>
      </c>
      <c r="B230" s="3" t="s">
        <v>23</v>
      </c>
      <c r="C230" s="9">
        <f t="shared" si="82"/>
        <v>3.5000000000000001E-3</v>
      </c>
      <c r="D230" s="9">
        <f t="shared" si="83"/>
        <v>3.9153228482314683E-3</v>
      </c>
      <c r="E230" s="9">
        <v>2.9499999999999998E-2</v>
      </c>
      <c r="F230" s="13">
        <f>C230+$C$9</f>
        <v>3.7400000000000003E-2</v>
      </c>
      <c r="G230" s="8">
        <f>'[1]TARIFNE STAVKE od 01.10.2022'!F207</f>
        <v>3.5000000000000001E-3</v>
      </c>
      <c r="H230" s="8">
        <f>'[1]TARIFNE STAVKE od 01.10.2022'!G207</f>
        <v>3.7000000000000002E-3</v>
      </c>
      <c r="I230" s="9">
        <f t="shared" si="84"/>
        <v>4.1100000000000005E-2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85">ROUND(D236*0.901,4)</f>
        <v>4.4000000000000003E-3</v>
      </c>
      <c r="D236" s="9">
        <f t="shared" ref="D236:D243" si="86">E236/$G$9</f>
        <v>4.9240161921826264E-3</v>
      </c>
      <c r="E236" s="9">
        <v>3.7100000000000001E-2</v>
      </c>
      <c r="F236" s="13">
        <f t="shared" ref="F236:F243" si="87">C236+$C$9</f>
        <v>3.8300000000000001E-2</v>
      </c>
      <c r="G236" s="8">
        <f>'[1]TARIFNE STAVKE od 01.10.2022'!F211</f>
        <v>6.1000000000000004E-3</v>
      </c>
      <c r="H236" s="8">
        <f>'[1]TARIFNE STAVKE od 01.10.2022'!G211</f>
        <v>6.4999999999999997E-3</v>
      </c>
      <c r="I236" s="9">
        <f t="shared" ref="I236:I243" si="88">(F236+H236)</f>
        <v>4.48E-2</v>
      </c>
    </row>
    <row r="237" spans="1:9">
      <c r="A237" s="3">
        <v>2</v>
      </c>
      <c r="B237" s="3" t="s">
        <v>20</v>
      </c>
      <c r="C237" s="9">
        <f t="shared" si="85"/>
        <v>4.4000000000000003E-3</v>
      </c>
      <c r="D237" s="9">
        <f t="shared" si="86"/>
        <v>4.9240161921826264E-3</v>
      </c>
      <c r="E237" s="9">
        <v>3.7100000000000001E-2</v>
      </c>
      <c r="F237" s="13">
        <f t="shared" si="87"/>
        <v>3.8300000000000001E-2</v>
      </c>
      <c r="G237" s="8">
        <f>'[1]TARIFNE STAVKE od 01.10.2022'!F212</f>
        <v>4.7000000000000002E-3</v>
      </c>
      <c r="H237" s="8">
        <f>'[1]TARIFNE STAVKE od 01.10.2022'!G212</f>
        <v>5.0000000000000001E-3</v>
      </c>
      <c r="I237" s="9">
        <f t="shared" si="88"/>
        <v>4.3299999999999998E-2</v>
      </c>
    </row>
    <row r="238" spans="1:9">
      <c r="A238" s="3">
        <v>3</v>
      </c>
      <c r="B238" s="3" t="s">
        <v>21</v>
      </c>
      <c r="C238" s="9">
        <f t="shared" si="85"/>
        <v>4.4000000000000003E-3</v>
      </c>
      <c r="D238" s="9">
        <f t="shared" si="86"/>
        <v>4.9240161921826264E-3</v>
      </c>
      <c r="E238" s="9">
        <v>3.7100000000000001E-2</v>
      </c>
      <c r="F238" s="13">
        <f t="shared" si="87"/>
        <v>3.8300000000000001E-2</v>
      </c>
      <c r="G238" s="8">
        <f>'[1]TARIFNE STAVKE od 01.10.2022'!F213</f>
        <v>4.0000000000000001E-3</v>
      </c>
      <c r="H238" s="8">
        <f>'[1]TARIFNE STAVKE od 01.10.2022'!G213</f>
        <v>4.1999999999999997E-3</v>
      </c>
      <c r="I238" s="9">
        <f t="shared" si="88"/>
        <v>4.2500000000000003E-2</v>
      </c>
    </row>
    <row r="239" spans="1:9">
      <c r="A239" s="3">
        <v>4</v>
      </c>
      <c r="B239" s="3" t="s">
        <v>22</v>
      </c>
      <c r="C239" s="9">
        <f t="shared" si="85"/>
        <v>4.4000000000000003E-3</v>
      </c>
      <c r="D239" s="9">
        <f t="shared" si="86"/>
        <v>4.9240161921826264E-3</v>
      </c>
      <c r="E239" s="9">
        <v>3.7100000000000001E-2</v>
      </c>
      <c r="F239" s="13">
        <f t="shared" si="87"/>
        <v>3.8300000000000001E-2</v>
      </c>
      <c r="G239" s="8">
        <f>'[1]TARIFNE STAVKE od 01.10.2022'!F214</f>
        <v>3.8E-3</v>
      </c>
      <c r="H239" s="8">
        <f>'[1]TARIFNE STAVKE od 01.10.2022'!G214</f>
        <v>4.0000000000000001E-3</v>
      </c>
      <c r="I239" s="9">
        <f t="shared" si="88"/>
        <v>4.2300000000000004E-2</v>
      </c>
    </row>
    <row r="240" spans="1:9">
      <c r="A240" s="3">
        <v>5</v>
      </c>
      <c r="B240" s="3" t="s">
        <v>23</v>
      </c>
      <c r="C240" s="9">
        <f t="shared" si="85"/>
        <v>4.4000000000000003E-3</v>
      </c>
      <c r="D240" s="9">
        <f t="shared" si="86"/>
        <v>4.9240161921826264E-3</v>
      </c>
      <c r="E240" s="9">
        <v>3.7100000000000001E-2</v>
      </c>
      <c r="F240" s="13">
        <f t="shared" si="87"/>
        <v>3.8300000000000001E-2</v>
      </c>
      <c r="G240" s="8">
        <f>'[1]TARIFNE STAVKE od 01.10.2022'!F215</f>
        <v>3.5000000000000001E-3</v>
      </c>
      <c r="H240" s="8">
        <f>'[1]TARIFNE STAVKE od 01.10.2022'!G215</f>
        <v>3.7000000000000002E-3</v>
      </c>
      <c r="I240" s="9">
        <f t="shared" si="88"/>
        <v>4.2000000000000003E-2</v>
      </c>
    </row>
    <row r="241" spans="1:9">
      <c r="A241" s="3">
        <v>6</v>
      </c>
      <c r="B241" s="3" t="s">
        <v>24</v>
      </c>
      <c r="C241" s="9">
        <f t="shared" si="85"/>
        <v>4.4000000000000003E-3</v>
      </c>
      <c r="D241" s="9">
        <f t="shared" si="86"/>
        <v>4.9240161921826264E-3</v>
      </c>
      <c r="E241" s="9">
        <v>3.7100000000000001E-2</v>
      </c>
      <c r="F241" s="13">
        <f t="shared" si="87"/>
        <v>3.8300000000000001E-2</v>
      </c>
      <c r="G241" s="8">
        <f>'[1]TARIFNE STAVKE od 01.10.2022'!F216</f>
        <v>3.3E-3</v>
      </c>
      <c r="H241" s="8">
        <f>'[1]TARIFNE STAVKE od 01.10.2022'!G216</f>
        <v>3.5000000000000001E-3</v>
      </c>
      <c r="I241" s="9">
        <f t="shared" si="88"/>
        <v>4.1800000000000004E-2</v>
      </c>
    </row>
    <row r="242" spans="1:9">
      <c r="A242" s="3">
        <v>7</v>
      </c>
      <c r="B242" s="3" t="s">
        <v>25</v>
      </c>
      <c r="C242" s="9">
        <f t="shared" si="85"/>
        <v>4.4000000000000003E-3</v>
      </c>
      <c r="D242" s="9">
        <f t="shared" si="86"/>
        <v>4.9240161921826264E-3</v>
      </c>
      <c r="E242" s="9">
        <v>3.7100000000000001E-2</v>
      </c>
      <c r="F242" s="13">
        <f t="shared" si="87"/>
        <v>3.8300000000000001E-2</v>
      </c>
      <c r="G242" s="8">
        <f>'[1]TARIFNE STAVKE od 01.10.2022'!F217</f>
        <v>3.0999999999999999E-3</v>
      </c>
      <c r="H242" s="8">
        <f>'[1]TARIFNE STAVKE od 01.10.2022'!G217</f>
        <v>3.2000000000000002E-3</v>
      </c>
      <c r="I242" s="9">
        <f t="shared" si="88"/>
        <v>4.1500000000000002E-2</v>
      </c>
    </row>
    <row r="243" spans="1:9">
      <c r="A243" s="3">
        <v>8</v>
      </c>
      <c r="B243" s="3" t="s">
        <v>28</v>
      </c>
      <c r="C243" s="9">
        <f t="shared" si="85"/>
        <v>4.4000000000000003E-3</v>
      </c>
      <c r="D243" s="9">
        <f t="shared" si="86"/>
        <v>4.9240161921826264E-3</v>
      </c>
      <c r="E243" s="9">
        <v>3.7100000000000001E-2</v>
      </c>
      <c r="F243" s="13">
        <f t="shared" si="87"/>
        <v>3.8300000000000001E-2</v>
      </c>
      <c r="G243" s="8">
        <f>'[1]TARIFNE STAVKE od 01.10.2022'!F218</f>
        <v>2.8E-3</v>
      </c>
      <c r="H243" s="8">
        <f>'[1]TARIFNE STAVKE od 01.10.2022'!G218</f>
        <v>3.0000000000000001E-3</v>
      </c>
      <c r="I243" s="9">
        <f t="shared" si="88"/>
        <v>4.1300000000000003E-2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89">ROUND(D249*0.901,4)</f>
        <v>4.4000000000000003E-3</v>
      </c>
      <c r="D249" s="9">
        <f t="shared" ref="D249:D255" si="90">E249/$G$9</f>
        <v>4.9240161921826264E-3</v>
      </c>
      <c r="E249" s="9">
        <v>3.7100000000000001E-2</v>
      </c>
      <c r="F249" s="13">
        <f t="shared" ref="F249:F255" si="91">C249+$C$9</f>
        <v>3.8300000000000001E-2</v>
      </c>
      <c r="G249" s="8">
        <f>'[1]TARIFNE STAVKE od 01.10.2022'!F222</f>
        <v>6.1000000000000004E-3</v>
      </c>
      <c r="H249" s="8">
        <f>'[1]TARIFNE STAVKE od 01.10.2022'!G222</f>
        <v>6.4999999999999997E-3</v>
      </c>
      <c r="I249" s="9">
        <f t="shared" ref="I249:I255" si="92">(F249+H249)</f>
        <v>4.48E-2</v>
      </c>
    </row>
    <row r="250" spans="1:9">
      <c r="A250" s="3">
        <v>2</v>
      </c>
      <c r="B250" s="3" t="s">
        <v>20</v>
      </c>
      <c r="C250" s="9">
        <f t="shared" si="89"/>
        <v>4.4000000000000003E-3</v>
      </c>
      <c r="D250" s="9">
        <f t="shared" si="90"/>
        <v>4.9240161921826264E-3</v>
      </c>
      <c r="E250" s="9">
        <v>3.7100000000000001E-2</v>
      </c>
      <c r="F250" s="13">
        <f t="shared" si="91"/>
        <v>3.8300000000000001E-2</v>
      </c>
      <c r="G250" s="8">
        <f>'[1]TARIFNE STAVKE od 01.10.2022'!F223</f>
        <v>4.7000000000000002E-3</v>
      </c>
      <c r="H250" s="8">
        <f>'[1]TARIFNE STAVKE od 01.10.2022'!G223</f>
        <v>5.0000000000000001E-3</v>
      </c>
      <c r="I250" s="9">
        <f t="shared" si="92"/>
        <v>4.3299999999999998E-2</v>
      </c>
    </row>
    <row r="251" spans="1:9">
      <c r="A251" s="3">
        <v>3</v>
      </c>
      <c r="B251" s="3" t="s">
        <v>21</v>
      </c>
      <c r="C251" s="9">
        <f t="shared" si="89"/>
        <v>4.4000000000000003E-3</v>
      </c>
      <c r="D251" s="9">
        <f t="shared" si="90"/>
        <v>4.9240161921826264E-3</v>
      </c>
      <c r="E251" s="9">
        <v>3.7100000000000001E-2</v>
      </c>
      <c r="F251" s="13">
        <f t="shared" si="91"/>
        <v>3.8300000000000001E-2</v>
      </c>
      <c r="G251" s="8">
        <f>'[1]TARIFNE STAVKE od 01.10.2022'!F224</f>
        <v>4.0000000000000001E-3</v>
      </c>
      <c r="H251" s="8">
        <f>'[1]TARIFNE STAVKE od 01.10.2022'!G224</f>
        <v>4.1999999999999997E-3</v>
      </c>
      <c r="I251" s="9">
        <f t="shared" si="92"/>
        <v>4.2500000000000003E-2</v>
      </c>
    </row>
    <row r="252" spans="1:9">
      <c r="A252" s="3">
        <v>4</v>
      </c>
      <c r="B252" s="3" t="s">
        <v>22</v>
      </c>
      <c r="C252" s="9">
        <f t="shared" si="89"/>
        <v>4.4000000000000003E-3</v>
      </c>
      <c r="D252" s="9">
        <f t="shared" si="90"/>
        <v>4.9240161921826264E-3</v>
      </c>
      <c r="E252" s="9">
        <v>3.7100000000000001E-2</v>
      </c>
      <c r="F252" s="13">
        <f t="shared" si="91"/>
        <v>3.8300000000000001E-2</v>
      </c>
      <c r="G252" s="8">
        <f>'[1]TARIFNE STAVKE od 01.10.2022'!F225</f>
        <v>3.8E-3</v>
      </c>
      <c r="H252" s="8">
        <f>'[1]TARIFNE STAVKE od 01.10.2022'!G225</f>
        <v>4.0000000000000001E-3</v>
      </c>
      <c r="I252" s="9">
        <f t="shared" si="92"/>
        <v>4.2300000000000004E-2</v>
      </c>
    </row>
    <row r="253" spans="1:9">
      <c r="A253" s="3">
        <v>5</v>
      </c>
      <c r="B253" s="3" t="s">
        <v>23</v>
      </c>
      <c r="C253" s="9">
        <f t="shared" si="89"/>
        <v>4.4000000000000003E-3</v>
      </c>
      <c r="D253" s="9">
        <f t="shared" si="90"/>
        <v>4.9240161921826264E-3</v>
      </c>
      <c r="E253" s="9">
        <v>3.7100000000000001E-2</v>
      </c>
      <c r="F253" s="13">
        <f t="shared" si="91"/>
        <v>3.8300000000000001E-2</v>
      </c>
      <c r="G253" s="8">
        <f>'[1]TARIFNE STAVKE od 01.10.2022'!F226</f>
        <v>3.5000000000000001E-3</v>
      </c>
      <c r="H253" s="8">
        <f>'[1]TARIFNE STAVKE od 01.10.2022'!G226</f>
        <v>3.7000000000000002E-3</v>
      </c>
      <c r="I253" s="9">
        <f t="shared" si="92"/>
        <v>4.2000000000000003E-2</v>
      </c>
    </row>
    <row r="254" spans="1:9">
      <c r="A254" s="3">
        <v>6</v>
      </c>
      <c r="B254" s="3" t="s">
        <v>24</v>
      </c>
      <c r="C254" s="9">
        <f t="shared" si="89"/>
        <v>4.4000000000000003E-3</v>
      </c>
      <c r="D254" s="9">
        <f t="shared" si="90"/>
        <v>4.9240161921826264E-3</v>
      </c>
      <c r="E254" s="9">
        <v>3.7100000000000001E-2</v>
      </c>
      <c r="F254" s="13">
        <f t="shared" si="91"/>
        <v>3.8300000000000001E-2</v>
      </c>
      <c r="G254" s="8">
        <f>'[1]TARIFNE STAVKE od 01.10.2022'!F227</f>
        <v>3.3E-3</v>
      </c>
      <c r="H254" s="8">
        <f>'[1]TARIFNE STAVKE od 01.10.2022'!G227</f>
        <v>3.5000000000000001E-3</v>
      </c>
      <c r="I254" s="9">
        <f t="shared" si="92"/>
        <v>4.1800000000000004E-2</v>
      </c>
    </row>
    <row r="255" spans="1:9">
      <c r="A255" s="3">
        <v>7</v>
      </c>
      <c r="B255" s="3" t="s">
        <v>25</v>
      </c>
      <c r="C255" s="9">
        <f t="shared" si="89"/>
        <v>4.4000000000000003E-3</v>
      </c>
      <c r="D255" s="9">
        <f t="shared" si="90"/>
        <v>4.9240161921826264E-3</v>
      </c>
      <c r="E255" s="9">
        <v>3.7100000000000001E-2</v>
      </c>
      <c r="F255" s="13">
        <f t="shared" si="91"/>
        <v>3.8300000000000001E-2</v>
      </c>
      <c r="G255" s="8">
        <f>'[1]TARIFNE STAVKE od 01.10.2022'!F228</f>
        <v>3.0999999999999999E-3</v>
      </c>
      <c r="H255" s="8">
        <f>'[1]TARIFNE STAVKE od 01.10.2022'!G228</f>
        <v>3.2000000000000002E-3</v>
      </c>
      <c r="I255" s="9">
        <f t="shared" si="92"/>
        <v>4.1500000000000002E-2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93">ROUND(D261*0.901,4)</f>
        <v>3.5000000000000001E-3</v>
      </c>
      <c r="D261" s="9">
        <f t="shared" ref="D261:D267" si="94">E261/$G$9</f>
        <v>3.9153228482314683E-3</v>
      </c>
      <c r="E261" s="9">
        <v>2.9499999999999998E-2</v>
      </c>
      <c r="F261" s="13">
        <f t="shared" ref="F261:F267" si="95">C261+$C$9</f>
        <v>3.7400000000000003E-2</v>
      </c>
      <c r="G261" s="8">
        <f>'[1]TARIFNE STAVKE od 01.10.2022'!F232</f>
        <v>6.1000000000000004E-3</v>
      </c>
      <c r="H261" s="8">
        <f>'[1]TARIFNE STAVKE od 01.10.2022'!G232</f>
        <v>6.4999999999999997E-3</v>
      </c>
      <c r="I261" s="9">
        <f t="shared" ref="I261:I267" si="96">(F261+H261)</f>
        <v>4.3900000000000002E-2</v>
      </c>
    </row>
    <row r="262" spans="1:9">
      <c r="A262" s="3">
        <v>2</v>
      </c>
      <c r="B262" s="3" t="s">
        <v>20</v>
      </c>
      <c r="C262" s="9">
        <f t="shared" si="93"/>
        <v>3.5000000000000001E-3</v>
      </c>
      <c r="D262" s="9">
        <f t="shared" si="94"/>
        <v>3.9153228482314683E-3</v>
      </c>
      <c r="E262" s="9">
        <v>2.9499999999999998E-2</v>
      </c>
      <c r="F262" s="13">
        <f t="shared" si="95"/>
        <v>3.7400000000000003E-2</v>
      </c>
      <c r="G262" s="8">
        <f>'[1]TARIFNE STAVKE od 01.10.2022'!F233</f>
        <v>4.7000000000000002E-3</v>
      </c>
      <c r="H262" s="8">
        <f>'[1]TARIFNE STAVKE od 01.10.2022'!G233</f>
        <v>5.0000000000000001E-3</v>
      </c>
      <c r="I262" s="9">
        <f t="shared" si="96"/>
        <v>4.24E-2</v>
      </c>
    </row>
    <row r="263" spans="1:9">
      <c r="A263" s="3">
        <v>3</v>
      </c>
      <c r="B263" s="3" t="s">
        <v>21</v>
      </c>
      <c r="C263" s="9">
        <f t="shared" si="93"/>
        <v>3.5000000000000001E-3</v>
      </c>
      <c r="D263" s="9">
        <f t="shared" si="94"/>
        <v>3.9153228482314683E-3</v>
      </c>
      <c r="E263" s="9">
        <v>2.9499999999999998E-2</v>
      </c>
      <c r="F263" s="13">
        <f t="shared" si="95"/>
        <v>3.7400000000000003E-2</v>
      </c>
      <c r="G263" s="8">
        <f>'[1]TARIFNE STAVKE od 01.10.2022'!F234</f>
        <v>4.0000000000000001E-3</v>
      </c>
      <c r="H263" s="8">
        <f>'[1]TARIFNE STAVKE od 01.10.2022'!G234</f>
        <v>4.1999999999999997E-3</v>
      </c>
      <c r="I263" s="9">
        <f t="shared" si="96"/>
        <v>4.1600000000000005E-2</v>
      </c>
    </row>
    <row r="264" spans="1:9">
      <c r="A264" s="3">
        <v>4</v>
      </c>
      <c r="B264" s="3" t="s">
        <v>22</v>
      </c>
      <c r="C264" s="9">
        <f t="shared" si="93"/>
        <v>3.5000000000000001E-3</v>
      </c>
      <c r="D264" s="9">
        <f t="shared" si="94"/>
        <v>3.9153228482314683E-3</v>
      </c>
      <c r="E264" s="9">
        <v>2.9499999999999998E-2</v>
      </c>
      <c r="F264" s="13">
        <f t="shared" si="95"/>
        <v>3.7400000000000003E-2</v>
      </c>
      <c r="G264" s="8">
        <f>'[1]TARIFNE STAVKE od 01.10.2022'!F235</f>
        <v>3.8E-3</v>
      </c>
      <c r="H264" s="8">
        <f>'[1]TARIFNE STAVKE od 01.10.2022'!G235</f>
        <v>4.0000000000000001E-3</v>
      </c>
      <c r="I264" s="9">
        <f t="shared" si="96"/>
        <v>4.1400000000000006E-2</v>
      </c>
    </row>
    <row r="265" spans="1:9">
      <c r="A265" s="3">
        <v>5</v>
      </c>
      <c r="B265" s="3" t="s">
        <v>23</v>
      </c>
      <c r="C265" s="9">
        <f t="shared" si="93"/>
        <v>3.5000000000000001E-3</v>
      </c>
      <c r="D265" s="9">
        <f t="shared" si="94"/>
        <v>3.9153228482314683E-3</v>
      </c>
      <c r="E265" s="9">
        <v>2.9499999999999998E-2</v>
      </c>
      <c r="F265" s="13">
        <f t="shared" si="95"/>
        <v>3.7400000000000003E-2</v>
      </c>
      <c r="G265" s="8">
        <f>'[1]TARIFNE STAVKE od 01.10.2022'!F236</f>
        <v>3.5000000000000001E-3</v>
      </c>
      <c r="H265" s="8">
        <f>'[1]TARIFNE STAVKE od 01.10.2022'!G236</f>
        <v>3.7000000000000002E-3</v>
      </c>
      <c r="I265" s="9">
        <f t="shared" si="96"/>
        <v>4.1100000000000005E-2</v>
      </c>
    </row>
    <row r="266" spans="1:9">
      <c r="A266" s="3">
        <v>6</v>
      </c>
      <c r="B266" s="3" t="s">
        <v>24</v>
      </c>
      <c r="C266" s="9">
        <f t="shared" si="93"/>
        <v>3.5000000000000001E-3</v>
      </c>
      <c r="D266" s="9">
        <f t="shared" si="94"/>
        <v>3.9153228482314683E-3</v>
      </c>
      <c r="E266" s="9">
        <v>2.9499999999999998E-2</v>
      </c>
      <c r="F266" s="13">
        <f t="shared" si="95"/>
        <v>3.7400000000000003E-2</v>
      </c>
      <c r="G266" s="8">
        <f>'[1]TARIFNE STAVKE od 01.10.2022'!F237</f>
        <v>3.3E-3</v>
      </c>
      <c r="H266" s="8">
        <f>'[1]TARIFNE STAVKE od 01.10.2022'!G237</f>
        <v>3.5000000000000001E-3</v>
      </c>
      <c r="I266" s="9">
        <f t="shared" si="96"/>
        <v>4.0900000000000006E-2</v>
      </c>
    </row>
    <row r="267" spans="1:9">
      <c r="A267" s="3">
        <v>7</v>
      </c>
      <c r="B267" s="3" t="s">
        <v>25</v>
      </c>
      <c r="C267" s="9">
        <f t="shared" si="93"/>
        <v>3.5000000000000001E-3</v>
      </c>
      <c r="D267" s="9">
        <f t="shared" si="94"/>
        <v>3.9153228482314683E-3</v>
      </c>
      <c r="E267" s="9">
        <v>2.9499999999999998E-2</v>
      </c>
      <c r="F267" s="13">
        <f t="shared" si="95"/>
        <v>3.7400000000000003E-2</v>
      </c>
      <c r="G267" s="8">
        <f>'[1]TARIFNE STAVKE od 01.10.2022'!F238</f>
        <v>3.0999999999999999E-3</v>
      </c>
      <c r="H267" s="8">
        <f>'[1]TARIFNE STAVKE od 01.10.2022'!G238</f>
        <v>3.2000000000000002E-3</v>
      </c>
      <c r="I267" s="9">
        <f t="shared" si="96"/>
        <v>4.0600000000000004E-2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97">ROUND(D273*0.901,4)</f>
        <v>4.4000000000000003E-3</v>
      </c>
      <c r="D273" s="9">
        <f t="shared" ref="D273:D278" si="98">E273/$G$9</f>
        <v>4.9240161921826264E-3</v>
      </c>
      <c r="E273" s="9">
        <v>3.7100000000000001E-2</v>
      </c>
      <c r="F273" s="13">
        <f t="shared" ref="F273:F278" si="99">C273+$C$9</f>
        <v>3.8300000000000001E-2</v>
      </c>
      <c r="G273" s="8">
        <f>'[1]TARIFNE STAVKE od 01.10.2022'!F242</f>
        <v>6.1000000000000004E-3</v>
      </c>
      <c r="H273" s="8">
        <f>'[1]TARIFNE STAVKE od 01.10.2022'!G242</f>
        <v>7.1999999999999998E-3</v>
      </c>
      <c r="I273" s="9">
        <f t="shared" ref="I273:I278" si="100">(F273+H273)</f>
        <v>4.5499999999999999E-2</v>
      </c>
    </row>
    <row r="274" spans="1:9">
      <c r="A274" s="3">
        <v>2</v>
      </c>
      <c r="B274" s="3" t="s">
        <v>20</v>
      </c>
      <c r="C274" s="9">
        <f t="shared" si="97"/>
        <v>4.4000000000000003E-3</v>
      </c>
      <c r="D274" s="9">
        <f t="shared" si="98"/>
        <v>4.9240161921826264E-3</v>
      </c>
      <c r="E274" s="9">
        <v>3.7100000000000001E-2</v>
      </c>
      <c r="F274" s="13">
        <f t="shared" si="99"/>
        <v>3.8300000000000001E-2</v>
      </c>
      <c r="G274" s="8">
        <f>'[1]TARIFNE STAVKE od 01.10.2022'!F243</f>
        <v>4.7000000000000002E-3</v>
      </c>
      <c r="H274" s="8">
        <f>'[1]TARIFNE STAVKE od 01.10.2022'!G243</f>
        <v>5.4999999999999997E-3</v>
      </c>
      <c r="I274" s="9">
        <f t="shared" si="100"/>
        <v>4.3799999999999999E-2</v>
      </c>
    </row>
    <row r="275" spans="1:9">
      <c r="A275" s="3">
        <v>3</v>
      </c>
      <c r="B275" s="3" t="s">
        <v>21</v>
      </c>
      <c r="C275" s="9">
        <f t="shared" si="97"/>
        <v>4.4000000000000003E-3</v>
      </c>
      <c r="D275" s="9">
        <f t="shared" si="98"/>
        <v>4.9240161921826264E-3</v>
      </c>
      <c r="E275" s="9">
        <v>3.7100000000000001E-2</v>
      </c>
      <c r="F275" s="13">
        <f t="shared" si="99"/>
        <v>3.8300000000000001E-2</v>
      </c>
      <c r="G275" s="8">
        <f>'[1]TARIFNE STAVKE od 01.10.2022'!F244</f>
        <v>4.0000000000000001E-3</v>
      </c>
      <c r="H275" s="8">
        <f>'[1]TARIFNE STAVKE od 01.10.2022'!G244</f>
        <v>4.7000000000000002E-3</v>
      </c>
      <c r="I275" s="9">
        <f t="shared" si="100"/>
        <v>4.3000000000000003E-2</v>
      </c>
    </row>
    <row r="276" spans="1:9">
      <c r="A276" s="3">
        <v>4</v>
      </c>
      <c r="B276" s="3" t="s">
        <v>23</v>
      </c>
      <c r="C276" s="9">
        <f t="shared" si="97"/>
        <v>4.4000000000000003E-3</v>
      </c>
      <c r="D276" s="9">
        <f t="shared" si="98"/>
        <v>4.9240161921826264E-3</v>
      </c>
      <c r="E276" s="9">
        <v>3.7100000000000001E-2</v>
      </c>
      <c r="F276" s="13">
        <f t="shared" si="99"/>
        <v>3.8300000000000001E-2</v>
      </c>
      <c r="G276" s="8">
        <f>'[1]TARIFNE STAVKE od 01.10.2022'!F245</f>
        <v>3.8E-3</v>
      </c>
      <c r="H276" s="8">
        <f>'[1]TARIFNE STAVKE od 01.10.2022'!G245</f>
        <v>4.1000000000000003E-3</v>
      </c>
      <c r="I276" s="9">
        <f t="shared" si="100"/>
        <v>4.24E-2</v>
      </c>
    </row>
    <row r="277" spans="1:9">
      <c r="A277" s="3">
        <v>5</v>
      </c>
      <c r="B277" s="3" t="s">
        <v>28</v>
      </c>
      <c r="C277" s="9">
        <f t="shared" si="97"/>
        <v>4.4000000000000003E-3</v>
      </c>
      <c r="D277" s="9">
        <f t="shared" si="98"/>
        <v>4.9240161921826264E-3</v>
      </c>
      <c r="E277" s="9">
        <v>3.7100000000000001E-2</v>
      </c>
      <c r="F277" s="13">
        <f t="shared" si="99"/>
        <v>3.8300000000000001E-2</v>
      </c>
      <c r="G277" s="8">
        <f>'[1]TARIFNE STAVKE od 01.10.2022'!F246</f>
        <v>2.8E-3</v>
      </c>
      <c r="H277" s="8">
        <f>'[1]TARIFNE STAVKE od 01.10.2022'!G246</f>
        <v>3.3E-3</v>
      </c>
      <c r="I277" s="9">
        <f t="shared" si="100"/>
        <v>4.1599999999999998E-2</v>
      </c>
    </row>
    <row r="278" spans="1:9">
      <c r="A278" s="3">
        <v>6</v>
      </c>
      <c r="B278" s="3" t="s">
        <v>73</v>
      </c>
      <c r="C278" s="9">
        <f t="shared" si="97"/>
        <v>4.4000000000000003E-3</v>
      </c>
      <c r="D278" s="9">
        <f t="shared" si="98"/>
        <v>4.9240161921826264E-3</v>
      </c>
      <c r="E278" s="9">
        <v>3.7100000000000001E-2</v>
      </c>
      <c r="F278" s="13">
        <f t="shared" si="99"/>
        <v>3.8300000000000001E-2</v>
      </c>
      <c r="G278" s="8">
        <f>'[1]TARIFNE STAVKE od 01.10.2022'!F247</f>
        <v>1.6000000000000001E-3</v>
      </c>
      <c r="H278" s="8">
        <f>'[1]TARIFNE STAVKE od 01.10.2022'!G247</f>
        <v>1.8E-3</v>
      </c>
      <c r="I278" s="9">
        <f t="shared" si="100"/>
        <v>4.0100000000000004E-2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101">ROUND(D284*0.901,4)</f>
        <v>4.4000000000000003E-3</v>
      </c>
      <c r="D284" s="9">
        <f t="shared" ref="D284:D290" si="102">E284/$G$9</f>
        <v>4.9240161921826264E-3</v>
      </c>
      <c r="E284" s="9">
        <v>3.7100000000000001E-2</v>
      </c>
      <c r="F284" s="13">
        <f t="shared" ref="F284:F290" si="103">C284+$C$9</f>
        <v>3.8300000000000001E-2</v>
      </c>
      <c r="G284" s="8">
        <f>'[1]TARIFNE STAVKE od 01.10.2022'!F251</f>
        <v>6.1000000000000004E-3</v>
      </c>
      <c r="H284" s="8">
        <f>'[1]TARIFNE STAVKE od 01.10.2022'!G251</f>
        <v>6.4999999999999997E-3</v>
      </c>
      <c r="I284" s="9">
        <f t="shared" ref="I284:I290" si="104">(F284+H284)</f>
        <v>4.48E-2</v>
      </c>
    </row>
    <row r="285" spans="1:9">
      <c r="A285" s="3">
        <v>2</v>
      </c>
      <c r="B285" s="3" t="s">
        <v>20</v>
      </c>
      <c r="C285" s="9">
        <f t="shared" si="101"/>
        <v>4.4000000000000003E-3</v>
      </c>
      <c r="D285" s="9">
        <f t="shared" si="102"/>
        <v>4.9240161921826264E-3</v>
      </c>
      <c r="E285" s="9">
        <v>3.7100000000000001E-2</v>
      </c>
      <c r="F285" s="13">
        <f t="shared" si="103"/>
        <v>3.8300000000000001E-2</v>
      </c>
      <c r="G285" s="8">
        <f>'[1]TARIFNE STAVKE od 01.10.2022'!F252</f>
        <v>4.7000000000000002E-3</v>
      </c>
      <c r="H285" s="8">
        <f>'[1]TARIFNE STAVKE od 01.10.2022'!G252</f>
        <v>5.0000000000000001E-3</v>
      </c>
      <c r="I285" s="9">
        <f t="shared" si="104"/>
        <v>4.3299999999999998E-2</v>
      </c>
    </row>
    <row r="286" spans="1:9">
      <c r="A286" s="3">
        <v>3</v>
      </c>
      <c r="B286" s="3" t="s">
        <v>21</v>
      </c>
      <c r="C286" s="9">
        <f t="shared" si="101"/>
        <v>4.4000000000000003E-3</v>
      </c>
      <c r="D286" s="9">
        <f t="shared" si="102"/>
        <v>4.9240161921826264E-3</v>
      </c>
      <c r="E286" s="9">
        <v>3.7100000000000001E-2</v>
      </c>
      <c r="F286" s="13">
        <f t="shared" si="103"/>
        <v>3.8300000000000001E-2</v>
      </c>
      <c r="G286" s="8">
        <f>'[1]TARIFNE STAVKE od 01.10.2022'!F253</f>
        <v>4.0000000000000001E-3</v>
      </c>
      <c r="H286" s="8">
        <f>'[1]TARIFNE STAVKE od 01.10.2022'!G253</f>
        <v>4.1999999999999997E-3</v>
      </c>
      <c r="I286" s="9">
        <f t="shared" si="104"/>
        <v>4.2500000000000003E-2</v>
      </c>
    </row>
    <row r="287" spans="1:9">
      <c r="A287" s="3">
        <v>4</v>
      </c>
      <c r="B287" s="3" t="s">
        <v>22</v>
      </c>
      <c r="C287" s="9">
        <f t="shared" si="101"/>
        <v>4.4000000000000003E-3</v>
      </c>
      <c r="D287" s="9">
        <f t="shared" si="102"/>
        <v>4.9240161921826264E-3</v>
      </c>
      <c r="E287" s="9">
        <v>3.7100000000000001E-2</v>
      </c>
      <c r="F287" s="13">
        <f t="shared" si="103"/>
        <v>3.8300000000000001E-2</v>
      </c>
      <c r="G287" s="8">
        <f>'[1]TARIFNE STAVKE od 01.10.2022'!F254</f>
        <v>3.8E-3</v>
      </c>
      <c r="H287" s="8">
        <f>'[1]TARIFNE STAVKE od 01.10.2022'!G254</f>
        <v>4.0000000000000001E-3</v>
      </c>
      <c r="I287" s="9">
        <f t="shared" si="104"/>
        <v>4.2300000000000004E-2</v>
      </c>
    </row>
    <row r="288" spans="1:9">
      <c r="A288" s="3">
        <v>5</v>
      </c>
      <c r="B288" s="3" t="s">
        <v>23</v>
      </c>
      <c r="C288" s="9">
        <f t="shared" si="101"/>
        <v>4.4000000000000003E-3</v>
      </c>
      <c r="D288" s="9">
        <f t="shared" si="102"/>
        <v>4.9240161921826264E-3</v>
      </c>
      <c r="E288" s="9">
        <v>3.7100000000000001E-2</v>
      </c>
      <c r="F288" s="13">
        <f t="shared" si="103"/>
        <v>3.8300000000000001E-2</v>
      </c>
      <c r="G288" s="8">
        <f>'[1]TARIFNE STAVKE od 01.10.2022'!F255</f>
        <v>3.5000000000000001E-3</v>
      </c>
      <c r="H288" s="8">
        <f>'[1]TARIFNE STAVKE od 01.10.2022'!G255</f>
        <v>3.7000000000000002E-3</v>
      </c>
      <c r="I288" s="9">
        <f t="shared" si="104"/>
        <v>4.2000000000000003E-2</v>
      </c>
    </row>
    <row r="289" spans="1:9">
      <c r="A289" s="3">
        <v>6</v>
      </c>
      <c r="B289" s="3" t="s">
        <v>24</v>
      </c>
      <c r="C289" s="9">
        <f t="shared" si="101"/>
        <v>4.4000000000000003E-3</v>
      </c>
      <c r="D289" s="9">
        <f t="shared" si="102"/>
        <v>4.9240161921826264E-3</v>
      </c>
      <c r="E289" s="9">
        <v>3.7100000000000001E-2</v>
      </c>
      <c r="F289" s="13">
        <f t="shared" si="103"/>
        <v>3.8300000000000001E-2</v>
      </c>
      <c r="G289" s="8">
        <f>'[1]TARIFNE STAVKE od 01.10.2022'!F256</f>
        <v>3.3E-3</v>
      </c>
      <c r="H289" s="8">
        <f>'[1]TARIFNE STAVKE od 01.10.2022'!G256</f>
        <v>3.5000000000000001E-3</v>
      </c>
      <c r="I289" s="9">
        <f t="shared" si="104"/>
        <v>4.1800000000000004E-2</v>
      </c>
    </row>
    <row r="290" spans="1:9">
      <c r="A290" s="3">
        <v>7</v>
      </c>
      <c r="B290" s="3" t="s">
        <v>25</v>
      </c>
      <c r="C290" s="9">
        <f t="shared" si="101"/>
        <v>4.4000000000000003E-3</v>
      </c>
      <c r="D290" s="9">
        <f t="shared" si="102"/>
        <v>4.9240161921826264E-3</v>
      </c>
      <c r="E290" s="9">
        <v>3.7100000000000001E-2</v>
      </c>
      <c r="F290" s="13">
        <f t="shared" si="103"/>
        <v>3.8300000000000001E-2</v>
      </c>
      <c r="G290" s="8">
        <f>'[1]TARIFNE STAVKE od 01.10.2022'!F257</f>
        <v>3.0999999999999999E-3</v>
      </c>
      <c r="H290" s="8">
        <f>'[1]TARIFNE STAVKE od 01.10.2022'!G257</f>
        <v>3.2000000000000002E-3</v>
      </c>
      <c r="I290" s="9">
        <f t="shared" si="104"/>
        <v>4.1500000000000002E-2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105">ROUND(D296*0.901,4)</f>
        <v>3.5000000000000001E-3</v>
      </c>
      <c r="D296" s="9">
        <f t="shared" ref="D296:D301" si="106">E296/$G$9</f>
        <v>3.9153228482314683E-3</v>
      </c>
      <c r="E296" s="9">
        <v>2.9499999999999998E-2</v>
      </c>
      <c r="F296" s="13">
        <f t="shared" ref="F296:F301" si="107">C296+$C$9</f>
        <v>3.7400000000000003E-2</v>
      </c>
      <c r="G296" s="76">
        <f>'[1]TARIFNE STAVKE od 01.10.2022'!F261</f>
        <v>3.3E-3</v>
      </c>
      <c r="H296" s="76">
        <f>'[1]TARIFNE STAVKE od 01.10.2022'!G261</f>
        <v>3.5999999999999999E-3</v>
      </c>
      <c r="I296" s="9">
        <f t="shared" ref="I296:I301" si="108">(F296+H296)</f>
        <v>4.1000000000000002E-2</v>
      </c>
    </row>
    <row r="297" spans="1:9">
      <c r="A297" s="3">
        <v>2</v>
      </c>
      <c r="B297" s="3" t="s">
        <v>20</v>
      </c>
      <c r="C297" s="9">
        <f t="shared" si="105"/>
        <v>3.5000000000000001E-3</v>
      </c>
      <c r="D297" s="9">
        <f t="shared" si="106"/>
        <v>3.9153228482314683E-3</v>
      </c>
      <c r="E297" s="9">
        <v>2.9499999999999998E-2</v>
      </c>
      <c r="F297" s="13">
        <f t="shared" si="107"/>
        <v>3.7400000000000003E-2</v>
      </c>
      <c r="G297" s="76">
        <f>'[1]TARIFNE STAVKE od 01.10.2022'!F262</f>
        <v>3.3E-3</v>
      </c>
      <c r="H297" s="76">
        <f>'[1]TARIFNE STAVKE od 01.10.2022'!G262</f>
        <v>3.5999999999999999E-3</v>
      </c>
      <c r="I297" s="9">
        <f t="shared" si="108"/>
        <v>4.1000000000000002E-2</v>
      </c>
    </row>
    <row r="298" spans="1:9">
      <c r="A298" s="3">
        <v>3</v>
      </c>
      <c r="B298" s="3" t="s">
        <v>21</v>
      </c>
      <c r="C298" s="9">
        <f t="shared" si="105"/>
        <v>3.5000000000000001E-3</v>
      </c>
      <c r="D298" s="9">
        <f t="shared" si="106"/>
        <v>3.9153228482314683E-3</v>
      </c>
      <c r="E298" s="9">
        <v>2.9499999999999998E-2</v>
      </c>
      <c r="F298" s="13">
        <f t="shared" si="107"/>
        <v>3.7400000000000003E-2</v>
      </c>
      <c r="G298" s="76">
        <f>'[1]TARIFNE STAVKE od 01.10.2022'!F263</f>
        <v>3.3E-3</v>
      </c>
      <c r="H298" s="76">
        <f>'[1]TARIFNE STAVKE od 01.10.2022'!G263</f>
        <v>3.5999999999999999E-3</v>
      </c>
      <c r="I298" s="9">
        <f t="shared" si="108"/>
        <v>4.1000000000000002E-2</v>
      </c>
    </row>
    <row r="299" spans="1:9">
      <c r="A299" s="3">
        <v>4</v>
      </c>
      <c r="B299" s="3" t="s">
        <v>22</v>
      </c>
      <c r="C299" s="9">
        <f t="shared" si="105"/>
        <v>3.5000000000000001E-3</v>
      </c>
      <c r="D299" s="9">
        <f t="shared" si="106"/>
        <v>3.9153228482314683E-3</v>
      </c>
      <c r="E299" s="9">
        <v>2.9499999999999998E-2</v>
      </c>
      <c r="F299" s="13">
        <f t="shared" si="107"/>
        <v>3.7400000000000003E-2</v>
      </c>
      <c r="G299" s="76">
        <f>'[1]TARIFNE STAVKE od 01.10.2022'!F264</f>
        <v>3.2000000000000002E-3</v>
      </c>
      <c r="H299" s="76">
        <f>'[1]TARIFNE STAVKE od 01.10.2022'!G264</f>
        <v>3.5000000000000001E-3</v>
      </c>
      <c r="I299" s="9">
        <f t="shared" si="108"/>
        <v>4.0900000000000006E-2</v>
      </c>
    </row>
    <row r="300" spans="1:9">
      <c r="A300" s="3">
        <v>5</v>
      </c>
      <c r="B300" s="3" t="s">
        <v>23</v>
      </c>
      <c r="C300" s="9">
        <f t="shared" si="105"/>
        <v>3.5000000000000001E-3</v>
      </c>
      <c r="D300" s="9">
        <f t="shared" si="106"/>
        <v>3.9153228482314683E-3</v>
      </c>
      <c r="E300" s="9">
        <v>2.9499999999999998E-2</v>
      </c>
      <c r="F300" s="13">
        <f t="shared" si="107"/>
        <v>3.7400000000000003E-2</v>
      </c>
      <c r="G300" s="76">
        <f>'[1]TARIFNE STAVKE od 01.10.2022'!F265</f>
        <v>3.0000000000000001E-3</v>
      </c>
      <c r="H300" s="76">
        <f>'[1]TARIFNE STAVKE od 01.10.2022'!G265</f>
        <v>3.3E-3</v>
      </c>
      <c r="I300" s="9">
        <f t="shared" si="108"/>
        <v>4.07E-2</v>
      </c>
    </row>
    <row r="301" spans="1:9">
      <c r="A301" s="3">
        <v>6</v>
      </c>
      <c r="B301" s="3" t="s">
        <v>24</v>
      </c>
      <c r="C301" s="9">
        <f t="shared" si="105"/>
        <v>3.5000000000000001E-3</v>
      </c>
      <c r="D301" s="9">
        <f t="shared" si="106"/>
        <v>3.9153228482314683E-3</v>
      </c>
      <c r="E301" s="9">
        <v>2.9499999999999998E-2</v>
      </c>
      <c r="F301" s="13">
        <f t="shared" si="107"/>
        <v>3.7400000000000003E-2</v>
      </c>
      <c r="G301" s="76">
        <f>'[1]TARIFNE STAVKE od 01.10.2022'!F266</f>
        <v>2.8E-3</v>
      </c>
      <c r="H301" s="76">
        <f>'[1]TARIFNE STAVKE od 01.10.2022'!G266</f>
        <v>3.0999999999999999E-3</v>
      </c>
      <c r="I301" s="9">
        <f t="shared" si="108"/>
        <v>4.0500000000000001E-2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109">ROUND(D307*0.901,4)</f>
        <v>3.5999999999999999E-3</v>
      </c>
      <c r="D307" s="9">
        <f t="shared" ref="D307:D311" si="110">E307/$G$9</f>
        <v>4.0347733758046315E-3</v>
      </c>
      <c r="E307" s="9">
        <v>3.04E-2</v>
      </c>
      <c r="F307" s="13">
        <f>C307+$C$9</f>
        <v>3.7499999999999999E-2</v>
      </c>
      <c r="G307" s="76">
        <f>'[1]TARIFNE STAVKE od 01.10.2022'!F270</f>
        <v>6.1000000000000004E-3</v>
      </c>
      <c r="H307" s="76">
        <f>'[1]TARIFNE STAVKE od 01.10.2022'!G270</f>
        <v>6.3E-3</v>
      </c>
      <c r="I307" s="9">
        <f t="shared" ref="I307:I311" si="111">(F307+H307)</f>
        <v>4.3799999999999999E-2</v>
      </c>
    </row>
    <row r="308" spans="1:9">
      <c r="A308" s="3">
        <v>2</v>
      </c>
      <c r="B308" s="3" t="s">
        <v>20</v>
      </c>
      <c r="C308" s="9">
        <f t="shared" si="109"/>
        <v>3.5999999999999999E-3</v>
      </c>
      <c r="D308" s="9">
        <f t="shared" si="110"/>
        <v>4.0347733758046315E-3</v>
      </c>
      <c r="E308" s="9">
        <v>3.04E-2</v>
      </c>
      <c r="F308" s="13">
        <f>C308+$C$9</f>
        <v>3.7499999999999999E-2</v>
      </c>
      <c r="G308" s="76">
        <f>'[1]TARIFNE STAVKE od 01.10.2022'!F271</f>
        <v>5.1000000000000004E-3</v>
      </c>
      <c r="H308" s="76">
        <f>'[1]TARIFNE STAVKE od 01.10.2022'!G271</f>
        <v>5.3E-3</v>
      </c>
      <c r="I308" s="9">
        <f t="shared" si="111"/>
        <v>4.2799999999999998E-2</v>
      </c>
    </row>
    <row r="309" spans="1:9">
      <c r="A309" s="3">
        <v>3</v>
      </c>
      <c r="B309" s="3" t="s">
        <v>21</v>
      </c>
      <c r="C309" s="9">
        <f t="shared" si="109"/>
        <v>3.5999999999999999E-3</v>
      </c>
      <c r="D309" s="9">
        <f t="shared" si="110"/>
        <v>4.0347733758046315E-3</v>
      </c>
      <c r="E309" s="9">
        <v>3.04E-2</v>
      </c>
      <c r="F309" s="13">
        <f>C309+$C$9</f>
        <v>3.7499999999999999E-2</v>
      </c>
      <c r="G309" s="76">
        <f>'[1]TARIFNE STAVKE od 01.10.2022'!F272</f>
        <v>4.7999999999999996E-3</v>
      </c>
      <c r="H309" s="76">
        <f>'[1]TARIFNE STAVKE od 01.10.2022'!G272</f>
        <v>5.0000000000000001E-3</v>
      </c>
      <c r="I309" s="9">
        <f t="shared" si="111"/>
        <v>4.2499999999999996E-2</v>
      </c>
    </row>
    <row r="310" spans="1:9">
      <c r="A310" s="3">
        <v>4</v>
      </c>
      <c r="B310" s="3" t="s">
        <v>22</v>
      </c>
      <c r="C310" s="9">
        <f t="shared" si="109"/>
        <v>3.5999999999999999E-3</v>
      </c>
      <c r="D310" s="9">
        <f t="shared" si="110"/>
        <v>4.0347733758046315E-3</v>
      </c>
      <c r="E310" s="9">
        <v>3.04E-2</v>
      </c>
      <c r="F310" s="13">
        <f>C310+$C$9</f>
        <v>3.7499999999999999E-2</v>
      </c>
      <c r="G310" s="76">
        <f>'[1]TARIFNE STAVKE od 01.10.2022'!F273</f>
        <v>4.5999999999999999E-3</v>
      </c>
      <c r="H310" s="76">
        <f>'[1]TARIFNE STAVKE od 01.10.2022'!G273</f>
        <v>4.7000000000000002E-3</v>
      </c>
      <c r="I310" s="9">
        <f t="shared" si="111"/>
        <v>4.2200000000000001E-2</v>
      </c>
    </row>
    <row r="311" spans="1:9">
      <c r="A311" s="3">
        <v>5</v>
      </c>
      <c r="B311" s="3" t="s">
        <v>23</v>
      </c>
      <c r="C311" s="9">
        <f t="shared" si="109"/>
        <v>3.5999999999999999E-3</v>
      </c>
      <c r="D311" s="9">
        <f t="shared" si="110"/>
        <v>4.0347733758046315E-3</v>
      </c>
      <c r="E311" s="9">
        <v>3.04E-2</v>
      </c>
      <c r="F311" s="13">
        <f>C311+$C$9</f>
        <v>3.7499999999999999E-2</v>
      </c>
      <c r="G311" s="76">
        <f>'[1]TARIFNE STAVKE od 01.10.2022'!F274</f>
        <v>4.3E-3</v>
      </c>
      <c r="H311" s="76">
        <f>'[1]TARIFNE STAVKE od 01.10.2022'!G274</f>
        <v>4.4999999999999997E-3</v>
      </c>
      <c r="I311" s="9">
        <f t="shared" si="111"/>
        <v>4.1999999999999996E-2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112">ROUND(D313*0.901,4)</f>
        <v>3.5999999999999999E-3</v>
      </c>
      <c r="D313" s="9">
        <f t="shared" ref="D313:D315" si="113">E313/$G$9</f>
        <v>4.0347733758046315E-3</v>
      </c>
      <c r="E313" s="9">
        <v>3.04E-2</v>
      </c>
      <c r="F313" s="13">
        <f>C313+$C$9</f>
        <v>3.7499999999999999E-2</v>
      </c>
      <c r="G313" s="76">
        <f>'[1]TARIFNE STAVKE od 01.10.2022'!F278</f>
        <v>6.0000000000000001E-3</v>
      </c>
      <c r="H313" s="76">
        <f>'[1]TARIFNE STAVKE od 01.10.2022'!G278</f>
        <v>6.0000000000000001E-3</v>
      </c>
      <c r="I313" s="9">
        <f t="shared" ref="I313:I315" si="114">(F313+H313)</f>
        <v>4.3499999999999997E-2</v>
      </c>
    </row>
    <row r="314" spans="1:9">
      <c r="A314" s="3">
        <v>2</v>
      </c>
      <c r="B314" s="3" t="s">
        <v>22</v>
      </c>
      <c r="C314" s="9">
        <f t="shared" si="112"/>
        <v>3.5999999999999999E-3</v>
      </c>
      <c r="D314" s="9">
        <f t="shared" si="113"/>
        <v>4.0347733758046315E-3</v>
      </c>
      <c r="E314" s="9">
        <v>3.04E-2</v>
      </c>
      <c r="F314" s="13">
        <f>C314+$C$9</f>
        <v>3.7499999999999999E-2</v>
      </c>
      <c r="G314" s="76">
        <f>'[1]TARIFNE STAVKE od 01.10.2022'!F279</f>
        <v>5.7000000000000002E-3</v>
      </c>
      <c r="H314" s="76">
        <f>'[1]TARIFNE STAVKE od 01.10.2022'!G279</f>
        <v>5.7000000000000002E-3</v>
      </c>
      <c r="I314" s="9">
        <f t="shared" si="114"/>
        <v>4.3200000000000002E-2</v>
      </c>
    </row>
    <row r="315" spans="1:9">
      <c r="A315" s="3">
        <v>3</v>
      </c>
      <c r="B315" s="3" t="s">
        <v>23</v>
      </c>
      <c r="C315" s="9">
        <f t="shared" si="112"/>
        <v>3.5999999999999999E-3</v>
      </c>
      <c r="D315" s="9">
        <f t="shared" si="113"/>
        <v>4.0347733758046315E-3</v>
      </c>
      <c r="E315" s="9">
        <v>3.04E-2</v>
      </c>
      <c r="F315" s="13">
        <f>C315+$C$9</f>
        <v>3.7499999999999999E-2</v>
      </c>
      <c r="G315" s="76">
        <f>'[1]TARIFNE STAVKE od 01.10.2022'!F280</f>
        <v>5.4000000000000003E-3</v>
      </c>
      <c r="H315" s="76">
        <f>'[1]TARIFNE STAVKE od 01.10.2022'!G280</f>
        <v>5.4000000000000003E-3</v>
      </c>
      <c r="I315" s="9">
        <f t="shared" si="114"/>
        <v>4.2900000000000001E-2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115">ROUND(D321*0.901,4)</f>
        <v>3.3E-3</v>
      </c>
      <c r="D321" s="9">
        <f t="shared" ref="D321:D325" si="116">E321/$G$9</f>
        <v>3.7029663547680667E-3</v>
      </c>
      <c r="E321" s="9">
        <v>2.7900000000000001E-2</v>
      </c>
      <c r="F321" s="13">
        <f>C321+$C$9</f>
        <v>3.7199999999999997E-2</v>
      </c>
      <c r="G321" s="76">
        <f>'[1]TARIFNE STAVKE od 01.10.2022'!F284</f>
        <v>1.2999999999999999E-2</v>
      </c>
      <c r="H321" s="76">
        <f>'[1]TARIFNE STAVKE od 01.10.2022'!G284</f>
        <v>1.38E-2</v>
      </c>
      <c r="I321" s="9">
        <f t="shared" ref="I321:I325" si="117">(F321+H321)</f>
        <v>5.0999999999999997E-2</v>
      </c>
    </row>
    <row r="322" spans="1:9">
      <c r="A322" s="3">
        <v>2</v>
      </c>
      <c r="B322" s="3" t="s">
        <v>20</v>
      </c>
      <c r="C322" s="9">
        <f t="shared" si="115"/>
        <v>3.3E-3</v>
      </c>
      <c r="D322" s="9">
        <f t="shared" si="116"/>
        <v>3.7029663547680667E-3</v>
      </c>
      <c r="E322" s="9">
        <v>2.7900000000000001E-2</v>
      </c>
      <c r="F322" s="13">
        <f>C322+$C$9</f>
        <v>3.7199999999999997E-2</v>
      </c>
      <c r="G322" s="76">
        <f>'[1]TARIFNE STAVKE od 01.10.2022'!F285</f>
        <v>1.18E-2</v>
      </c>
      <c r="H322" s="76">
        <f>'[1]TARIFNE STAVKE od 01.10.2022'!G285</f>
        <v>1.26E-2</v>
      </c>
      <c r="I322" s="9">
        <f t="shared" si="117"/>
        <v>4.9799999999999997E-2</v>
      </c>
    </row>
    <row r="323" spans="1:9">
      <c r="A323" s="3">
        <v>3</v>
      </c>
      <c r="B323" s="3" t="s">
        <v>21</v>
      </c>
      <c r="C323" s="9">
        <f t="shared" si="115"/>
        <v>3.3E-3</v>
      </c>
      <c r="D323" s="9">
        <f t="shared" si="116"/>
        <v>3.7029663547680667E-3</v>
      </c>
      <c r="E323" s="9">
        <v>2.7900000000000001E-2</v>
      </c>
      <c r="F323" s="13">
        <f>C323+$C$9</f>
        <v>3.7199999999999997E-2</v>
      </c>
      <c r="G323" s="76">
        <f>'[1]TARIFNE STAVKE od 01.10.2022'!F286</f>
        <v>1.18E-2</v>
      </c>
      <c r="H323" s="76">
        <f>'[1]TARIFNE STAVKE od 01.10.2022'!G286</f>
        <v>1.26E-2</v>
      </c>
      <c r="I323" s="9">
        <f t="shared" si="117"/>
        <v>4.9799999999999997E-2</v>
      </c>
    </row>
    <row r="324" spans="1:9">
      <c r="A324" s="3">
        <v>4</v>
      </c>
      <c r="B324" s="3" t="s">
        <v>22</v>
      </c>
      <c r="C324" s="9">
        <f t="shared" si="115"/>
        <v>3.3E-3</v>
      </c>
      <c r="D324" s="9">
        <f t="shared" si="116"/>
        <v>3.7029663547680667E-3</v>
      </c>
      <c r="E324" s="9">
        <v>2.7900000000000001E-2</v>
      </c>
      <c r="F324" s="13">
        <f>C324+$C$9</f>
        <v>3.7199999999999997E-2</v>
      </c>
      <c r="G324" s="76">
        <f>'[1]TARIFNE STAVKE od 01.10.2022'!F287</f>
        <v>1.12E-2</v>
      </c>
      <c r="H324" s="76">
        <f>'[1]TARIFNE STAVKE od 01.10.2022'!G287</f>
        <v>1.1900000000000001E-2</v>
      </c>
      <c r="I324" s="9">
        <f t="shared" si="117"/>
        <v>4.9099999999999998E-2</v>
      </c>
    </row>
    <row r="325" spans="1:9">
      <c r="A325" s="3">
        <v>5</v>
      </c>
      <c r="B325" s="3" t="s">
        <v>23</v>
      </c>
      <c r="C325" s="9">
        <f t="shared" si="115"/>
        <v>3.3E-3</v>
      </c>
      <c r="D325" s="9">
        <f t="shared" si="116"/>
        <v>3.7029663547680667E-3</v>
      </c>
      <c r="E325" s="9">
        <v>2.7900000000000001E-2</v>
      </c>
      <c r="F325" s="13">
        <f>C325+$C$9</f>
        <v>3.7199999999999997E-2</v>
      </c>
      <c r="G325" s="76">
        <f>'[1]TARIFNE STAVKE od 01.10.2022'!F288</f>
        <v>1.06E-2</v>
      </c>
      <c r="H325" s="76">
        <f>'[1]TARIFNE STAVKE od 01.10.2022'!G288</f>
        <v>1.1299999999999999E-2</v>
      </c>
      <c r="I325" s="9">
        <f t="shared" si="117"/>
        <v>4.8499999999999995E-2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118">ROUND(D331*0.901,4)</f>
        <v>3.3E-3</v>
      </c>
      <c r="D331" s="9">
        <f t="shared" ref="D331:D336" si="119">E331/$G$9</f>
        <v>3.7029663547680667E-3</v>
      </c>
      <c r="E331" s="9">
        <v>2.7900000000000001E-2</v>
      </c>
      <c r="F331" s="13">
        <f t="shared" ref="F331:F336" si="120">C331+$C$9</f>
        <v>3.7199999999999997E-2</v>
      </c>
      <c r="G331" s="8">
        <f>'[1]TARIFNE STAVKE od 01.10.2022'!F292</f>
        <v>1.2999999999999999E-2</v>
      </c>
      <c r="H331" s="8">
        <f>'[1]TARIFNE STAVKE od 01.10.2022'!G292</f>
        <v>1.3100000000000001E-2</v>
      </c>
      <c r="I331" s="9">
        <f t="shared" ref="I331:I336" si="121">(F331+H331)</f>
        <v>5.0299999999999997E-2</v>
      </c>
    </row>
    <row r="332" spans="1:9">
      <c r="A332" s="3">
        <v>2</v>
      </c>
      <c r="B332" s="3" t="s">
        <v>20</v>
      </c>
      <c r="C332" s="9">
        <f t="shared" si="118"/>
        <v>3.3E-3</v>
      </c>
      <c r="D332" s="9">
        <f t="shared" si="119"/>
        <v>3.7029663547680667E-3</v>
      </c>
      <c r="E332" s="9">
        <v>2.7900000000000001E-2</v>
      </c>
      <c r="F332" s="13">
        <f t="shared" si="120"/>
        <v>3.7199999999999997E-2</v>
      </c>
      <c r="G332" s="8">
        <f>'[1]TARIFNE STAVKE od 01.10.2022'!F293</f>
        <v>1.18E-2</v>
      </c>
      <c r="H332" s="8">
        <f>'[1]TARIFNE STAVKE od 01.10.2022'!G293</f>
        <v>1.1900000000000001E-2</v>
      </c>
      <c r="I332" s="9">
        <f t="shared" si="121"/>
        <v>4.9099999999999998E-2</v>
      </c>
    </row>
    <row r="333" spans="1:9">
      <c r="A333" s="3">
        <v>3</v>
      </c>
      <c r="B333" s="3" t="s">
        <v>21</v>
      </c>
      <c r="C333" s="9">
        <f t="shared" si="118"/>
        <v>3.3E-3</v>
      </c>
      <c r="D333" s="9">
        <f t="shared" si="119"/>
        <v>3.7029663547680667E-3</v>
      </c>
      <c r="E333" s="9">
        <v>2.7900000000000001E-2</v>
      </c>
      <c r="F333" s="13">
        <f t="shared" si="120"/>
        <v>3.7199999999999997E-2</v>
      </c>
      <c r="G333" s="8">
        <f>'[1]TARIFNE STAVKE od 01.10.2022'!F294</f>
        <v>1.18E-2</v>
      </c>
      <c r="H333" s="8">
        <f>'[1]TARIFNE STAVKE od 01.10.2022'!G294</f>
        <v>1.1900000000000001E-2</v>
      </c>
      <c r="I333" s="9">
        <f t="shared" si="121"/>
        <v>4.9099999999999998E-2</v>
      </c>
    </row>
    <row r="334" spans="1:9">
      <c r="A334" s="3">
        <v>4</v>
      </c>
      <c r="B334" s="3" t="s">
        <v>22</v>
      </c>
      <c r="C334" s="9">
        <f t="shared" si="118"/>
        <v>3.3E-3</v>
      </c>
      <c r="D334" s="9">
        <f t="shared" si="119"/>
        <v>3.7029663547680667E-3</v>
      </c>
      <c r="E334" s="9">
        <v>2.7900000000000001E-2</v>
      </c>
      <c r="F334" s="13">
        <f t="shared" si="120"/>
        <v>3.7199999999999997E-2</v>
      </c>
      <c r="G334" s="8">
        <f>'[1]TARIFNE STAVKE od 01.10.2022'!F295</f>
        <v>1.12E-2</v>
      </c>
      <c r="H334" s="8">
        <f>'[1]TARIFNE STAVKE od 01.10.2022'!G295</f>
        <v>1.1299999999999999E-2</v>
      </c>
      <c r="I334" s="9">
        <f t="shared" si="121"/>
        <v>4.8499999999999995E-2</v>
      </c>
    </row>
    <row r="335" spans="1:9">
      <c r="A335" s="3">
        <v>5</v>
      </c>
      <c r="B335" s="3" t="s">
        <v>23</v>
      </c>
      <c r="C335" s="9">
        <f t="shared" si="118"/>
        <v>3.3E-3</v>
      </c>
      <c r="D335" s="9">
        <f t="shared" si="119"/>
        <v>3.7029663547680667E-3</v>
      </c>
      <c r="E335" s="9">
        <v>2.7900000000000001E-2</v>
      </c>
      <c r="F335" s="13">
        <f t="shared" si="120"/>
        <v>3.7199999999999997E-2</v>
      </c>
      <c r="G335" s="8">
        <f>'[1]TARIFNE STAVKE od 01.10.2022'!F296</f>
        <v>1.06E-2</v>
      </c>
      <c r="H335" s="8">
        <f>'[1]TARIFNE STAVKE od 01.10.2022'!G296</f>
        <v>1.0699999999999999E-2</v>
      </c>
      <c r="I335" s="9">
        <f t="shared" si="121"/>
        <v>4.7899999999999998E-2</v>
      </c>
    </row>
    <row r="336" spans="1:9">
      <c r="A336" s="3">
        <v>6</v>
      </c>
      <c r="B336" s="3" t="s">
        <v>24</v>
      </c>
      <c r="C336" s="9">
        <f t="shared" si="118"/>
        <v>3.3E-3</v>
      </c>
      <c r="D336" s="9">
        <f t="shared" si="119"/>
        <v>3.7029663547680667E-3</v>
      </c>
      <c r="E336" s="9">
        <v>2.7900000000000001E-2</v>
      </c>
      <c r="F336" s="13">
        <f t="shared" si="120"/>
        <v>3.7199999999999997E-2</v>
      </c>
      <c r="G336" s="8">
        <f>'[1]TARIFNE STAVKE od 01.10.2022'!F297</f>
        <v>0.01</v>
      </c>
      <c r="H336" s="8">
        <f>'[1]TARIFNE STAVKE od 01.10.2022'!G297</f>
        <v>1.01E-2</v>
      </c>
      <c r="I336" s="9">
        <f t="shared" si="121"/>
        <v>4.7299999999999995E-2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122">ROUND(D342*0.901,4)</f>
        <v>3.3E-3</v>
      </c>
      <c r="D342" s="9">
        <f t="shared" ref="D342:D344" si="123">E342/$G$9</f>
        <v>3.7029663547680667E-3</v>
      </c>
      <c r="E342" s="9">
        <v>2.7900000000000001E-2</v>
      </c>
      <c r="F342" s="13">
        <f>C342+$C$9</f>
        <v>3.7199999999999997E-2</v>
      </c>
      <c r="G342" s="8">
        <f>'[1]TARIFNE STAVKE od 01.10.2022'!F301</f>
        <v>1.04E-2</v>
      </c>
      <c r="H342" s="8">
        <f>'[1]TARIFNE STAVKE od 01.10.2022'!G301</f>
        <v>1.0200000000000001E-2</v>
      </c>
      <c r="I342" s="9">
        <f>(F342+H342)</f>
        <v>4.7399999999999998E-2</v>
      </c>
    </row>
    <row r="343" spans="1:9">
      <c r="A343" s="3">
        <v>2</v>
      </c>
      <c r="B343" s="3" t="s">
        <v>25</v>
      </c>
      <c r="C343" s="9">
        <f t="shared" si="122"/>
        <v>3.3E-3</v>
      </c>
      <c r="D343" s="9">
        <f t="shared" si="123"/>
        <v>3.7029663547680667E-3</v>
      </c>
      <c r="E343" s="9">
        <v>2.7900000000000001E-2</v>
      </c>
      <c r="F343" s="13">
        <f>C343+$C$9</f>
        <v>3.7199999999999997E-2</v>
      </c>
      <c r="G343" s="8">
        <f>'[1]TARIFNE STAVKE od 01.10.2022'!F302</f>
        <v>9.1999999999999998E-3</v>
      </c>
      <c r="H343" s="8">
        <f>'[1]TARIFNE STAVKE od 01.10.2022'!G302</f>
        <v>9.1000000000000004E-3</v>
      </c>
      <c r="I343" s="9">
        <f t="shared" ref="I343:I344" si="124">(F343+H343)</f>
        <v>4.6299999999999994E-2</v>
      </c>
    </row>
    <row r="344" spans="1:9">
      <c r="A344" s="3">
        <v>3</v>
      </c>
      <c r="B344" s="3" t="s">
        <v>28</v>
      </c>
      <c r="C344" s="9">
        <f t="shared" si="122"/>
        <v>3.3E-3</v>
      </c>
      <c r="D344" s="9">
        <f t="shared" si="123"/>
        <v>3.7029663547680667E-3</v>
      </c>
      <c r="E344" s="9">
        <v>2.7900000000000001E-2</v>
      </c>
      <c r="F344" s="13">
        <f>C344+$C$9</f>
        <v>3.7199999999999997E-2</v>
      </c>
      <c r="G344" s="8">
        <f>'[1]TARIFNE STAVKE od 01.10.2022'!F303</f>
        <v>8.6E-3</v>
      </c>
      <c r="H344" s="8">
        <f>'[1]TARIFNE STAVKE od 01.10.2022'!G303</f>
        <v>8.5000000000000006E-3</v>
      </c>
      <c r="I344" s="9">
        <f t="shared" si="124"/>
        <v>4.5699999999999998E-2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1A003DCD-5299-4172-AA76-F1424D743A1A}"/>
  </hyperlinks>
  <pageMargins left="0.39370078740157483" right="0.39370078740157483" top="1.0833333333333333" bottom="0.74803149606299213" header="0.31496062992125984" footer="0.31496062992125984"/>
  <pageSetup scale="61" orientation="portrait" r:id="rId2"/>
  <rowBreaks count="3" manualBreakCount="3">
    <brk id="52" max="16383" man="1"/>
    <brk id="100" max="16383" man="1"/>
    <brk id="14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AAAFB-BF47-4CCD-834B-0F8A32205964}">
  <sheetPr codeName="Sheet13"/>
  <dimension ref="A1:I344"/>
  <sheetViews>
    <sheetView view="pageBreakPreview" zoomScaleNormal="100" zoomScaleSheetLayoutView="100" workbookViewId="0">
      <selection activeCell="A9" sqref="A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292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4.48E-2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 t="shared" ref="F17:F23" si="0">C17+$C$9</f>
        <v>4.8399999999999999E-2</v>
      </c>
      <c r="G17" s="8">
        <f>'TARIFNE STAVKE od 01.10.2022'!F6</f>
        <v>6.8999999999999999E-3</v>
      </c>
      <c r="H17" s="8">
        <f>'TARIFNE STAVKE od 01.10.2022'!G6</f>
        <v>7.1000000000000004E-3</v>
      </c>
      <c r="I17" s="9">
        <f>(F17+H17)</f>
        <v>5.5500000000000001E-2</v>
      </c>
    </row>
    <row r="18" spans="1:9">
      <c r="A18" s="3">
        <v>2</v>
      </c>
      <c r="B18" s="3" t="s">
        <v>20</v>
      </c>
      <c r="C18" s="9">
        <f t="shared" ref="C18:C23" si="1">ROUND(E18*0.901,4)</f>
        <v>2.6800000000000001E-2</v>
      </c>
      <c r="D18" s="9">
        <f t="shared" ref="D18:D23" si="2">E18/$G$9</f>
        <v>3.941867409914394E-3</v>
      </c>
      <c r="E18" s="9">
        <v>2.9700000000000001E-2</v>
      </c>
      <c r="F18" s="13">
        <f t="shared" si="0"/>
        <v>7.1599999999999997E-2</v>
      </c>
      <c r="G18" s="8">
        <f>'TARIFNE STAVKE od 01.10.2022'!F7</f>
        <v>5.3E-3</v>
      </c>
      <c r="H18" s="8">
        <f>'TARIFNE STAVKE od 01.10.2022'!G7</f>
        <v>5.4999999999999997E-3</v>
      </c>
      <c r="I18" s="9">
        <f t="shared" ref="I18:I23" si="3">(F18+H18)</f>
        <v>7.7100000000000002E-2</v>
      </c>
    </row>
    <row r="19" spans="1:9">
      <c r="A19" s="3">
        <v>3</v>
      </c>
      <c r="B19" s="3" t="s">
        <v>21</v>
      </c>
      <c r="C19" s="9">
        <f t="shared" si="1"/>
        <v>2.6800000000000001E-2</v>
      </c>
      <c r="D19" s="9">
        <f t="shared" si="2"/>
        <v>3.941867409914394E-3</v>
      </c>
      <c r="E19" s="9">
        <v>2.9700000000000001E-2</v>
      </c>
      <c r="F19" s="13">
        <f t="shared" si="0"/>
        <v>7.1599999999999997E-2</v>
      </c>
      <c r="G19" s="8">
        <f>'TARIFNE STAVKE od 01.10.2022'!F8</f>
        <v>5.1999999999999998E-3</v>
      </c>
      <c r="H19" s="8">
        <f>'TARIFNE STAVKE od 01.10.2022'!G8</f>
        <v>5.4000000000000003E-3</v>
      </c>
      <c r="I19" s="9">
        <f t="shared" si="3"/>
        <v>7.6999999999999999E-2</v>
      </c>
    </row>
    <row r="20" spans="1:9">
      <c r="A20" s="3">
        <v>4</v>
      </c>
      <c r="B20" s="3" t="s">
        <v>22</v>
      </c>
      <c r="C20" s="9">
        <f t="shared" si="1"/>
        <v>2.6800000000000001E-2</v>
      </c>
      <c r="D20" s="9">
        <f t="shared" si="2"/>
        <v>3.941867409914394E-3</v>
      </c>
      <c r="E20" s="9">
        <v>2.9700000000000001E-2</v>
      </c>
      <c r="F20" s="13">
        <f t="shared" si="0"/>
        <v>7.1599999999999997E-2</v>
      </c>
      <c r="G20" s="8">
        <f>'TARIFNE STAVKE od 01.10.2022'!F9</f>
        <v>5.0000000000000001E-3</v>
      </c>
      <c r="H20" s="8">
        <f>'TARIFNE STAVKE od 01.10.2022'!G9</f>
        <v>5.1999999999999998E-3</v>
      </c>
      <c r="I20" s="9">
        <f t="shared" si="3"/>
        <v>7.6799999999999993E-2</v>
      </c>
    </row>
    <row r="21" spans="1:9">
      <c r="A21" s="3">
        <v>5</v>
      </c>
      <c r="B21" s="3" t="s">
        <v>23</v>
      </c>
      <c r="C21" s="9">
        <f t="shared" si="1"/>
        <v>2.6800000000000001E-2</v>
      </c>
      <c r="D21" s="9">
        <f t="shared" si="2"/>
        <v>3.941867409914394E-3</v>
      </c>
      <c r="E21" s="9">
        <v>2.9700000000000001E-2</v>
      </c>
      <c r="F21" s="13">
        <f t="shared" si="0"/>
        <v>7.1599999999999997E-2</v>
      </c>
      <c r="G21" s="8">
        <f>'TARIFNE STAVKE od 01.10.2022'!F10</f>
        <v>4.7999999999999996E-3</v>
      </c>
      <c r="H21" s="8">
        <f>'TARIFNE STAVKE od 01.10.2022'!G10</f>
        <v>4.8999999999999998E-3</v>
      </c>
      <c r="I21" s="9">
        <f t="shared" si="3"/>
        <v>7.6499999999999999E-2</v>
      </c>
    </row>
    <row r="22" spans="1:9">
      <c r="A22" s="3">
        <v>6</v>
      </c>
      <c r="B22" s="3" t="s">
        <v>24</v>
      </c>
      <c r="C22" s="9">
        <f t="shared" si="1"/>
        <v>2.6800000000000001E-2</v>
      </c>
      <c r="D22" s="9">
        <f t="shared" si="2"/>
        <v>3.941867409914394E-3</v>
      </c>
      <c r="E22" s="9">
        <v>2.9700000000000001E-2</v>
      </c>
      <c r="F22" s="13">
        <f t="shared" si="0"/>
        <v>7.1599999999999997E-2</v>
      </c>
      <c r="G22" s="8">
        <f>'TARIFNE STAVKE od 01.10.2022'!F11</f>
        <v>4.4999999999999997E-3</v>
      </c>
      <c r="H22" s="8">
        <f>'TARIFNE STAVKE od 01.10.2022'!G11</f>
        <v>4.5999999999999999E-3</v>
      </c>
      <c r="I22" s="9">
        <f t="shared" si="3"/>
        <v>7.619999999999999E-2</v>
      </c>
    </row>
    <row r="23" spans="1:9">
      <c r="A23" s="3">
        <v>7</v>
      </c>
      <c r="B23" s="3" t="s">
        <v>25</v>
      </c>
      <c r="C23" s="9">
        <f t="shared" si="1"/>
        <v>2.6800000000000001E-2</v>
      </c>
      <c r="D23" s="9">
        <f t="shared" si="2"/>
        <v>3.941867409914394E-3</v>
      </c>
      <c r="E23" s="9">
        <v>2.9700000000000001E-2</v>
      </c>
      <c r="F23" s="13">
        <f t="shared" si="0"/>
        <v>7.1599999999999997E-2</v>
      </c>
      <c r="G23" s="8">
        <f>'TARIFNE STAVKE od 01.10.2022'!F12</f>
        <v>4.1999999999999997E-3</v>
      </c>
      <c r="H23" s="8">
        <f>'TARIFNE STAVKE od 01.10.2022'!G12</f>
        <v>4.4000000000000003E-3</v>
      </c>
      <c r="I23" s="9">
        <f t="shared" si="3"/>
        <v>7.5999999999999998E-2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 t="shared" ref="C29:C36" si="4">ROUND(D29*0.901,4)</f>
        <v>2.8E-3</v>
      </c>
      <c r="D29" s="9">
        <f t="shared" ref="D29:D36" si="5">E29/$G$9</f>
        <v>3.079169155219324E-3</v>
      </c>
      <c r="E29" s="9">
        <v>2.3199999999999998E-2</v>
      </c>
      <c r="F29" s="13">
        <f t="shared" ref="F29:F36" si="6">C29+$C$9</f>
        <v>4.7599999999999996E-2</v>
      </c>
      <c r="G29" s="10">
        <f>'TARIFNE STAVKE od 01.10.2022'!F16</f>
        <v>4.0000000000000001E-3</v>
      </c>
      <c r="H29" s="10">
        <f>'TARIFNE STAVKE od 01.10.2022'!G16</f>
        <v>4.1000000000000003E-3</v>
      </c>
      <c r="I29" s="9">
        <f t="shared" ref="I29:I36" si="7">(F29+H29)</f>
        <v>5.1699999999999996E-2</v>
      </c>
    </row>
    <row r="30" spans="1:9">
      <c r="A30" s="3">
        <v>2</v>
      </c>
      <c r="B30" s="3" t="s">
        <v>20</v>
      </c>
      <c r="C30" s="9">
        <f t="shared" si="4"/>
        <v>2.8E-3</v>
      </c>
      <c r="D30" s="9">
        <f t="shared" si="5"/>
        <v>3.079169155219324E-3</v>
      </c>
      <c r="E30" s="9">
        <v>2.3199999999999998E-2</v>
      </c>
      <c r="F30" s="13">
        <f t="shared" si="6"/>
        <v>4.7599999999999996E-2</v>
      </c>
      <c r="G30" s="10">
        <f>'TARIFNE STAVKE od 01.10.2022'!F17</f>
        <v>4.0000000000000001E-3</v>
      </c>
      <c r="H30" s="10">
        <f>'TARIFNE STAVKE od 01.10.2022'!G17</f>
        <v>4.1000000000000003E-3</v>
      </c>
      <c r="I30" s="9">
        <f t="shared" si="7"/>
        <v>5.1699999999999996E-2</v>
      </c>
    </row>
    <row r="31" spans="1:9">
      <c r="A31" s="3">
        <v>3</v>
      </c>
      <c r="B31" s="3" t="s">
        <v>21</v>
      </c>
      <c r="C31" s="9">
        <f t="shared" si="4"/>
        <v>2.8E-3</v>
      </c>
      <c r="D31" s="9">
        <f t="shared" si="5"/>
        <v>3.079169155219324E-3</v>
      </c>
      <c r="E31" s="9">
        <v>2.3199999999999998E-2</v>
      </c>
      <c r="F31" s="13">
        <f t="shared" si="6"/>
        <v>4.7599999999999996E-2</v>
      </c>
      <c r="G31" s="10">
        <f>'TARIFNE STAVKE od 01.10.2022'!F18</f>
        <v>4.0000000000000001E-3</v>
      </c>
      <c r="H31" s="10">
        <f>'TARIFNE STAVKE od 01.10.2022'!G18</f>
        <v>4.1000000000000003E-3</v>
      </c>
      <c r="I31" s="9">
        <f t="shared" si="7"/>
        <v>5.1699999999999996E-2</v>
      </c>
    </row>
    <row r="32" spans="1:9">
      <c r="A32" s="3">
        <v>4</v>
      </c>
      <c r="B32" s="3" t="s">
        <v>22</v>
      </c>
      <c r="C32" s="9">
        <f t="shared" si="4"/>
        <v>2.8E-3</v>
      </c>
      <c r="D32" s="9">
        <f t="shared" si="5"/>
        <v>3.079169155219324E-3</v>
      </c>
      <c r="E32" s="9">
        <v>2.3199999999999998E-2</v>
      </c>
      <c r="F32" s="13">
        <f t="shared" si="6"/>
        <v>4.7599999999999996E-2</v>
      </c>
      <c r="G32" s="10">
        <f>'TARIFNE STAVKE od 01.10.2022'!F19</f>
        <v>3.5999999999999999E-3</v>
      </c>
      <c r="H32" s="10">
        <f>'TARIFNE STAVKE od 01.10.2022'!G19</f>
        <v>3.7000000000000002E-3</v>
      </c>
      <c r="I32" s="9">
        <f t="shared" si="7"/>
        <v>5.1299999999999998E-2</v>
      </c>
    </row>
    <row r="33" spans="1:9">
      <c r="A33" s="3">
        <v>5</v>
      </c>
      <c r="B33" s="3" t="s">
        <v>23</v>
      </c>
      <c r="C33" s="9">
        <f t="shared" si="4"/>
        <v>2.8E-3</v>
      </c>
      <c r="D33" s="9">
        <f t="shared" si="5"/>
        <v>3.079169155219324E-3</v>
      </c>
      <c r="E33" s="9">
        <v>2.3199999999999998E-2</v>
      </c>
      <c r="F33" s="13">
        <f t="shared" si="6"/>
        <v>4.7599999999999996E-2</v>
      </c>
      <c r="G33" s="10">
        <f>'TARIFNE STAVKE od 01.10.2022'!F20</f>
        <v>3.5999999999999999E-3</v>
      </c>
      <c r="H33" s="10">
        <f>'TARIFNE STAVKE od 01.10.2022'!G20</f>
        <v>3.7000000000000002E-3</v>
      </c>
      <c r="I33" s="9">
        <f t="shared" si="7"/>
        <v>5.1299999999999998E-2</v>
      </c>
    </row>
    <row r="34" spans="1:9">
      <c r="A34" s="3">
        <v>6</v>
      </c>
      <c r="B34" s="3" t="s">
        <v>24</v>
      </c>
      <c r="C34" s="9">
        <f t="shared" si="4"/>
        <v>2.8E-3</v>
      </c>
      <c r="D34" s="9">
        <f t="shared" si="5"/>
        <v>3.079169155219324E-3</v>
      </c>
      <c r="E34" s="9">
        <v>2.3199999999999998E-2</v>
      </c>
      <c r="F34" s="13">
        <f t="shared" si="6"/>
        <v>4.7599999999999996E-2</v>
      </c>
      <c r="G34" s="10">
        <f>'TARIFNE STAVKE od 01.10.2022'!F21</f>
        <v>3.3999999999999998E-3</v>
      </c>
      <c r="H34" s="10">
        <f>'TARIFNE STAVKE od 01.10.2022'!G21</f>
        <v>3.5000000000000001E-3</v>
      </c>
      <c r="I34" s="9">
        <f t="shared" si="7"/>
        <v>5.11E-2</v>
      </c>
    </row>
    <row r="35" spans="1:9">
      <c r="A35" s="3">
        <v>7</v>
      </c>
      <c r="B35" s="3" t="s">
        <v>25</v>
      </c>
      <c r="C35" s="9">
        <f t="shared" si="4"/>
        <v>2.8E-3</v>
      </c>
      <c r="D35" s="9">
        <f t="shared" si="5"/>
        <v>3.079169155219324E-3</v>
      </c>
      <c r="E35" s="9">
        <v>2.3199999999999998E-2</v>
      </c>
      <c r="F35" s="13">
        <f t="shared" si="6"/>
        <v>4.7599999999999996E-2</v>
      </c>
      <c r="G35" s="10">
        <f>'TARIFNE STAVKE od 01.10.2022'!F22</f>
        <v>3.2000000000000002E-3</v>
      </c>
      <c r="H35" s="10">
        <f>'TARIFNE STAVKE od 01.10.2022'!G22</f>
        <v>3.3E-3</v>
      </c>
      <c r="I35" s="9">
        <f t="shared" si="7"/>
        <v>5.0899999999999994E-2</v>
      </c>
    </row>
    <row r="36" spans="1:9">
      <c r="A36" s="3">
        <v>8</v>
      </c>
      <c r="B36" s="3" t="s">
        <v>28</v>
      </c>
      <c r="C36" s="9">
        <f t="shared" si="4"/>
        <v>2.8E-3</v>
      </c>
      <c r="D36" s="9">
        <f t="shared" si="5"/>
        <v>3.079169155219324E-3</v>
      </c>
      <c r="E36" s="9">
        <v>2.3199999999999998E-2</v>
      </c>
      <c r="F36" s="13">
        <f t="shared" si="6"/>
        <v>4.7599999999999996E-2</v>
      </c>
      <c r="G36" s="10">
        <f>'TARIFNE STAVKE od 01.10.2022'!F23</f>
        <v>3.0000000000000001E-3</v>
      </c>
      <c r="H36" s="10">
        <f>'TARIFNE STAVKE od 01.10.2022'!G23</f>
        <v>3.0999999999999999E-3</v>
      </c>
      <c r="I36" s="9">
        <f t="shared" si="7"/>
        <v>5.0699999999999995E-2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4.7899999999999998E-2</v>
      </c>
      <c r="G42" s="8">
        <f>'TARIFNE STAVKE od 01.10.2022'!F27</f>
        <v>2.8999999999999998E-3</v>
      </c>
      <c r="H42" s="8">
        <f>'TARIFNE STAVKE od 01.10.2022'!G27</f>
        <v>3.0999999999999999E-3</v>
      </c>
      <c r="I42" s="9">
        <f t="shared" ref="I42:I46" si="10">(F42+H42)</f>
        <v>5.0999999999999997E-2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4.7899999999999998E-2</v>
      </c>
      <c r="G43" s="8">
        <f>'TARIFNE STAVKE od 01.10.2022'!F28</f>
        <v>2.8999999999999998E-3</v>
      </c>
      <c r="H43" s="8">
        <f>'TARIFNE STAVKE od 01.10.2022'!G28</f>
        <v>3.0999999999999999E-3</v>
      </c>
      <c r="I43" s="9">
        <f t="shared" si="10"/>
        <v>5.0999999999999997E-2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4.7899999999999998E-2</v>
      </c>
      <c r="G44" s="8">
        <f>'TARIFNE STAVKE od 01.10.2022'!F29</f>
        <v>2.5999999999999999E-3</v>
      </c>
      <c r="H44" s="8">
        <f>'TARIFNE STAVKE od 01.10.2022'!G29</f>
        <v>2.7000000000000001E-3</v>
      </c>
      <c r="I44" s="9">
        <f t="shared" si="10"/>
        <v>5.0599999999999999E-2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4.7899999999999998E-2</v>
      </c>
      <c r="G45" s="8">
        <f>'TARIFNE STAVKE od 01.10.2022'!F30</f>
        <v>2.5000000000000001E-3</v>
      </c>
      <c r="H45" s="8">
        <f>'TARIFNE STAVKE od 01.10.2022'!G30</f>
        <v>2.5999999999999999E-3</v>
      </c>
      <c r="I45" s="9">
        <f t="shared" si="10"/>
        <v>5.0499999999999996E-2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4.7899999999999998E-2</v>
      </c>
      <c r="G46" s="8">
        <f>'TARIFNE STAVKE od 01.10.2022'!F31</f>
        <v>2.2000000000000001E-3</v>
      </c>
      <c r="H46" s="8">
        <f>'TARIFNE STAVKE od 01.10.2022'!G31</f>
        <v>2.3E-3</v>
      </c>
      <c r="I46" s="9">
        <f t="shared" si="10"/>
        <v>5.0199999999999995E-2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1">ROUND(D48*0.901,4)</f>
        <v>3.5999999999999999E-3</v>
      </c>
      <c r="D48" s="9">
        <f t="shared" ref="D48:D51" si="12">E48/$G$9</f>
        <v>4.0347733758046315E-3</v>
      </c>
      <c r="E48" s="9">
        <v>3.04E-2</v>
      </c>
      <c r="F48" s="13">
        <f>C48+$C$9</f>
        <v>4.8399999999999999E-2</v>
      </c>
      <c r="G48" s="8">
        <f>'TARIFNE STAVKE od 01.10.2022'!F35</f>
        <v>8.8999999999999999E-3</v>
      </c>
      <c r="H48" s="8">
        <f>'TARIFNE STAVKE od 01.10.2022'!G35</f>
        <v>9.1000000000000004E-3</v>
      </c>
      <c r="I48" s="9">
        <f t="shared" ref="I48:I51" si="13">(F48+H48)</f>
        <v>5.7499999999999996E-2</v>
      </c>
    </row>
    <row r="49" spans="1:9">
      <c r="A49" s="3">
        <v>2</v>
      </c>
      <c r="B49" s="3" t="s">
        <v>21</v>
      </c>
      <c r="C49" s="9">
        <f t="shared" si="11"/>
        <v>3.5999999999999999E-3</v>
      </c>
      <c r="D49" s="9">
        <f t="shared" si="12"/>
        <v>4.0347733758046315E-3</v>
      </c>
      <c r="E49" s="9">
        <v>3.04E-2</v>
      </c>
      <c r="F49" s="13">
        <f>C49+$C$9</f>
        <v>4.8399999999999999E-2</v>
      </c>
      <c r="G49" s="8">
        <f>'TARIFNE STAVKE od 01.10.2022'!F36</f>
        <v>8.5000000000000006E-3</v>
      </c>
      <c r="H49" s="8">
        <f>'TARIFNE STAVKE od 01.10.2022'!G36</f>
        <v>8.6999999999999994E-3</v>
      </c>
      <c r="I49" s="9">
        <f t="shared" si="13"/>
        <v>5.7099999999999998E-2</v>
      </c>
    </row>
    <row r="50" spans="1:9">
      <c r="A50" s="3">
        <v>3</v>
      </c>
      <c r="B50" s="3" t="s">
        <v>22</v>
      </c>
      <c r="C50" s="9">
        <f t="shared" si="11"/>
        <v>3.5999999999999999E-3</v>
      </c>
      <c r="D50" s="9">
        <f t="shared" si="12"/>
        <v>4.0347733758046315E-3</v>
      </c>
      <c r="E50" s="9">
        <v>3.04E-2</v>
      </c>
      <c r="F50" s="13">
        <f>C50+$C$9</f>
        <v>4.8399999999999999E-2</v>
      </c>
      <c r="G50" s="8">
        <f>'TARIFNE STAVKE od 01.10.2022'!F37</f>
        <v>8.0000000000000002E-3</v>
      </c>
      <c r="H50" s="8">
        <f>'TARIFNE STAVKE od 01.10.2022'!G37</f>
        <v>8.2000000000000007E-3</v>
      </c>
      <c r="I50" s="9">
        <f t="shared" si="13"/>
        <v>5.6599999999999998E-2</v>
      </c>
    </row>
    <row r="51" spans="1:9">
      <c r="A51" s="3">
        <v>4</v>
      </c>
      <c r="B51" s="3" t="s">
        <v>23</v>
      </c>
      <c r="C51" s="9">
        <f t="shared" si="11"/>
        <v>3.5999999999999999E-3</v>
      </c>
      <c r="D51" s="9">
        <f t="shared" si="12"/>
        <v>4.0347733758046315E-3</v>
      </c>
      <c r="E51" s="9">
        <v>3.04E-2</v>
      </c>
      <c r="F51" s="13">
        <f>C51+$C$9</f>
        <v>4.8399999999999999E-2</v>
      </c>
      <c r="G51" s="8">
        <f>'TARIFNE STAVKE od 01.10.2022'!F38</f>
        <v>8.0000000000000002E-3</v>
      </c>
      <c r="H51" s="8">
        <f>'TARIFNE STAVKE od 01.10.2022'!G38</f>
        <v>8.2000000000000007E-3</v>
      </c>
      <c r="I51" s="9">
        <f t="shared" si="13"/>
        <v>5.6599999999999998E-2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4">ROUND(D57*0.901,4)</f>
        <v>4.1000000000000003E-3</v>
      </c>
      <c r="D57" s="9">
        <f t="shared" ref="D57:D59" si="15">E57/$G$9</f>
        <v>4.539120047780211E-3</v>
      </c>
      <c r="E57" s="9">
        <v>3.4200000000000001E-2</v>
      </c>
      <c r="F57" s="13">
        <f>C57+$C$9</f>
        <v>4.8899999999999999E-2</v>
      </c>
      <c r="G57" s="10">
        <f>'TARIFNE STAVKE od 01.10.2022'!F42</f>
        <v>6.1999999999999998E-3</v>
      </c>
      <c r="H57" s="10">
        <f>'TARIFNE STAVKE od 01.10.2022'!G42</f>
        <v>6.4000000000000003E-3</v>
      </c>
      <c r="I57" s="9">
        <f t="shared" ref="I57:I59" si="16">(F57+H57)</f>
        <v>5.5300000000000002E-2</v>
      </c>
    </row>
    <row r="58" spans="1:9">
      <c r="A58" s="3">
        <v>2</v>
      </c>
      <c r="B58" s="3" t="s">
        <v>21</v>
      </c>
      <c r="C58" s="9">
        <f t="shared" si="14"/>
        <v>4.1000000000000003E-3</v>
      </c>
      <c r="D58" s="9">
        <f t="shared" si="15"/>
        <v>4.539120047780211E-3</v>
      </c>
      <c r="E58" s="9">
        <v>3.4200000000000001E-2</v>
      </c>
      <c r="F58" s="13">
        <f>C58+$C$9</f>
        <v>4.8899999999999999E-2</v>
      </c>
      <c r="G58" s="10">
        <f>'TARIFNE STAVKE od 01.10.2022'!F43</f>
        <v>6.1999999999999998E-3</v>
      </c>
      <c r="H58" s="10">
        <f>'TARIFNE STAVKE od 01.10.2022'!G43</f>
        <v>6.4000000000000003E-3</v>
      </c>
      <c r="I58" s="9">
        <f t="shared" si="16"/>
        <v>5.5300000000000002E-2</v>
      </c>
    </row>
    <row r="59" spans="1:9">
      <c r="A59" s="3">
        <v>3</v>
      </c>
      <c r="B59" s="3" t="s">
        <v>22</v>
      </c>
      <c r="C59" s="9">
        <f t="shared" si="14"/>
        <v>4.1000000000000003E-3</v>
      </c>
      <c r="D59" s="9">
        <f t="shared" si="15"/>
        <v>4.539120047780211E-3</v>
      </c>
      <c r="E59" s="9">
        <v>3.4200000000000001E-2</v>
      </c>
      <c r="F59" s="13">
        <f>C59+$C$9</f>
        <v>4.8899999999999999E-2</v>
      </c>
      <c r="G59" s="10">
        <f>'TARIFNE STAVKE od 01.10.2022'!F44</f>
        <v>5.8999999999999999E-3</v>
      </c>
      <c r="H59" s="10">
        <f>'TARIFNE STAVKE od 01.10.2022'!G44</f>
        <v>6.1000000000000004E-3</v>
      </c>
      <c r="I59" s="9">
        <f t="shared" si="16"/>
        <v>5.5E-2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7">ROUND(D61*0.901,4)</f>
        <v>4.1000000000000003E-3</v>
      </c>
      <c r="D61" s="9">
        <f t="shared" ref="D61:D63" si="18">E61/$G$9</f>
        <v>4.539120047780211E-3</v>
      </c>
      <c r="E61" s="9">
        <v>3.4200000000000001E-2</v>
      </c>
      <c r="F61" s="13">
        <f>C61+$C$9</f>
        <v>4.8899999999999999E-2</v>
      </c>
      <c r="G61" s="10">
        <f>'TARIFNE STAVKE od 01.10.2022'!F48</f>
        <v>5.5999999999999999E-3</v>
      </c>
      <c r="H61" s="10">
        <f>'TARIFNE STAVKE od 01.10.2022'!G48</f>
        <v>5.5999999999999999E-3</v>
      </c>
      <c r="I61" s="9">
        <f t="shared" ref="I61:I63" si="19">(F61+H61)</f>
        <v>5.45E-2</v>
      </c>
    </row>
    <row r="62" spans="1:9">
      <c r="A62" s="3">
        <v>2</v>
      </c>
      <c r="B62" s="3" t="s">
        <v>21</v>
      </c>
      <c r="C62" s="9">
        <f t="shared" si="17"/>
        <v>4.1000000000000003E-3</v>
      </c>
      <c r="D62" s="9">
        <f t="shared" si="18"/>
        <v>4.539120047780211E-3</v>
      </c>
      <c r="E62" s="9">
        <v>3.4200000000000001E-2</v>
      </c>
      <c r="F62" s="13">
        <f>C62+$C$9</f>
        <v>4.8899999999999999E-2</v>
      </c>
      <c r="G62" s="10">
        <f>'TARIFNE STAVKE od 01.10.2022'!F49</f>
        <v>5.5999999999999999E-3</v>
      </c>
      <c r="H62" s="10">
        <f>'TARIFNE STAVKE od 01.10.2022'!G49</f>
        <v>5.5999999999999999E-3</v>
      </c>
      <c r="I62" s="9">
        <f t="shared" si="19"/>
        <v>5.45E-2</v>
      </c>
    </row>
    <row r="63" spans="1:9">
      <c r="A63" s="3">
        <v>3</v>
      </c>
      <c r="B63" s="3" t="s">
        <v>23</v>
      </c>
      <c r="C63" s="9">
        <f t="shared" si="17"/>
        <v>4.1000000000000003E-3</v>
      </c>
      <c r="D63" s="9">
        <f t="shared" si="18"/>
        <v>4.539120047780211E-3</v>
      </c>
      <c r="E63" s="9">
        <v>3.4200000000000001E-2</v>
      </c>
      <c r="F63" s="13">
        <f>C63+$C$9</f>
        <v>4.8899999999999999E-2</v>
      </c>
      <c r="G63" s="10">
        <f>'TARIFNE STAVKE od 01.10.2022'!F50</f>
        <v>5.1000000000000004E-3</v>
      </c>
      <c r="H63" s="10">
        <f>'TARIFNE STAVKE od 01.10.2022'!G50</f>
        <v>5.1000000000000004E-3</v>
      </c>
      <c r="I63" s="9">
        <f t="shared" si="19"/>
        <v>5.3999999999999999E-2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20">ROUND(D69*0.901,4)</f>
        <v>3.5999999999999999E-3</v>
      </c>
      <c r="D69" s="9">
        <f t="shared" ref="D69:D72" si="21">E69/$G$9</f>
        <v>4.0347733758046315E-3</v>
      </c>
      <c r="E69" s="9">
        <v>3.04E-2</v>
      </c>
      <c r="F69" s="13">
        <f>C69+$C$9</f>
        <v>4.8399999999999999E-2</v>
      </c>
      <c r="G69" s="8">
        <f>'TARIFNE STAVKE od 01.10.2022'!F17</f>
        <v>4.0000000000000001E-3</v>
      </c>
      <c r="H69" s="8">
        <f>'TARIFNE STAVKE od 01.10.2022'!G17</f>
        <v>4.1000000000000003E-3</v>
      </c>
      <c r="I69" s="9">
        <f t="shared" ref="I69:I72" si="22">(F69+H69)</f>
        <v>5.2499999999999998E-2</v>
      </c>
    </row>
    <row r="70" spans="1:9">
      <c r="A70" s="3">
        <v>2</v>
      </c>
      <c r="B70" s="3" t="s">
        <v>21</v>
      </c>
      <c r="C70" s="9">
        <f t="shared" si="20"/>
        <v>3.5999999999999999E-3</v>
      </c>
      <c r="D70" s="9">
        <f t="shared" si="21"/>
        <v>4.0347733758046315E-3</v>
      </c>
      <c r="E70" s="9">
        <v>3.04E-2</v>
      </c>
      <c r="F70" s="13">
        <f>C70+$C$9</f>
        <v>4.8399999999999999E-2</v>
      </c>
      <c r="G70" s="8">
        <f>'TARIFNE STAVKE od 01.10.2022'!F18</f>
        <v>4.0000000000000001E-3</v>
      </c>
      <c r="H70" s="8">
        <f>'TARIFNE STAVKE od 01.10.2022'!G18</f>
        <v>4.1000000000000003E-3</v>
      </c>
      <c r="I70" s="9">
        <f t="shared" si="22"/>
        <v>5.2499999999999998E-2</v>
      </c>
    </row>
    <row r="71" spans="1:9">
      <c r="A71" s="3">
        <v>3</v>
      </c>
      <c r="B71" s="3" t="s">
        <v>22</v>
      </c>
      <c r="C71" s="9">
        <f t="shared" si="20"/>
        <v>3.5999999999999999E-3</v>
      </c>
      <c r="D71" s="9">
        <f t="shared" si="21"/>
        <v>4.0347733758046315E-3</v>
      </c>
      <c r="E71" s="9">
        <v>3.04E-2</v>
      </c>
      <c r="F71" s="13">
        <f>C71+$C$9</f>
        <v>4.8399999999999999E-2</v>
      </c>
      <c r="G71" s="8">
        <f>'TARIFNE STAVKE od 01.10.2022'!F19</f>
        <v>3.5999999999999999E-3</v>
      </c>
      <c r="H71" s="8">
        <f>'TARIFNE STAVKE od 01.10.2022'!G19</f>
        <v>3.7000000000000002E-3</v>
      </c>
      <c r="I71" s="9">
        <f t="shared" si="22"/>
        <v>5.21E-2</v>
      </c>
    </row>
    <row r="72" spans="1:9">
      <c r="A72" s="3">
        <v>4</v>
      </c>
      <c r="B72" s="3" t="s">
        <v>23</v>
      </c>
      <c r="C72" s="9">
        <f t="shared" si="20"/>
        <v>3.5999999999999999E-3</v>
      </c>
      <c r="D72" s="9">
        <f t="shared" si="21"/>
        <v>4.0347733758046315E-3</v>
      </c>
      <c r="E72" s="9">
        <v>3.04E-2</v>
      </c>
      <c r="F72" s="13">
        <f>C72+$C$9</f>
        <v>4.8399999999999999E-2</v>
      </c>
      <c r="G72" s="8">
        <f>'TARIFNE STAVKE od 01.10.2022'!F20</f>
        <v>3.5999999999999999E-3</v>
      </c>
      <c r="H72" s="8">
        <f>'TARIFNE STAVKE od 01.10.2022'!G20</f>
        <v>3.7000000000000002E-3</v>
      </c>
      <c r="I72" s="9">
        <f t="shared" si="22"/>
        <v>5.21E-2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23">ROUND(D74*0.901,4)</f>
        <v>3.5999999999999999E-3</v>
      </c>
      <c r="D74" s="9">
        <f t="shared" ref="D74:D78" si="24">E74/$G$9</f>
        <v>4.0347733758046315E-3</v>
      </c>
      <c r="E74" s="9">
        <v>3.04E-2</v>
      </c>
      <c r="F74" s="13">
        <f>C74+$C$9</f>
        <v>4.8399999999999999E-2</v>
      </c>
      <c r="G74" s="8">
        <f>'TARIFNE STAVKE od 01.10.2022'!F61</f>
        <v>4.7999999999999996E-3</v>
      </c>
      <c r="H74" s="8">
        <f>'TARIFNE STAVKE od 01.10.2022'!G61</f>
        <v>5.1000000000000004E-3</v>
      </c>
      <c r="I74" s="9">
        <f t="shared" ref="I74:I78" si="25">(F74+H74)</f>
        <v>5.3499999999999999E-2</v>
      </c>
    </row>
    <row r="75" spans="1:9">
      <c r="A75" s="3">
        <v>2</v>
      </c>
      <c r="B75" s="3" t="s">
        <v>20</v>
      </c>
      <c r="C75" s="9">
        <f t="shared" si="23"/>
        <v>3.5999999999999999E-3</v>
      </c>
      <c r="D75" s="9">
        <f t="shared" si="24"/>
        <v>4.0347733758046315E-3</v>
      </c>
      <c r="E75" s="9">
        <v>3.04E-2</v>
      </c>
      <c r="F75" s="13">
        <f>C75+$C$9</f>
        <v>4.8399999999999999E-2</v>
      </c>
      <c r="G75" s="8">
        <f>'TARIFNE STAVKE od 01.10.2022'!F62</f>
        <v>3.7000000000000002E-3</v>
      </c>
      <c r="H75" s="8">
        <f>'TARIFNE STAVKE od 01.10.2022'!G62</f>
        <v>4.0000000000000001E-3</v>
      </c>
      <c r="I75" s="9">
        <f t="shared" si="25"/>
        <v>5.2400000000000002E-2</v>
      </c>
    </row>
    <row r="76" spans="1:9">
      <c r="A76" s="3">
        <v>3</v>
      </c>
      <c r="B76" s="3" t="s">
        <v>21</v>
      </c>
      <c r="C76" s="9">
        <f t="shared" si="23"/>
        <v>3.5999999999999999E-3</v>
      </c>
      <c r="D76" s="9">
        <f t="shared" si="24"/>
        <v>4.0347733758046315E-3</v>
      </c>
      <c r="E76" s="9">
        <v>3.04E-2</v>
      </c>
      <c r="F76" s="13">
        <f>C76+$C$9</f>
        <v>4.8399999999999999E-2</v>
      </c>
      <c r="G76" s="8">
        <f>'TARIFNE STAVKE od 01.10.2022'!F63</f>
        <v>3.7000000000000002E-3</v>
      </c>
      <c r="H76" s="8">
        <f>'TARIFNE STAVKE od 01.10.2022'!G63</f>
        <v>4.0000000000000001E-3</v>
      </c>
      <c r="I76" s="9">
        <f t="shared" si="25"/>
        <v>5.2400000000000002E-2</v>
      </c>
    </row>
    <row r="77" spans="1:9">
      <c r="A77" s="3">
        <v>4</v>
      </c>
      <c r="B77" s="3" t="s">
        <v>22</v>
      </c>
      <c r="C77" s="9">
        <f t="shared" si="23"/>
        <v>3.5999999999999999E-3</v>
      </c>
      <c r="D77" s="9">
        <f t="shared" si="24"/>
        <v>4.0347733758046315E-3</v>
      </c>
      <c r="E77" s="9">
        <v>3.04E-2</v>
      </c>
      <c r="F77" s="13">
        <f>C77+$C$9</f>
        <v>4.8399999999999999E-2</v>
      </c>
      <c r="G77" s="8">
        <f>'TARIFNE STAVKE od 01.10.2022'!F64</f>
        <v>3.5000000000000001E-3</v>
      </c>
      <c r="H77" s="8">
        <f>'TARIFNE STAVKE od 01.10.2022'!G64</f>
        <v>3.8E-3</v>
      </c>
      <c r="I77" s="9">
        <f t="shared" si="25"/>
        <v>5.2199999999999996E-2</v>
      </c>
    </row>
    <row r="78" spans="1:9">
      <c r="A78" s="3">
        <v>5</v>
      </c>
      <c r="B78" s="3" t="s">
        <v>23</v>
      </c>
      <c r="C78" s="9">
        <f t="shared" si="23"/>
        <v>3.5999999999999999E-3</v>
      </c>
      <c r="D78" s="9">
        <f t="shared" si="24"/>
        <v>4.0347733758046315E-3</v>
      </c>
      <c r="E78" s="9">
        <v>3.04E-2</v>
      </c>
      <c r="F78" s="13">
        <f>C78+$C$9</f>
        <v>4.8399999999999999E-2</v>
      </c>
      <c r="G78" s="8">
        <f>'TARIFNE STAVKE od 01.10.2022'!F65</f>
        <v>3.3E-3</v>
      </c>
      <c r="H78" s="8">
        <f>'TARIFNE STAVKE od 01.10.2022'!G65</f>
        <v>3.5999999999999999E-3</v>
      </c>
      <c r="I78" s="9">
        <f t="shared" si="25"/>
        <v>5.1999999999999998E-2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6">ROUND(D80*0.901,4)</f>
        <v>4.1000000000000003E-3</v>
      </c>
      <c r="D80" s="9">
        <f t="shared" ref="D80:D83" si="27">E80/$G$9</f>
        <v>4.539120047780211E-3</v>
      </c>
      <c r="E80" s="9">
        <v>3.4200000000000001E-2</v>
      </c>
      <c r="F80" s="13">
        <f>C80+$C$9</f>
        <v>4.8899999999999999E-2</v>
      </c>
      <c r="G80" s="8">
        <f>'TARIFNE STAVKE od 01.10.2022'!F69</f>
        <v>4.4000000000000003E-3</v>
      </c>
      <c r="H80" s="8">
        <f>'TARIFNE STAVKE od 01.10.2022'!G69</f>
        <v>4.4000000000000003E-3</v>
      </c>
      <c r="I80" s="9">
        <f t="shared" ref="I80:I83" si="28">(F80+H80)</f>
        <v>5.33E-2</v>
      </c>
    </row>
    <row r="81" spans="1:9">
      <c r="A81" s="3">
        <v>2</v>
      </c>
      <c r="B81" s="3" t="s">
        <v>20</v>
      </c>
      <c r="C81" s="9">
        <f t="shared" si="26"/>
        <v>4.1000000000000003E-3</v>
      </c>
      <c r="D81" s="9">
        <f t="shared" si="27"/>
        <v>4.539120047780211E-3</v>
      </c>
      <c r="E81" s="9">
        <v>3.4200000000000001E-2</v>
      </c>
      <c r="F81" s="13">
        <f>C81+$C$9</f>
        <v>4.8899999999999999E-2</v>
      </c>
      <c r="G81" s="8">
        <f>'TARIFNE STAVKE od 01.10.2022'!F70</f>
        <v>3.8E-3</v>
      </c>
      <c r="H81" s="8">
        <f>'TARIFNE STAVKE od 01.10.2022'!G70</f>
        <v>3.8999999999999998E-3</v>
      </c>
      <c r="I81" s="9">
        <f t="shared" si="28"/>
        <v>5.28E-2</v>
      </c>
    </row>
    <row r="82" spans="1:9">
      <c r="A82" s="3">
        <v>3</v>
      </c>
      <c r="B82" s="3" t="s">
        <v>21</v>
      </c>
      <c r="C82" s="9">
        <f t="shared" si="26"/>
        <v>4.1000000000000003E-3</v>
      </c>
      <c r="D82" s="9">
        <f t="shared" si="27"/>
        <v>4.539120047780211E-3</v>
      </c>
      <c r="E82" s="9">
        <v>3.4200000000000001E-2</v>
      </c>
      <c r="F82" s="13">
        <f>C82+$C$9</f>
        <v>4.8899999999999999E-2</v>
      </c>
      <c r="G82" s="8">
        <f>'TARIFNE STAVKE od 01.10.2022'!F71</f>
        <v>3.3999999999999998E-3</v>
      </c>
      <c r="H82" s="8">
        <f>'TARIFNE STAVKE od 01.10.2022'!G71</f>
        <v>3.5000000000000001E-3</v>
      </c>
      <c r="I82" s="9">
        <f t="shared" si="28"/>
        <v>5.2400000000000002E-2</v>
      </c>
    </row>
    <row r="83" spans="1:9">
      <c r="A83" s="3">
        <v>4</v>
      </c>
      <c r="B83" s="3" t="s">
        <v>23</v>
      </c>
      <c r="C83" s="9">
        <f t="shared" si="26"/>
        <v>4.1000000000000003E-3</v>
      </c>
      <c r="D83" s="9">
        <f t="shared" si="27"/>
        <v>4.539120047780211E-3</v>
      </c>
      <c r="E83" s="9">
        <v>3.4200000000000001E-2</v>
      </c>
      <c r="F83" s="13">
        <f>C83+$C$9</f>
        <v>4.8899999999999999E-2</v>
      </c>
      <c r="G83" s="8">
        <f>'TARIFNE STAVKE od 01.10.2022'!F72</f>
        <v>3.0000000000000001E-3</v>
      </c>
      <c r="H83" s="8">
        <f>'TARIFNE STAVKE od 01.10.2022'!G72</f>
        <v>3.0999999999999999E-3</v>
      </c>
      <c r="I83" s="9">
        <f t="shared" si="28"/>
        <v>5.1999999999999998E-2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9">ROUND(D89*0.901,4)</f>
        <v>3.3999999999999998E-3</v>
      </c>
      <c r="D89" s="9">
        <f t="shared" ref="D89:D95" si="30">E89/$G$9</f>
        <v>3.7427831972924545E-3</v>
      </c>
      <c r="E89" s="9">
        <v>2.8199999999999999E-2</v>
      </c>
      <c r="F89" s="13">
        <f t="shared" ref="F89:F95" si="31">C89+$C$9</f>
        <v>4.82E-2</v>
      </c>
      <c r="G89" s="8">
        <f>'TARIFNE STAVKE od 01.10.2022'!F76</f>
        <v>5.1000000000000004E-3</v>
      </c>
      <c r="H89" s="8">
        <f>'TARIFNE STAVKE od 01.10.2022'!G76</f>
        <v>5.4000000000000003E-3</v>
      </c>
      <c r="I89" s="9">
        <f t="shared" ref="I89:I95" si="32">(F89+H89)</f>
        <v>5.3600000000000002E-2</v>
      </c>
    </row>
    <row r="90" spans="1:9">
      <c r="A90" s="3">
        <v>2</v>
      </c>
      <c r="B90" s="3" t="s">
        <v>20</v>
      </c>
      <c r="C90" s="9">
        <f t="shared" si="29"/>
        <v>3.3999999999999998E-3</v>
      </c>
      <c r="D90" s="9">
        <f t="shared" si="30"/>
        <v>3.7427831972924545E-3</v>
      </c>
      <c r="E90" s="9">
        <v>2.8199999999999999E-2</v>
      </c>
      <c r="F90" s="13">
        <f t="shared" si="31"/>
        <v>4.82E-2</v>
      </c>
      <c r="G90" s="8">
        <f>'TARIFNE STAVKE od 01.10.2022'!F77</f>
        <v>4.3E-3</v>
      </c>
      <c r="H90" s="8">
        <f>'TARIFNE STAVKE od 01.10.2022'!G77</f>
        <v>4.4999999999999997E-3</v>
      </c>
      <c r="I90" s="9">
        <f t="shared" si="32"/>
        <v>5.2699999999999997E-2</v>
      </c>
    </row>
    <row r="91" spans="1:9">
      <c r="A91" s="3">
        <v>3</v>
      </c>
      <c r="B91" s="3" t="s">
        <v>21</v>
      </c>
      <c r="C91" s="9">
        <f t="shared" si="29"/>
        <v>3.3999999999999998E-3</v>
      </c>
      <c r="D91" s="9">
        <f t="shared" si="30"/>
        <v>3.7427831972924545E-3</v>
      </c>
      <c r="E91" s="9">
        <v>2.8199999999999999E-2</v>
      </c>
      <c r="F91" s="13">
        <f t="shared" si="31"/>
        <v>4.82E-2</v>
      </c>
      <c r="G91" s="8">
        <f>'TARIFNE STAVKE od 01.10.2022'!F78</f>
        <v>4.1000000000000003E-3</v>
      </c>
      <c r="H91" s="8">
        <f>'TARIFNE STAVKE od 01.10.2022'!G78</f>
        <v>4.3E-3</v>
      </c>
      <c r="I91" s="9">
        <f t="shared" si="32"/>
        <v>5.2499999999999998E-2</v>
      </c>
    </row>
    <row r="92" spans="1:9">
      <c r="A92" s="3">
        <v>4</v>
      </c>
      <c r="B92" s="3" t="s">
        <v>22</v>
      </c>
      <c r="C92" s="9">
        <f t="shared" si="29"/>
        <v>3.3999999999999998E-3</v>
      </c>
      <c r="D92" s="9">
        <f t="shared" si="30"/>
        <v>3.7427831972924545E-3</v>
      </c>
      <c r="E92" s="9">
        <v>2.8199999999999999E-2</v>
      </c>
      <c r="F92" s="13">
        <f t="shared" si="31"/>
        <v>4.82E-2</v>
      </c>
      <c r="G92" s="8">
        <f>'TARIFNE STAVKE od 01.10.2022'!F79</f>
        <v>3.8999999999999998E-3</v>
      </c>
      <c r="H92" s="8">
        <f>'TARIFNE STAVKE od 01.10.2022'!G79</f>
        <v>4.0000000000000001E-3</v>
      </c>
      <c r="I92" s="9">
        <f t="shared" si="32"/>
        <v>5.2199999999999996E-2</v>
      </c>
    </row>
    <row r="93" spans="1:9">
      <c r="A93" s="3">
        <v>5</v>
      </c>
      <c r="B93" s="3" t="s">
        <v>23</v>
      </c>
      <c r="C93" s="9">
        <f t="shared" si="29"/>
        <v>3.3999999999999998E-3</v>
      </c>
      <c r="D93" s="9">
        <f t="shared" si="30"/>
        <v>3.7427831972924545E-3</v>
      </c>
      <c r="E93" s="9">
        <v>2.8199999999999999E-2</v>
      </c>
      <c r="F93" s="13">
        <f t="shared" si="31"/>
        <v>4.82E-2</v>
      </c>
      <c r="G93" s="8">
        <f>'TARIFNE STAVKE od 01.10.2022'!F80</f>
        <v>3.5999999999999999E-3</v>
      </c>
      <c r="H93" s="8">
        <f>'TARIFNE STAVKE od 01.10.2022'!G80</f>
        <v>3.8E-3</v>
      </c>
      <c r="I93" s="9">
        <f t="shared" si="32"/>
        <v>5.1999999999999998E-2</v>
      </c>
    </row>
    <row r="94" spans="1:9">
      <c r="A94" s="3">
        <v>6</v>
      </c>
      <c r="B94" s="3" t="s">
        <v>24</v>
      </c>
      <c r="C94" s="9">
        <f t="shared" si="29"/>
        <v>3.3999999999999998E-3</v>
      </c>
      <c r="D94" s="9">
        <f t="shared" si="30"/>
        <v>3.7427831972924545E-3</v>
      </c>
      <c r="E94" s="9">
        <v>2.8199999999999999E-2</v>
      </c>
      <c r="F94" s="13">
        <f t="shared" si="31"/>
        <v>4.82E-2</v>
      </c>
      <c r="G94" s="8">
        <f>'TARIFNE STAVKE od 01.10.2022'!F81</f>
        <v>3.3999999999999998E-3</v>
      </c>
      <c r="H94" s="8">
        <f>'TARIFNE STAVKE od 01.10.2022'!G81</f>
        <v>3.5999999999999999E-3</v>
      </c>
      <c r="I94" s="9">
        <f t="shared" si="32"/>
        <v>5.1799999999999999E-2</v>
      </c>
    </row>
    <row r="95" spans="1:9">
      <c r="A95" s="3">
        <v>7</v>
      </c>
      <c r="B95" s="3" t="s">
        <v>25</v>
      </c>
      <c r="C95" s="9">
        <f t="shared" si="29"/>
        <v>3.3999999999999998E-3</v>
      </c>
      <c r="D95" s="9">
        <f t="shared" si="30"/>
        <v>3.7427831972924545E-3</v>
      </c>
      <c r="E95" s="9">
        <v>2.8199999999999999E-2</v>
      </c>
      <c r="F95" s="13">
        <f t="shared" si="31"/>
        <v>4.82E-2</v>
      </c>
      <c r="G95" s="8">
        <f>'TARIFNE STAVKE od 01.10.2022'!F82</f>
        <v>3.3999999999999998E-3</v>
      </c>
      <c r="H95" s="8">
        <f>'TARIFNE STAVKE od 01.10.2022'!G82</f>
        <v>3.5999999999999999E-3</v>
      </c>
      <c r="I95" s="9">
        <f t="shared" si="32"/>
        <v>5.1799999999999999E-2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33">ROUND(D97*0.901,4)</f>
        <v>3.3999999999999998E-3</v>
      </c>
      <c r="D97" s="9">
        <f t="shared" ref="D97:D99" si="34">E97/$G$9</f>
        <v>3.7427831972924545E-3</v>
      </c>
      <c r="E97" s="9">
        <v>2.8199999999999999E-2</v>
      </c>
      <c r="F97" s="13">
        <f>C97+$C$9</f>
        <v>4.82E-2</v>
      </c>
      <c r="G97" s="8">
        <f>'TARIFNE STAVKE od 01.10.2022'!F86</f>
        <v>2.7000000000000001E-3</v>
      </c>
      <c r="H97" s="8">
        <f>'TARIFNE STAVKE od 01.10.2022'!G86</f>
        <v>2.5999999999999999E-3</v>
      </c>
      <c r="I97" s="9">
        <f t="shared" ref="I97:I99" si="35">(F97+H97)</f>
        <v>5.0799999999999998E-2</v>
      </c>
    </row>
    <row r="98" spans="1:9">
      <c r="A98" s="3">
        <v>2</v>
      </c>
      <c r="B98" s="3" t="s">
        <v>22</v>
      </c>
      <c r="C98" s="9">
        <f t="shared" si="33"/>
        <v>3.3999999999999998E-3</v>
      </c>
      <c r="D98" s="9">
        <f t="shared" si="34"/>
        <v>3.7427831972924545E-3</v>
      </c>
      <c r="E98" s="9">
        <v>2.8199999999999999E-2</v>
      </c>
      <c r="F98" s="13">
        <f>C98+$C$9</f>
        <v>4.82E-2</v>
      </c>
      <c r="G98" s="8">
        <f>'TARIFNE STAVKE od 01.10.2022'!F87</f>
        <v>2.0999999999999999E-3</v>
      </c>
      <c r="H98" s="8">
        <f>'TARIFNE STAVKE od 01.10.2022'!G87</f>
        <v>2E-3</v>
      </c>
      <c r="I98" s="9">
        <f t="shared" si="35"/>
        <v>5.0200000000000002E-2</v>
      </c>
    </row>
    <row r="99" spans="1:9">
      <c r="A99" s="3">
        <v>3</v>
      </c>
      <c r="B99" s="3" t="s">
        <v>23</v>
      </c>
      <c r="C99" s="9">
        <f t="shared" si="33"/>
        <v>3.3999999999999998E-3</v>
      </c>
      <c r="D99" s="9">
        <f t="shared" si="34"/>
        <v>3.7427831972924545E-3</v>
      </c>
      <c r="E99" s="9">
        <v>2.8199999999999999E-2</v>
      </c>
      <c r="F99" s="13">
        <f>C99+$C$9</f>
        <v>4.82E-2</v>
      </c>
      <c r="G99" s="8">
        <f>'TARIFNE STAVKE od 01.10.2022'!F88</f>
        <v>2.0999999999999999E-3</v>
      </c>
      <c r="H99" s="8">
        <f>'TARIFNE STAVKE od 01.10.2022'!G88</f>
        <v>2E-3</v>
      </c>
      <c r="I99" s="9">
        <f t="shared" si="35"/>
        <v>5.0200000000000002E-2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36">ROUND(D105*0.901,4)</f>
        <v>3.7000000000000002E-3</v>
      </c>
      <c r="D105" s="9">
        <f t="shared" ref="D105:D107" si="37">E105/$G$9</f>
        <v>4.1409516225363327E-3</v>
      </c>
      <c r="E105" s="9">
        <v>3.1199999999999999E-2</v>
      </c>
      <c r="F105" s="13">
        <f>C105+$C$9</f>
        <v>4.8500000000000001E-2</v>
      </c>
      <c r="G105" s="8">
        <f>'TARIFNE STAVKE od 01.10.2022'!F92</f>
        <v>5.3E-3</v>
      </c>
      <c r="H105" s="8">
        <f>'TARIFNE STAVKE od 01.10.2022'!G92</f>
        <v>5.7999999999999996E-3</v>
      </c>
      <c r="I105" s="9">
        <f t="shared" ref="I105:I107" si="38">(F105+H105)</f>
        <v>5.4300000000000001E-2</v>
      </c>
    </row>
    <row r="106" spans="1:9">
      <c r="A106" s="3">
        <v>2</v>
      </c>
      <c r="B106" s="3" t="s">
        <v>21</v>
      </c>
      <c r="C106" s="9">
        <f t="shared" si="36"/>
        <v>3.7000000000000002E-3</v>
      </c>
      <c r="D106" s="9">
        <f t="shared" si="37"/>
        <v>4.1409516225363327E-3</v>
      </c>
      <c r="E106" s="9">
        <v>3.1199999999999999E-2</v>
      </c>
      <c r="F106" s="13">
        <f>C106+$C$9</f>
        <v>4.8500000000000001E-2</v>
      </c>
      <c r="G106" s="8">
        <f>'TARIFNE STAVKE od 01.10.2022'!F93</f>
        <v>4.1999999999999997E-3</v>
      </c>
      <c r="H106" s="8">
        <f>'TARIFNE STAVKE od 01.10.2022'!G93</f>
        <v>4.5999999999999999E-3</v>
      </c>
      <c r="I106" s="9">
        <f t="shared" si="38"/>
        <v>5.3100000000000001E-2</v>
      </c>
    </row>
    <row r="107" spans="1:9">
      <c r="A107" s="3">
        <v>3</v>
      </c>
      <c r="B107" s="3" t="s">
        <v>22</v>
      </c>
      <c r="C107" s="9">
        <f t="shared" si="36"/>
        <v>3.7000000000000002E-3</v>
      </c>
      <c r="D107" s="9">
        <f t="shared" si="37"/>
        <v>4.1409516225363327E-3</v>
      </c>
      <c r="E107" s="9">
        <v>3.1199999999999999E-2</v>
      </c>
      <c r="F107" s="13">
        <f>C107+$C$9</f>
        <v>4.8500000000000001E-2</v>
      </c>
      <c r="G107" s="8">
        <f>'TARIFNE STAVKE od 01.10.2022'!F94</f>
        <v>3.8999999999999998E-3</v>
      </c>
      <c r="H107" s="8">
        <f>'TARIFNE STAVKE od 01.10.2022'!G94</f>
        <v>4.3E-3</v>
      </c>
      <c r="I107" s="9">
        <f t="shared" si="38"/>
        <v>5.28E-2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9">ROUND(D109*0.901,4)</f>
        <v>3.7000000000000002E-3</v>
      </c>
      <c r="D109" s="9">
        <f t="shared" ref="D109:D112" si="40">E109/$G$9</f>
        <v>4.1409516225363327E-3</v>
      </c>
      <c r="E109" s="9">
        <v>3.1199999999999999E-2</v>
      </c>
      <c r="F109" s="13">
        <f>C109+$C$9</f>
        <v>4.8500000000000001E-2</v>
      </c>
      <c r="G109" s="8">
        <f>'TARIFNE STAVKE od 01.10.2022'!F98</f>
        <v>4.7999999999999996E-3</v>
      </c>
      <c r="H109" s="8">
        <f>'TARIFNE STAVKE od 01.10.2022'!G98</f>
        <v>4.5999999999999999E-3</v>
      </c>
      <c r="I109" s="9">
        <f t="shared" ref="I109:I112" si="41">(F109+H109)</f>
        <v>5.3100000000000001E-2</v>
      </c>
    </row>
    <row r="110" spans="1:9">
      <c r="A110" s="3">
        <v>2</v>
      </c>
      <c r="B110" s="3" t="s">
        <v>20</v>
      </c>
      <c r="C110" s="9">
        <f t="shared" si="39"/>
        <v>3.7000000000000002E-3</v>
      </c>
      <c r="D110" s="9">
        <f t="shared" si="40"/>
        <v>4.1409516225363327E-3</v>
      </c>
      <c r="E110" s="9">
        <v>3.1199999999999999E-2</v>
      </c>
      <c r="F110" s="13">
        <f>C110+$C$9</f>
        <v>4.8500000000000001E-2</v>
      </c>
      <c r="G110" s="8">
        <f>'TARIFNE STAVKE od 01.10.2022'!F99</f>
        <v>3.8E-3</v>
      </c>
      <c r="H110" s="8">
        <f>'TARIFNE STAVKE od 01.10.2022'!G99</f>
        <v>3.7000000000000002E-3</v>
      </c>
      <c r="I110" s="9">
        <f t="shared" si="41"/>
        <v>5.2200000000000003E-2</v>
      </c>
    </row>
    <row r="111" spans="1:9">
      <c r="A111" s="3">
        <v>3</v>
      </c>
      <c r="B111" s="3" t="s">
        <v>21</v>
      </c>
      <c r="C111" s="9">
        <f t="shared" si="39"/>
        <v>3.7000000000000002E-3</v>
      </c>
      <c r="D111" s="9">
        <f t="shared" si="40"/>
        <v>4.1409516225363327E-3</v>
      </c>
      <c r="E111" s="9">
        <v>3.1199999999999999E-2</v>
      </c>
      <c r="F111" s="13">
        <f>C111+$C$9</f>
        <v>4.8500000000000001E-2</v>
      </c>
      <c r="G111" s="8">
        <f>'TARIFNE STAVKE od 01.10.2022'!F100</f>
        <v>3.8E-3</v>
      </c>
      <c r="H111" s="8">
        <f>'TARIFNE STAVKE od 01.10.2022'!G100</f>
        <v>3.7000000000000002E-3</v>
      </c>
      <c r="I111" s="9">
        <f t="shared" si="41"/>
        <v>5.2200000000000003E-2</v>
      </c>
    </row>
    <row r="112" spans="1:9">
      <c r="A112" s="3">
        <v>4</v>
      </c>
      <c r="B112" s="3" t="s">
        <v>23</v>
      </c>
      <c r="C112" s="9">
        <f t="shared" si="39"/>
        <v>3.7000000000000002E-3</v>
      </c>
      <c r="D112" s="9">
        <f t="shared" si="40"/>
        <v>4.1409516225363327E-3</v>
      </c>
      <c r="E112" s="9">
        <v>3.1199999999999999E-2</v>
      </c>
      <c r="F112" s="13">
        <f>C112+$C$9</f>
        <v>4.8500000000000001E-2</v>
      </c>
      <c r="G112" s="8">
        <f>'TARIFNE STAVKE od 01.10.2022'!F101</f>
        <v>3.3999999999999998E-3</v>
      </c>
      <c r="H112" s="8">
        <f>'TARIFNE STAVKE od 01.10.2022'!G101</f>
        <v>3.3E-3</v>
      </c>
      <c r="I112" s="9">
        <f t="shared" si="41"/>
        <v>5.1799999999999999E-2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42">ROUND(D114*0.901,4)</f>
        <v>3.7000000000000002E-3</v>
      </c>
      <c r="D114" s="9">
        <f t="shared" ref="D114:D115" si="43">E114/$G$9</f>
        <v>4.1409516225363327E-3</v>
      </c>
      <c r="E114" s="9">
        <v>3.1199999999999999E-2</v>
      </c>
      <c r="F114" s="13">
        <f>C114+$C$9</f>
        <v>4.8500000000000001E-2</v>
      </c>
      <c r="G114" s="8">
        <f>'TARIFNE STAVKE od 01.10.2022'!F105</f>
        <v>3.5999999999999999E-3</v>
      </c>
      <c r="H114" s="8">
        <f>'TARIFNE STAVKE od 01.10.2022'!G105</f>
        <v>3.8E-3</v>
      </c>
      <c r="I114" s="9">
        <f t="shared" ref="I114:I115" si="44">(F114+H114)</f>
        <v>5.2299999999999999E-2</v>
      </c>
    </row>
    <row r="115" spans="1:9">
      <c r="A115" s="3">
        <v>2</v>
      </c>
      <c r="B115" s="3" t="s">
        <v>20</v>
      </c>
      <c r="C115" s="9">
        <f t="shared" si="42"/>
        <v>3.7000000000000002E-3</v>
      </c>
      <c r="D115" s="9">
        <f t="shared" si="43"/>
        <v>4.1409516225363327E-3</v>
      </c>
      <c r="E115" s="9">
        <v>3.1199999999999999E-2</v>
      </c>
      <c r="F115" s="13">
        <f>C115+$C$9</f>
        <v>4.8500000000000001E-2</v>
      </c>
      <c r="G115" s="8">
        <f>'TARIFNE STAVKE od 01.10.2022'!F106</f>
        <v>3.5999999999999999E-3</v>
      </c>
      <c r="H115" s="8">
        <f>'TARIFNE STAVKE od 01.10.2022'!G106</f>
        <v>3.8E-3</v>
      </c>
      <c r="I115" s="9">
        <f t="shared" si="44"/>
        <v>5.2299999999999999E-2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45">ROUND(D121*0.901,4)</f>
        <v>3.0000000000000001E-3</v>
      </c>
      <c r="D121" s="9">
        <f t="shared" ref="D121:D125" si="46">E121/$G$9</f>
        <v>3.3180702103656513E-3</v>
      </c>
      <c r="E121" s="9">
        <v>2.5000000000000001E-2</v>
      </c>
      <c r="F121" s="13">
        <f>C121+$C$9</f>
        <v>4.7800000000000002E-2</v>
      </c>
      <c r="G121" s="8">
        <f>'TARIFNE STAVKE od 01.10.2022'!F110</f>
        <v>3.8E-3</v>
      </c>
      <c r="H121" s="8">
        <f>'TARIFNE STAVKE od 01.10.2022'!G110</f>
        <v>4.1000000000000003E-3</v>
      </c>
      <c r="I121" s="9">
        <f t="shared" ref="I121:I125" si="47">(F121+H121)</f>
        <v>5.1900000000000002E-2</v>
      </c>
    </row>
    <row r="122" spans="1:9">
      <c r="A122" s="3">
        <v>2</v>
      </c>
      <c r="B122" s="3" t="s">
        <v>21</v>
      </c>
      <c r="C122" s="9">
        <f t="shared" si="45"/>
        <v>3.0000000000000001E-3</v>
      </c>
      <c r="D122" s="9">
        <f t="shared" si="46"/>
        <v>3.3180702103656513E-3</v>
      </c>
      <c r="E122" s="9">
        <v>2.5000000000000001E-2</v>
      </c>
      <c r="F122" s="13">
        <f>C122+$C$9</f>
        <v>4.7800000000000002E-2</v>
      </c>
      <c r="G122" s="8">
        <f>'TARIFNE STAVKE od 01.10.2022'!F111</f>
        <v>3.0999999999999999E-3</v>
      </c>
      <c r="H122" s="8">
        <f>'TARIFNE STAVKE od 01.10.2022'!G111</f>
        <v>3.3E-3</v>
      </c>
      <c r="I122" s="9">
        <f t="shared" si="47"/>
        <v>5.11E-2</v>
      </c>
    </row>
    <row r="123" spans="1:9">
      <c r="A123" s="3">
        <v>3</v>
      </c>
      <c r="B123" s="3" t="s">
        <v>22</v>
      </c>
      <c r="C123" s="9">
        <f t="shared" si="45"/>
        <v>3.0000000000000001E-3</v>
      </c>
      <c r="D123" s="9">
        <f t="shared" si="46"/>
        <v>3.3180702103656513E-3</v>
      </c>
      <c r="E123" s="9">
        <v>2.5000000000000001E-2</v>
      </c>
      <c r="F123" s="13">
        <f>C123+$C$9</f>
        <v>4.7800000000000002E-2</v>
      </c>
      <c r="G123" s="8">
        <f>'TARIFNE STAVKE od 01.10.2022'!F112</f>
        <v>2.8999999999999998E-3</v>
      </c>
      <c r="H123" s="8">
        <f>'TARIFNE STAVKE od 01.10.2022'!G112</f>
        <v>3.0999999999999999E-3</v>
      </c>
      <c r="I123" s="9">
        <f t="shared" si="47"/>
        <v>5.0900000000000001E-2</v>
      </c>
    </row>
    <row r="124" spans="1:9">
      <c r="A124" s="3">
        <v>4</v>
      </c>
      <c r="B124" s="3" t="s">
        <v>23</v>
      </c>
      <c r="C124" s="9">
        <f t="shared" si="45"/>
        <v>3.0000000000000001E-3</v>
      </c>
      <c r="D124" s="9">
        <f t="shared" si="46"/>
        <v>3.3180702103656513E-3</v>
      </c>
      <c r="E124" s="9">
        <v>2.5000000000000001E-2</v>
      </c>
      <c r="F124" s="13">
        <f>C124+$C$9</f>
        <v>4.7800000000000002E-2</v>
      </c>
      <c r="G124" s="8">
        <f>'TARIFNE STAVKE od 01.10.2022'!F113</f>
        <v>2.7000000000000001E-3</v>
      </c>
      <c r="H124" s="8">
        <f>'TARIFNE STAVKE od 01.10.2022'!G113</f>
        <v>2.8999999999999998E-3</v>
      </c>
      <c r="I124" s="9">
        <f t="shared" si="47"/>
        <v>5.0700000000000002E-2</v>
      </c>
    </row>
    <row r="125" spans="1:9">
      <c r="A125" s="3">
        <v>5</v>
      </c>
      <c r="B125" s="3" t="s">
        <v>24</v>
      </c>
      <c r="C125" s="9">
        <f t="shared" si="45"/>
        <v>3.0000000000000001E-3</v>
      </c>
      <c r="D125" s="9">
        <f t="shared" si="46"/>
        <v>3.3180702103656513E-3</v>
      </c>
      <c r="E125" s="9">
        <v>2.5000000000000001E-2</v>
      </c>
      <c r="F125" s="13">
        <f>C125+$C$9</f>
        <v>4.7800000000000002E-2</v>
      </c>
      <c r="G125" s="8">
        <f>'TARIFNE STAVKE od 01.10.2022'!F114</f>
        <v>2.5000000000000001E-3</v>
      </c>
      <c r="H125" s="8">
        <f>'TARIFNE STAVKE od 01.10.2022'!G114</f>
        <v>2.7000000000000001E-3</v>
      </c>
      <c r="I125" s="9">
        <f t="shared" si="47"/>
        <v>5.0500000000000003E-2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48">ROUND(D131*0.901,4)</f>
        <v>3.2000000000000002E-3</v>
      </c>
      <c r="D131" s="9">
        <f t="shared" ref="D131:D136" si="49">E131/$G$9</f>
        <v>3.5304267038290525E-3</v>
      </c>
      <c r="E131" s="9">
        <v>2.6599999999999999E-2</v>
      </c>
      <c r="F131" s="13">
        <f t="shared" ref="F131:F136" si="50">C131+$C$9</f>
        <v>4.8000000000000001E-2</v>
      </c>
      <c r="G131" s="8">
        <f>'TARIFNE STAVKE od 01.10.2022'!F118</f>
        <v>3.8999999999999998E-3</v>
      </c>
      <c r="H131" s="8">
        <f>'TARIFNE STAVKE od 01.10.2022'!G118</f>
        <v>3.8999999999999998E-3</v>
      </c>
      <c r="I131" s="9">
        <f t="shared" ref="I131:I136" si="51">(F131+H131)</f>
        <v>5.1900000000000002E-2</v>
      </c>
    </row>
    <row r="132" spans="1:9">
      <c r="A132" s="3">
        <v>2</v>
      </c>
      <c r="B132" s="3" t="s">
        <v>20</v>
      </c>
      <c r="C132" s="9">
        <f t="shared" si="48"/>
        <v>3.2000000000000002E-3</v>
      </c>
      <c r="D132" s="9">
        <f t="shared" si="49"/>
        <v>3.5304267038290525E-3</v>
      </c>
      <c r="E132" s="9">
        <v>2.6599999999999999E-2</v>
      </c>
      <c r="F132" s="13">
        <f t="shared" si="50"/>
        <v>4.8000000000000001E-2</v>
      </c>
      <c r="G132" s="8">
        <f>'TARIFNE STAVKE od 01.10.2022'!F119</f>
        <v>3.8999999999999998E-3</v>
      </c>
      <c r="H132" s="8">
        <f>'TARIFNE STAVKE od 01.10.2022'!G119</f>
        <v>3.8999999999999998E-3</v>
      </c>
      <c r="I132" s="9">
        <f t="shared" si="51"/>
        <v>5.1900000000000002E-2</v>
      </c>
    </row>
    <row r="133" spans="1:9">
      <c r="A133" s="3">
        <v>3</v>
      </c>
      <c r="B133" s="3" t="s">
        <v>21</v>
      </c>
      <c r="C133" s="9">
        <f t="shared" si="48"/>
        <v>3.2000000000000002E-3</v>
      </c>
      <c r="D133" s="9">
        <f t="shared" si="49"/>
        <v>3.5304267038290525E-3</v>
      </c>
      <c r="E133" s="9">
        <v>2.6599999999999999E-2</v>
      </c>
      <c r="F133" s="13">
        <f t="shared" si="50"/>
        <v>4.8000000000000001E-2</v>
      </c>
      <c r="G133" s="8">
        <f>'TARIFNE STAVKE od 01.10.2022'!F120</f>
        <v>3.8999999999999998E-3</v>
      </c>
      <c r="H133" s="8">
        <f>'TARIFNE STAVKE od 01.10.2022'!G120</f>
        <v>3.8999999999999998E-3</v>
      </c>
      <c r="I133" s="9">
        <f t="shared" si="51"/>
        <v>5.1900000000000002E-2</v>
      </c>
    </row>
    <row r="134" spans="1:9">
      <c r="A134" s="3">
        <v>4</v>
      </c>
      <c r="B134" s="3" t="s">
        <v>22</v>
      </c>
      <c r="C134" s="9">
        <f t="shared" si="48"/>
        <v>3.2000000000000002E-3</v>
      </c>
      <c r="D134" s="9">
        <f t="shared" si="49"/>
        <v>3.5304267038290525E-3</v>
      </c>
      <c r="E134" s="9">
        <v>2.6599999999999999E-2</v>
      </c>
      <c r="F134" s="13">
        <f t="shared" si="50"/>
        <v>4.8000000000000001E-2</v>
      </c>
      <c r="G134" s="8">
        <f>'TARIFNE STAVKE od 01.10.2022'!F121</f>
        <v>3.7000000000000002E-3</v>
      </c>
      <c r="H134" s="8">
        <f>'TARIFNE STAVKE od 01.10.2022'!G121</f>
        <v>3.7000000000000002E-3</v>
      </c>
      <c r="I134" s="9">
        <f t="shared" si="51"/>
        <v>5.1700000000000003E-2</v>
      </c>
    </row>
    <row r="135" spans="1:9">
      <c r="A135" s="3">
        <v>5</v>
      </c>
      <c r="B135" s="3" t="s">
        <v>23</v>
      </c>
      <c r="C135" s="9">
        <f t="shared" si="48"/>
        <v>3.2000000000000002E-3</v>
      </c>
      <c r="D135" s="9">
        <f t="shared" si="49"/>
        <v>3.5304267038290525E-3</v>
      </c>
      <c r="E135" s="9">
        <v>2.6599999999999999E-2</v>
      </c>
      <c r="F135" s="13">
        <f t="shared" si="50"/>
        <v>4.8000000000000001E-2</v>
      </c>
      <c r="G135" s="8">
        <f>'TARIFNE STAVKE od 01.10.2022'!F122</f>
        <v>3.5000000000000001E-3</v>
      </c>
      <c r="H135" s="8">
        <f>'TARIFNE STAVKE od 01.10.2022'!G122</f>
        <v>3.5000000000000001E-3</v>
      </c>
      <c r="I135" s="9">
        <f t="shared" si="51"/>
        <v>5.1500000000000004E-2</v>
      </c>
    </row>
    <row r="136" spans="1:9">
      <c r="A136" s="3">
        <v>6</v>
      </c>
      <c r="B136" s="3" t="s">
        <v>24</v>
      </c>
      <c r="C136" s="9">
        <f t="shared" si="48"/>
        <v>3.2000000000000002E-3</v>
      </c>
      <c r="D136" s="9">
        <f t="shared" si="49"/>
        <v>3.5304267038290525E-3</v>
      </c>
      <c r="E136" s="9">
        <v>2.6599999999999999E-2</v>
      </c>
      <c r="F136" s="13">
        <f t="shared" si="50"/>
        <v>4.8000000000000001E-2</v>
      </c>
      <c r="G136" s="8">
        <f>'TARIFNE STAVKE od 01.10.2022'!F123</f>
        <v>3.3E-3</v>
      </c>
      <c r="H136" s="8">
        <f>'TARIFNE STAVKE od 01.10.2022'!G123</f>
        <v>3.3E-3</v>
      </c>
      <c r="I136" s="9">
        <f t="shared" si="51"/>
        <v>5.1299999999999998E-2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52">ROUND(D138*0.901,4)</f>
        <v>3.2000000000000002E-3</v>
      </c>
      <c r="D138" s="9">
        <f t="shared" ref="D138:D142" si="53">E138/$G$9</f>
        <v>3.5304267038290525E-3</v>
      </c>
      <c r="E138" s="9">
        <v>2.6599999999999999E-2</v>
      </c>
      <c r="F138" s="13">
        <f>C138+$C$9</f>
        <v>4.8000000000000001E-2</v>
      </c>
      <c r="G138" s="8">
        <f>'TARIFNE STAVKE od 01.10.2022'!F127</f>
        <v>5.1999999999999998E-3</v>
      </c>
      <c r="H138" s="8">
        <f>'TARIFNE STAVKE od 01.10.2022'!G127</f>
        <v>5.4999999999999997E-3</v>
      </c>
      <c r="I138" s="9">
        <f t="shared" ref="I138:I142" si="54">(F138+H138)</f>
        <v>5.3499999999999999E-2</v>
      </c>
    </row>
    <row r="139" spans="1:9">
      <c r="A139" s="3">
        <v>2</v>
      </c>
      <c r="B139" s="3" t="s">
        <v>20</v>
      </c>
      <c r="C139" s="9">
        <f t="shared" si="52"/>
        <v>3.2000000000000002E-3</v>
      </c>
      <c r="D139" s="9">
        <f t="shared" si="53"/>
        <v>3.5304267038290525E-3</v>
      </c>
      <c r="E139" s="9">
        <v>2.6599999999999999E-2</v>
      </c>
      <c r="F139" s="13">
        <f>C139+$C$9</f>
        <v>4.8000000000000001E-2</v>
      </c>
      <c r="G139" s="8">
        <f>'TARIFNE STAVKE od 01.10.2022'!F128</f>
        <v>4.4000000000000003E-3</v>
      </c>
      <c r="H139" s="8">
        <f>'TARIFNE STAVKE od 01.10.2022'!G128</f>
        <v>4.5999999999999999E-3</v>
      </c>
      <c r="I139" s="9">
        <f t="shared" si="54"/>
        <v>5.2600000000000001E-2</v>
      </c>
    </row>
    <row r="140" spans="1:9">
      <c r="A140" s="3">
        <v>3</v>
      </c>
      <c r="B140" s="3" t="s">
        <v>21</v>
      </c>
      <c r="C140" s="9">
        <f t="shared" si="52"/>
        <v>3.2000000000000002E-3</v>
      </c>
      <c r="D140" s="9">
        <f t="shared" si="53"/>
        <v>3.5304267038290525E-3</v>
      </c>
      <c r="E140" s="9">
        <v>2.6599999999999999E-2</v>
      </c>
      <c r="F140" s="13">
        <f>C140+$C$9</f>
        <v>4.8000000000000001E-2</v>
      </c>
      <c r="G140" s="8">
        <f>'TARIFNE STAVKE od 01.10.2022'!F129</f>
        <v>3.8999999999999998E-3</v>
      </c>
      <c r="H140" s="8">
        <f>'TARIFNE STAVKE od 01.10.2022'!G129</f>
        <v>4.1999999999999997E-3</v>
      </c>
      <c r="I140" s="9">
        <f t="shared" si="54"/>
        <v>5.2200000000000003E-2</v>
      </c>
    </row>
    <row r="141" spans="1:9">
      <c r="A141" s="3">
        <v>4</v>
      </c>
      <c r="B141" s="3" t="s">
        <v>22</v>
      </c>
      <c r="C141" s="9">
        <f t="shared" si="52"/>
        <v>3.2000000000000002E-3</v>
      </c>
      <c r="D141" s="9">
        <f t="shared" si="53"/>
        <v>3.5304267038290525E-3</v>
      </c>
      <c r="E141" s="9">
        <v>2.6599999999999999E-2</v>
      </c>
      <c r="F141" s="13">
        <f>C141+$C$9</f>
        <v>4.8000000000000001E-2</v>
      </c>
      <c r="G141" s="8">
        <f>'TARIFNE STAVKE od 01.10.2022'!F130</f>
        <v>3.7000000000000002E-3</v>
      </c>
      <c r="H141" s="8">
        <f>'TARIFNE STAVKE od 01.10.2022'!G130</f>
        <v>3.8999999999999998E-3</v>
      </c>
      <c r="I141" s="9">
        <f t="shared" si="54"/>
        <v>5.1900000000000002E-2</v>
      </c>
    </row>
    <row r="142" spans="1:9">
      <c r="A142" s="3">
        <v>5</v>
      </c>
      <c r="B142" s="3" t="s">
        <v>23</v>
      </c>
      <c r="C142" s="9">
        <f t="shared" si="52"/>
        <v>3.2000000000000002E-3</v>
      </c>
      <c r="D142" s="9">
        <f t="shared" si="53"/>
        <v>3.5304267038290525E-3</v>
      </c>
      <c r="E142" s="9">
        <v>2.6599999999999999E-2</v>
      </c>
      <c r="F142" s="13">
        <f>C142+$C$9</f>
        <v>4.8000000000000001E-2</v>
      </c>
      <c r="G142" s="8">
        <f>'TARIFNE STAVKE od 01.10.2022'!F131</f>
        <v>3.7000000000000002E-3</v>
      </c>
      <c r="H142" s="8">
        <f>'TARIFNE STAVKE od 01.10.2022'!G131</f>
        <v>3.8999999999999998E-3</v>
      </c>
      <c r="I142" s="9">
        <f t="shared" si="54"/>
        <v>5.1900000000000002E-2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55">ROUND(D148*0.901,4)</f>
        <v>3.0999999999999999E-3</v>
      </c>
      <c r="D148" s="9">
        <f t="shared" ref="D148:D152" si="56">E148/$G$9</f>
        <v>3.4906098613046652E-3</v>
      </c>
      <c r="E148" s="9">
        <v>2.63E-2</v>
      </c>
      <c r="F148" s="13">
        <f>C148+$C$9</f>
        <v>4.7899999999999998E-2</v>
      </c>
      <c r="G148" s="8">
        <f>'TARIFNE STAVKE od 01.10.2022'!F135</f>
        <v>7.0000000000000001E-3</v>
      </c>
      <c r="H148" s="8">
        <f>'TARIFNE STAVKE od 01.10.2022'!G135</f>
        <v>7.1999999999999998E-3</v>
      </c>
      <c r="I148" s="9">
        <f t="shared" ref="I148:I152" si="57">(F148+H148)</f>
        <v>5.5099999999999996E-2</v>
      </c>
    </row>
    <row r="149" spans="1:9">
      <c r="A149" s="3">
        <v>2</v>
      </c>
      <c r="B149" s="3" t="s">
        <v>20</v>
      </c>
      <c r="C149" s="9">
        <f t="shared" si="55"/>
        <v>3.0999999999999999E-3</v>
      </c>
      <c r="D149" s="9">
        <f t="shared" si="56"/>
        <v>3.4906098613046652E-3</v>
      </c>
      <c r="E149" s="9">
        <v>2.63E-2</v>
      </c>
      <c r="F149" s="13">
        <f>C149+$C$9</f>
        <v>4.7899999999999998E-2</v>
      </c>
      <c r="G149" s="8">
        <f>'TARIFNE STAVKE od 01.10.2022'!F136</f>
        <v>6.1000000000000004E-3</v>
      </c>
      <c r="H149" s="8">
        <f>'TARIFNE STAVKE od 01.10.2022'!G136</f>
        <v>6.1999999999999998E-3</v>
      </c>
      <c r="I149" s="9">
        <f t="shared" si="57"/>
        <v>5.4099999999999995E-2</v>
      </c>
    </row>
    <row r="150" spans="1:9">
      <c r="A150" s="3">
        <v>3</v>
      </c>
      <c r="B150" s="3" t="s">
        <v>21</v>
      </c>
      <c r="C150" s="9">
        <f t="shared" si="55"/>
        <v>3.0999999999999999E-3</v>
      </c>
      <c r="D150" s="9">
        <f t="shared" si="56"/>
        <v>3.4906098613046652E-3</v>
      </c>
      <c r="E150" s="9">
        <v>2.63E-2</v>
      </c>
      <c r="F150" s="13">
        <f>C150+$C$9</f>
        <v>4.7899999999999998E-2</v>
      </c>
      <c r="G150" s="8">
        <f>'TARIFNE STAVKE od 01.10.2022'!F137</f>
        <v>5.1999999999999998E-3</v>
      </c>
      <c r="H150" s="8">
        <f>'TARIFNE STAVKE od 01.10.2022'!G137</f>
        <v>5.3E-3</v>
      </c>
      <c r="I150" s="9">
        <f t="shared" si="57"/>
        <v>5.3199999999999997E-2</v>
      </c>
    </row>
    <row r="151" spans="1:9">
      <c r="A151" s="3">
        <v>4</v>
      </c>
      <c r="B151" s="3" t="s">
        <v>22</v>
      </c>
      <c r="C151" s="9">
        <f t="shared" si="55"/>
        <v>3.0999999999999999E-3</v>
      </c>
      <c r="D151" s="9">
        <f t="shared" si="56"/>
        <v>3.4906098613046652E-3</v>
      </c>
      <c r="E151" s="9">
        <v>2.63E-2</v>
      </c>
      <c r="F151" s="13">
        <f>C151+$C$9</f>
        <v>4.7899999999999998E-2</v>
      </c>
      <c r="G151" s="8">
        <f>'TARIFNE STAVKE od 01.10.2022'!F138</f>
        <v>5.0000000000000001E-3</v>
      </c>
      <c r="H151" s="8">
        <f>'TARIFNE STAVKE od 01.10.2022'!G138</f>
        <v>5.1999999999999998E-3</v>
      </c>
      <c r="I151" s="9">
        <f t="shared" si="57"/>
        <v>5.3099999999999994E-2</v>
      </c>
    </row>
    <row r="152" spans="1:9">
      <c r="A152" s="3">
        <v>5</v>
      </c>
      <c r="B152" s="3" t="s">
        <v>23</v>
      </c>
      <c r="C152" s="9">
        <f t="shared" si="55"/>
        <v>3.0999999999999999E-3</v>
      </c>
      <c r="D152" s="9">
        <f t="shared" si="56"/>
        <v>3.4906098613046652E-3</v>
      </c>
      <c r="E152" s="9">
        <v>2.63E-2</v>
      </c>
      <c r="F152" s="13">
        <f>C152+$C$9</f>
        <v>4.7899999999999998E-2</v>
      </c>
      <c r="G152" s="8">
        <f>'TARIFNE STAVKE od 01.10.2022'!F139</f>
        <v>4.8999999999999998E-3</v>
      </c>
      <c r="H152" s="8">
        <f>'TARIFNE STAVKE od 01.10.2022'!G139</f>
        <v>5.0000000000000001E-3</v>
      </c>
      <c r="I152" s="9">
        <f t="shared" si="57"/>
        <v>5.2899999999999996E-2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58">ROUND(D158*0.901,4)</f>
        <v>3.2000000000000002E-3</v>
      </c>
      <c r="D158" s="9">
        <f t="shared" ref="D158:D163" si="59">E158/$G$9</f>
        <v>3.5304267038290525E-3</v>
      </c>
      <c r="E158" s="9">
        <v>2.6599999999999999E-2</v>
      </c>
      <c r="F158" s="13">
        <f t="shared" ref="F158:F163" si="60">C158+$C$9</f>
        <v>4.8000000000000001E-2</v>
      </c>
      <c r="G158" s="8">
        <f>'TARIFNE STAVKE od 01.10.2022'!F143</f>
        <v>7.3000000000000001E-3</v>
      </c>
      <c r="H158" s="8">
        <f>'TARIFNE STAVKE od 01.10.2022'!G143</f>
        <v>7.1999999999999998E-3</v>
      </c>
      <c r="I158" s="9">
        <f t="shared" ref="I158:I163" si="61">(F158+H158)</f>
        <v>5.5199999999999999E-2</v>
      </c>
    </row>
    <row r="159" spans="1:9">
      <c r="A159" s="3">
        <v>2</v>
      </c>
      <c r="B159" s="3" t="s">
        <v>20</v>
      </c>
      <c r="C159" s="9">
        <f t="shared" si="58"/>
        <v>3.2000000000000002E-3</v>
      </c>
      <c r="D159" s="9">
        <f t="shared" si="59"/>
        <v>3.5304267038290525E-3</v>
      </c>
      <c r="E159" s="9">
        <v>2.6599999999999999E-2</v>
      </c>
      <c r="F159" s="13">
        <f t="shared" si="60"/>
        <v>4.8000000000000001E-2</v>
      </c>
      <c r="G159" s="8">
        <f>'TARIFNE STAVKE od 01.10.2022'!F144</f>
        <v>7.3000000000000001E-3</v>
      </c>
      <c r="H159" s="8">
        <f>'TARIFNE STAVKE od 01.10.2022'!G144</f>
        <v>7.1999999999999998E-3</v>
      </c>
      <c r="I159" s="9">
        <f t="shared" si="61"/>
        <v>5.5199999999999999E-2</v>
      </c>
    </row>
    <row r="160" spans="1:9">
      <c r="A160" s="3">
        <v>3</v>
      </c>
      <c r="B160" s="3" t="s">
        <v>21</v>
      </c>
      <c r="C160" s="9">
        <f t="shared" si="58"/>
        <v>3.2000000000000002E-3</v>
      </c>
      <c r="D160" s="9">
        <f t="shared" si="59"/>
        <v>3.5304267038290525E-3</v>
      </c>
      <c r="E160" s="9">
        <v>2.6599999999999999E-2</v>
      </c>
      <c r="F160" s="13">
        <f t="shared" si="60"/>
        <v>4.8000000000000001E-2</v>
      </c>
      <c r="G160" s="8">
        <f>'TARIFNE STAVKE od 01.10.2022'!F145</f>
        <v>5.7999999999999996E-3</v>
      </c>
      <c r="H160" s="8">
        <f>'TARIFNE STAVKE od 01.10.2022'!G145</f>
        <v>5.7999999999999996E-3</v>
      </c>
      <c r="I160" s="9">
        <f t="shared" si="61"/>
        <v>5.3800000000000001E-2</v>
      </c>
    </row>
    <row r="161" spans="1:9">
      <c r="A161" s="3">
        <v>4</v>
      </c>
      <c r="B161" s="3" t="s">
        <v>22</v>
      </c>
      <c r="C161" s="9">
        <f t="shared" si="58"/>
        <v>3.2000000000000002E-3</v>
      </c>
      <c r="D161" s="9">
        <f t="shared" si="59"/>
        <v>3.5304267038290525E-3</v>
      </c>
      <c r="E161" s="9">
        <v>2.6599999999999999E-2</v>
      </c>
      <c r="F161" s="13">
        <f t="shared" si="60"/>
        <v>4.8000000000000001E-2</v>
      </c>
      <c r="G161" s="8">
        <f>'TARIFNE STAVKE od 01.10.2022'!F146</f>
        <v>5.4000000000000003E-3</v>
      </c>
      <c r="H161" s="8">
        <f>'TARIFNE STAVKE od 01.10.2022'!G146</f>
        <v>5.4000000000000003E-3</v>
      </c>
      <c r="I161" s="9">
        <f t="shared" si="61"/>
        <v>5.3400000000000003E-2</v>
      </c>
    </row>
    <row r="162" spans="1:9">
      <c r="A162" s="3">
        <v>5</v>
      </c>
      <c r="B162" s="3" t="s">
        <v>23</v>
      </c>
      <c r="C162" s="9">
        <f t="shared" si="58"/>
        <v>3.2000000000000002E-3</v>
      </c>
      <c r="D162" s="9">
        <f t="shared" si="59"/>
        <v>3.5304267038290525E-3</v>
      </c>
      <c r="E162" s="9">
        <v>2.6599999999999999E-2</v>
      </c>
      <c r="F162" s="13">
        <f t="shared" si="60"/>
        <v>4.8000000000000001E-2</v>
      </c>
      <c r="G162" s="8">
        <f>'TARIFNE STAVKE od 01.10.2022'!F147</f>
        <v>5.1000000000000004E-3</v>
      </c>
      <c r="H162" s="8">
        <f>'TARIFNE STAVKE od 01.10.2022'!G147</f>
        <v>5.1000000000000004E-3</v>
      </c>
      <c r="I162" s="9">
        <f t="shared" si="61"/>
        <v>5.3100000000000001E-2</v>
      </c>
    </row>
    <row r="163" spans="1:9">
      <c r="A163" s="3">
        <v>6</v>
      </c>
      <c r="B163" s="3" t="s">
        <v>24</v>
      </c>
      <c r="C163" s="9">
        <f t="shared" si="58"/>
        <v>3.2000000000000002E-3</v>
      </c>
      <c r="D163" s="9">
        <f t="shared" si="59"/>
        <v>3.5304267038290525E-3</v>
      </c>
      <c r="E163" s="9">
        <v>2.6599999999999999E-2</v>
      </c>
      <c r="F163" s="13">
        <f t="shared" si="60"/>
        <v>4.8000000000000001E-2</v>
      </c>
      <c r="G163" s="8">
        <f>'TARIFNE STAVKE od 01.10.2022'!F148</f>
        <v>4.7000000000000002E-3</v>
      </c>
      <c r="H163" s="8">
        <f>'TARIFNE STAVKE od 01.10.2022'!G148</f>
        <v>4.7000000000000002E-3</v>
      </c>
      <c r="I163" s="9">
        <f t="shared" si="61"/>
        <v>5.2700000000000004E-2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62">ROUND(D169*0.901,4)</f>
        <v>3.2000000000000002E-3</v>
      </c>
      <c r="D169" s="9">
        <f t="shared" ref="D169:D174" si="63">E169/$G$9</f>
        <v>3.5304267038290525E-3</v>
      </c>
      <c r="E169" s="9">
        <v>2.6599999999999999E-2</v>
      </c>
      <c r="F169" s="13">
        <f t="shared" ref="F169:F174" si="64">C169+$C$9</f>
        <v>4.8000000000000001E-2</v>
      </c>
      <c r="G169" s="76">
        <f>'TARIFNE STAVKE od 01.10.2022'!F152</f>
        <v>4.5999999999999999E-3</v>
      </c>
      <c r="H169" s="76">
        <f>'TARIFNE STAVKE od 01.10.2022'!G152</f>
        <v>4.7000000000000002E-3</v>
      </c>
      <c r="I169" s="9">
        <f t="shared" ref="I169:I174" si="65">(F169+H169)</f>
        <v>5.2700000000000004E-2</v>
      </c>
    </row>
    <row r="170" spans="1:9">
      <c r="A170" s="3">
        <v>2</v>
      </c>
      <c r="B170" s="3" t="s">
        <v>20</v>
      </c>
      <c r="C170" s="9">
        <f t="shared" si="62"/>
        <v>3.2000000000000002E-3</v>
      </c>
      <c r="D170" s="9">
        <f t="shared" si="63"/>
        <v>3.5304267038290525E-3</v>
      </c>
      <c r="E170" s="9">
        <v>2.6599999999999999E-2</v>
      </c>
      <c r="F170" s="13">
        <f t="shared" si="64"/>
        <v>4.8000000000000001E-2</v>
      </c>
      <c r="G170" s="76">
        <f>'TARIFNE STAVKE od 01.10.2022'!F153</f>
        <v>4.5999999999999999E-3</v>
      </c>
      <c r="H170" s="76">
        <f>'TARIFNE STAVKE od 01.10.2022'!G153</f>
        <v>4.7000000000000002E-3</v>
      </c>
      <c r="I170" s="9">
        <f t="shared" si="65"/>
        <v>5.2700000000000004E-2</v>
      </c>
    </row>
    <row r="171" spans="1:9">
      <c r="A171" s="3">
        <v>3</v>
      </c>
      <c r="B171" s="3" t="s">
        <v>21</v>
      </c>
      <c r="C171" s="9">
        <f t="shared" si="62"/>
        <v>3.2000000000000002E-3</v>
      </c>
      <c r="D171" s="9">
        <f t="shared" si="63"/>
        <v>3.5304267038290525E-3</v>
      </c>
      <c r="E171" s="9">
        <v>2.6599999999999999E-2</v>
      </c>
      <c r="F171" s="13">
        <f t="shared" si="64"/>
        <v>4.8000000000000001E-2</v>
      </c>
      <c r="G171" s="76">
        <f>'TARIFNE STAVKE od 01.10.2022'!F154</f>
        <v>3.7000000000000002E-3</v>
      </c>
      <c r="H171" s="76">
        <f>'TARIFNE STAVKE od 01.10.2022'!G154</f>
        <v>3.8E-3</v>
      </c>
      <c r="I171" s="9">
        <f t="shared" si="65"/>
        <v>5.1799999999999999E-2</v>
      </c>
    </row>
    <row r="172" spans="1:9">
      <c r="A172" s="3">
        <v>4</v>
      </c>
      <c r="B172" s="3" t="s">
        <v>22</v>
      </c>
      <c r="C172" s="9">
        <f t="shared" si="62"/>
        <v>3.2000000000000002E-3</v>
      </c>
      <c r="D172" s="9">
        <f t="shared" si="63"/>
        <v>3.5304267038290525E-3</v>
      </c>
      <c r="E172" s="9">
        <v>2.6599999999999999E-2</v>
      </c>
      <c r="F172" s="13">
        <f t="shared" si="64"/>
        <v>4.8000000000000001E-2</v>
      </c>
      <c r="G172" s="76">
        <f>'TARIFNE STAVKE od 01.10.2022'!F155</f>
        <v>3.5000000000000001E-3</v>
      </c>
      <c r="H172" s="76">
        <f>'TARIFNE STAVKE od 01.10.2022'!G155</f>
        <v>3.5000000000000001E-3</v>
      </c>
      <c r="I172" s="9">
        <f t="shared" si="65"/>
        <v>5.1500000000000004E-2</v>
      </c>
    </row>
    <row r="173" spans="1:9">
      <c r="A173" s="3">
        <v>5</v>
      </c>
      <c r="B173" s="3" t="s">
        <v>23</v>
      </c>
      <c r="C173" s="9">
        <f t="shared" si="62"/>
        <v>3.2000000000000002E-3</v>
      </c>
      <c r="D173" s="9">
        <f t="shared" si="63"/>
        <v>3.5304267038290525E-3</v>
      </c>
      <c r="E173" s="9">
        <v>2.6599999999999999E-2</v>
      </c>
      <c r="F173" s="13">
        <f t="shared" si="64"/>
        <v>4.8000000000000001E-2</v>
      </c>
      <c r="G173" s="76">
        <f>'TARIFNE STAVKE od 01.10.2022'!F156</f>
        <v>3.2000000000000002E-3</v>
      </c>
      <c r="H173" s="76">
        <f>'TARIFNE STAVKE od 01.10.2022'!G156</f>
        <v>3.3E-3</v>
      </c>
      <c r="I173" s="9">
        <f t="shared" si="65"/>
        <v>5.1299999999999998E-2</v>
      </c>
    </row>
    <row r="174" spans="1:9">
      <c r="A174" s="3">
        <v>6</v>
      </c>
      <c r="B174" s="3" t="s">
        <v>24</v>
      </c>
      <c r="C174" s="9">
        <f t="shared" si="62"/>
        <v>3.2000000000000002E-3</v>
      </c>
      <c r="D174" s="9">
        <f t="shared" si="63"/>
        <v>3.5304267038290525E-3</v>
      </c>
      <c r="E174" s="9">
        <v>2.6599999999999999E-2</v>
      </c>
      <c r="F174" s="13">
        <f t="shared" si="64"/>
        <v>4.8000000000000001E-2</v>
      </c>
      <c r="G174" s="76">
        <f>'TARIFNE STAVKE od 01.10.2022'!F157</f>
        <v>3.0000000000000001E-3</v>
      </c>
      <c r="H174" s="76">
        <f>'TARIFNE STAVKE od 01.10.2022'!G157</f>
        <v>3.0999999999999999E-3</v>
      </c>
      <c r="I174" s="9">
        <f t="shared" si="65"/>
        <v>5.11E-2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66">ROUND(D180*0.901,4)</f>
        <v>3.2000000000000002E-3</v>
      </c>
      <c r="D180" s="9">
        <f t="shared" ref="D180:D182" si="67">E180/$G$9</f>
        <v>3.5304267038290525E-3</v>
      </c>
      <c r="E180" s="9">
        <v>2.6599999999999999E-2</v>
      </c>
      <c r="F180" s="13">
        <f>C180+$C$9</f>
        <v>4.8000000000000001E-2</v>
      </c>
      <c r="G180" s="8">
        <f>'TARIFNE STAVKE od 01.10.2022'!F161</f>
        <v>3.5999999999999999E-3</v>
      </c>
      <c r="H180" s="8">
        <f>'TARIFNE STAVKE od 01.10.2022'!G161</f>
        <v>3.7000000000000002E-3</v>
      </c>
      <c r="I180" s="9">
        <f t="shared" ref="I180:I182" si="68">(F180+H180)</f>
        <v>5.1700000000000003E-2</v>
      </c>
    </row>
    <row r="181" spans="1:9">
      <c r="A181" s="3">
        <v>2</v>
      </c>
      <c r="B181" s="3" t="s">
        <v>21</v>
      </c>
      <c r="C181" s="9">
        <f t="shared" si="66"/>
        <v>3.2000000000000002E-3</v>
      </c>
      <c r="D181" s="9">
        <f t="shared" si="67"/>
        <v>3.5304267038290525E-3</v>
      </c>
      <c r="E181" s="9">
        <v>2.6599999999999999E-2</v>
      </c>
      <c r="F181" s="13">
        <f>C181+$C$9</f>
        <v>4.8000000000000001E-2</v>
      </c>
      <c r="G181" s="8">
        <f>'TARIFNE STAVKE od 01.10.2022'!F162</f>
        <v>3.5999999999999999E-3</v>
      </c>
      <c r="H181" s="8">
        <f>'TARIFNE STAVKE od 01.10.2022'!G162</f>
        <v>3.7000000000000002E-3</v>
      </c>
      <c r="I181" s="9">
        <f t="shared" si="68"/>
        <v>5.1700000000000003E-2</v>
      </c>
    </row>
    <row r="182" spans="1:9">
      <c r="A182" s="3">
        <v>3</v>
      </c>
      <c r="B182" s="3" t="s">
        <v>23</v>
      </c>
      <c r="C182" s="9">
        <f t="shared" si="66"/>
        <v>3.2000000000000002E-3</v>
      </c>
      <c r="D182" s="9">
        <f t="shared" si="67"/>
        <v>3.5304267038290525E-3</v>
      </c>
      <c r="E182" s="9">
        <v>2.6599999999999999E-2</v>
      </c>
      <c r="F182" s="13">
        <f>C182+$C$9</f>
        <v>4.8000000000000001E-2</v>
      </c>
      <c r="G182" s="8">
        <f>'TARIFNE STAVKE od 01.10.2022'!F163</f>
        <v>3.3E-3</v>
      </c>
      <c r="H182" s="8">
        <f>'TARIFNE STAVKE od 01.10.2022'!G163</f>
        <v>3.3999999999999998E-3</v>
      </c>
      <c r="I182" s="9">
        <f t="shared" si="68"/>
        <v>5.1400000000000001E-2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69">ROUND(D188*0.901,4)</f>
        <v>3.2000000000000002E-3</v>
      </c>
      <c r="D188" s="9">
        <f t="shared" ref="D188:D191" si="70">E188/$G$9</f>
        <v>3.5304267038290525E-3</v>
      </c>
      <c r="E188" s="9">
        <v>2.6599999999999999E-2</v>
      </c>
      <c r="F188" s="13">
        <f>C188+$C$9</f>
        <v>4.8000000000000001E-2</v>
      </c>
      <c r="G188" s="8">
        <f>'TARIFNE STAVKE od 01.10.2022'!F167</f>
        <v>8.3000000000000001E-3</v>
      </c>
      <c r="H188" s="8">
        <f>'TARIFNE STAVKE od 01.10.2022'!G167</f>
        <v>8.3000000000000001E-3</v>
      </c>
      <c r="I188" s="9">
        <f t="shared" ref="I188:I191" si="71">(F188+H188)</f>
        <v>5.6300000000000003E-2</v>
      </c>
    </row>
    <row r="189" spans="1:9">
      <c r="A189" s="3">
        <v>2</v>
      </c>
      <c r="B189" s="3" t="s">
        <v>21</v>
      </c>
      <c r="C189" s="9">
        <f t="shared" si="69"/>
        <v>3.2000000000000002E-3</v>
      </c>
      <c r="D189" s="9">
        <f t="shared" si="70"/>
        <v>3.5304267038290525E-3</v>
      </c>
      <c r="E189" s="9">
        <v>2.6599999999999999E-2</v>
      </c>
      <c r="F189" s="13">
        <f>C189+$C$9</f>
        <v>4.8000000000000001E-2</v>
      </c>
      <c r="G189" s="8">
        <f>'TARIFNE STAVKE od 01.10.2022'!F168</f>
        <v>7.9000000000000008E-3</v>
      </c>
      <c r="H189" s="8">
        <f>'TARIFNE STAVKE od 01.10.2022'!G168</f>
        <v>7.9000000000000008E-3</v>
      </c>
      <c r="I189" s="9">
        <f t="shared" si="71"/>
        <v>5.5900000000000005E-2</v>
      </c>
    </row>
    <row r="190" spans="1:9">
      <c r="A190" s="3">
        <v>3</v>
      </c>
      <c r="B190" s="3" t="s">
        <v>23</v>
      </c>
      <c r="C190" s="9">
        <f t="shared" si="69"/>
        <v>3.2000000000000002E-3</v>
      </c>
      <c r="D190" s="9">
        <f t="shared" si="70"/>
        <v>3.5304267038290525E-3</v>
      </c>
      <c r="E190" s="9">
        <v>2.6599999999999999E-2</v>
      </c>
      <c r="F190" s="13">
        <f>C190+$C$9</f>
        <v>4.8000000000000001E-2</v>
      </c>
      <c r="G190" s="8">
        <f>'TARIFNE STAVKE od 01.10.2022'!F169</f>
        <v>7.0000000000000001E-3</v>
      </c>
      <c r="H190" s="8">
        <f>'TARIFNE STAVKE od 01.10.2022'!G169</f>
        <v>7.0000000000000001E-3</v>
      </c>
      <c r="I190" s="9">
        <f t="shared" si="71"/>
        <v>5.5E-2</v>
      </c>
    </row>
    <row r="191" spans="1:9">
      <c r="A191" s="3">
        <v>4</v>
      </c>
      <c r="B191" s="3" t="s">
        <v>25</v>
      </c>
      <c r="C191" s="9">
        <f t="shared" si="69"/>
        <v>3.2000000000000002E-3</v>
      </c>
      <c r="D191" s="9">
        <f t="shared" si="70"/>
        <v>3.5304267038290525E-3</v>
      </c>
      <c r="E191" s="9">
        <v>2.6599999999999999E-2</v>
      </c>
      <c r="F191" s="13">
        <f>C191+$C$9</f>
        <v>4.8000000000000001E-2</v>
      </c>
      <c r="G191" s="8">
        <f>'TARIFNE STAVKE od 01.10.2022'!F170</f>
        <v>5.0000000000000001E-3</v>
      </c>
      <c r="H191" s="8">
        <f>'TARIFNE STAVKE od 01.10.2022'!G170</f>
        <v>5.0000000000000001E-3</v>
      </c>
      <c r="I191" s="9">
        <f t="shared" si="71"/>
        <v>5.2999999999999999E-2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72">ROUND(D197*0.901,4)</f>
        <v>3.0999999999999999E-3</v>
      </c>
      <c r="D197" s="9">
        <f t="shared" ref="D197:D201" si="73">E197/$G$9</f>
        <v>3.4375207379388146E-3</v>
      </c>
      <c r="E197" s="9">
        <v>2.5899999999999999E-2</v>
      </c>
      <c r="F197" s="13">
        <f>C197+$C$9</f>
        <v>4.7899999999999998E-2</v>
      </c>
      <c r="G197" s="76">
        <f>'TARIFNE STAVKE od 01.10.2022'!F174</f>
        <v>3.5000000000000001E-3</v>
      </c>
      <c r="H197" s="76">
        <f>'TARIFNE STAVKE od 01.10.2022'!G174</f>
        <v>3.8999999999999998E-3</v>
      </c>
      <c r="I197" s="9">
        <f t="shared" ref="I197:I201" si="74">(F197+H197)</f>
        <v>5.1799999999999999E-2</v>
      </c>
    </row>
    <row r="198" spans="1:9">
      <c r="A198" s="3">
        <v>2</v>
      </c>
      <c r="B198" s="3" t="s">
        <v>20</v>
      </c>
      <c r="C198" s="9">
        <f t="shared" si="72"/>
        <v>3.0999999999999999E-3</v>
      </c>
      <c r="D198" s="9">
        <f t="shared" si="73"/>
        <v>3.4375207379388146E-3</v>
      </c>
      <c r="E198" s="9">
        <v>2.5899999999999999E-2</v>
      </c>
      <c r="F198" s="13">
        <f>C198+$C$9</f>
        <v>4.7899999999999998E-2</v>
      </c>
      <c r="G198" s="76">
        <f>'TARIFNE STAVKE od 01.10.2022'!F175</f>
        <v>3.5000000000000001E-3</v>
      </c>
      <c r="H198" s="76">
        <f>'TARIFNE STAVKE od 01.10.2022'!G175</f>
        <v>3.8999999999999998E-3</v>
      </c>
      <c r="I198" s="9">
        <f t="shared" si="74"/>
        <v>5.1799999999999999E-2</v>
      </c>
    </row>
    <row r="199" spans="1:9">
      <c r="A199" s="3">
        <v>3</v>
      </c>
      <c r="B199" s="3" t="s">
        <v>21</v>
      </c>
      <c r="C199" s="9">
        <f t="shared" si="72"/>
        <v>3.0999999999999999E-3</v>
      </c>
      <c r="D199" s="9">
        <f t="shared" si="73"/>
        <v>3.4375207379388146E-3</v>
      </c>
      <c r="E199" s="9">
        <v>2.5899999999999999E-2</v>
      </c>
      <c r="F199" s="13">
        <f>C199+$C$9</f>
        <v>4.7899999999999998E-2</v>
      </c>
      <c r="G199" s="76">
        <f>'TARIFNE STAVKE od 01.10.2022'!F176</f>
        <v>3.2000000000000002E-3</v>
      </c>
      <c r="H199" s="76">
        <f>'TARIFNE STAVKE od 01.10.2022'!G176</f>
        <v>3.5000000000000001E-3</v>
      </c>
      <c r="I199" s="9">
        <f t="shared" si="74"/>
        <v>5.1400000000000001E-2</v>
      </c>
    </row>
    <row r="200" spans="1:9">
      <c r="A200" s="3">
        <v>4</v>
      </c>
      <c r="B200" s="3" t="s">
        <v>22</v>
      </c>
      <c r="C200" s="9">
        <f t="shared" si="72"/>
        <v>3.0999999999999999E-3</v>
      </c>
      <c r="D200" s="9">
        <f t="shared" si="73"/>
        <v>3.4375207379388146E-3</v>
      </c>
      <c r="E200" s="9">
        <v>2.5899999999999999E-2</v>
      </c>
      <c r="F200" s="13">
        <f>C200+$C$9</f>
        <v>4.7899999999999998E-2</v>
      </c>
      <c r="G200" s="76">
        <f>'TARIFNE STAVKE od 01.10.2022'!F177</f>
        <v>3.2000000000000002E-3</v>
      </c>
      <c r="H200" s="76">
        <f>'TARIFNE STAVKE od 01.10.2022'!G177</f>
        <v>3.5000000000000001E-3</v>
      </c>
      <c r="I200" s="9">
        <f t="shared" si="74"/>
        <v>5.1400000000000001E-2</v>
      </c>
    </row>
    <row r="201" spans="1:9">
      <c r="A201" s="3">
        <v>5</v>
      </c>
      <c r="B201" s="3" t="s">
        <v>23</v>
      </c>
      <c r="C201" s="9">
        <f t="shared" si="72"/>
        <v>3.0999999999999999E-3</v>
      </c>
      <c r="D201" s="9">
        <f t="shared" si="73"/>
        <v>3.4375207379388146E-3</v>
      </c>
      <c r="E201" s="9">
        <v>2.5899999999999999E-2</v>
      </c>
      <c r="F201" s="13">
        <f>C201+$C$9</f>
        <v>4.7899999999999998E-2</v>
      </c>
      <c r="G201" s="76">
        <f>'TARIFNE STAVKE od 01.10.2022'!F178</f>
        <v>2.8E-3</v>
      </c>
      <c r="H201" s="76">
        <f>'TARIFNE STAVKE od 01.10.2022'!G178</f>
        <v>3.0999999999999999E-3</v>
      </c>
      <c r="I201" s="9">
        <f t="shared" si="74"/>
        <v>5.0999999999999997E-2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75">ROUND(D207*0.901,4)</f>
        <v>3.0999999999999999E-3</v>
      </c>
      <c r="D207" s="9">
        <f t="shared" ref="D207:D211" si="76">E207/$G$9</f>
        <v>3.4375207379388146E-3</v>
      </c>
      <c r="E207" s="9">
        <v>2.5899999999999999E-2</v>
      </c>
      <c r="F207" s="13">
        <f>C207+$C$9</f>
        <v>4.7899999999999998E-2</v>
      </c>
      <c r="G207" s="8">
        <f>'TARIFNE STAVKE od 01.10.2022'!F16</f>
        <v>4.0000000000000001E-3</v>
      </c>
      <c r="H207" s="8">
        <f>'TARIFNE STAVKE od 01.10.2022'!G16</f>
        <v>4.1000000000000003E-3</v>
      </c>
      <c r="I207" s="9">
        <f t="shared" ref="I207:I211" si="77">(F207+H207)</f>
        <v>5.1999999999999998E-2</v>
      </c>
    </row>
    <row r="208" spans="1:9">
      <c r="A208" s="3">
        <v>2</v>
      </c>
      <c r="B208" s="3" t="s">
        <v>20</v>
      </c>
      <c r="C208" s="9">
        <f t="shared" si="75"/>
        <v>3.0999999999999999E-3</v>
      </c>
      <c r="D208" s="9">
        <f t="shared" si="76"/>
        <v>3.4375207379388146E-3</v>
      </c>
      <c r="E208" s="9">
        <v>2.5899999999999999E-2</v>
      </c>
      <c r="F208" s="13">
        <f>C208+$C$9</f>
        <v>4.7899999999999998E-2</v>
      </c>
      <c r="G208" s="8">
        <f>'TARIFNE STAVKE od 01.10.2022'!F17</f>
        <v>4.0000000000000001E-3</v>
      </c>
      <c r="H208" s="8">
        <f>'TARIFNE STAVKE od 01.10.2022'!G17</f>
        <v>4.1000000000000003E-3</v>
      </c>
      <c r="I208" s="9">
        <f t="shared" si="77"/>
        <v>5.1999999999999998E-2</v>
      </c>
    </row>
    <row r="209" spans="1:9">
      <c r="A209" s="3">
        <v>3</v>
      </c>
      <c r="B209" s="3" t="s">
        <v>21</v>
      </c>
      <c r="C209" s="9">
        <f t="shared" si="75"/>
        <v>3.0999999999999999E-3</v>
      </c>
      <c r="D209" s="9">
        <f t="shared" si="76"/>
        <v>3.4375207379388146E-3</v>
      </c>
      <c r="E209" s="9">
        <v>2.5899999999999999E-2</v>
      </c>
      <c r="F209" s="13">
        <f>C209+$C$9</f>
        <v>4.7899999999999998E-2</v>
      </c>
      <c r="G209" s="8">
        <f>'TARIFNE STAVKE od 01.10.2022'!F18</f>
        <v>4.0000000000000001E-3</v>
      </c>
      <c r="H209" s="8">
        <f>'TARIFNE STAVKE od 01.10.2022'!G18</f>
        <v>4.1000000000000003E-3</v>
      </c>
      <c r="I209" s="9">
        <f t="shared" si="77"/>
        <v>5.1999999999999998E-2</v>
      </c>
    </row>
    <row r="210" spans="1:9">
      <c r="A210" s="3">
        <v>4</v>
      </c>
      <c r="B210" s="3" t="s">
        <v>22</v>
      </c>
      <c r="C210" s="9">
        <f t="shared" si="75"/>
        <v>3.0999999999999999E-3</v>
      </c>
      <c r="D210" s="9">
        <f t="shared" si="76"/>
        <v>3.4375207379388146E-3</v>
      </c>
      <c r="E210" s="9">
        <v>2.5899999999999999E-2</v>
      </c>
      <c r="F210" s="13">
        <f>C210+$C$9</f>
        <v>4.7899999999999998E-2</v>
      </c>
      <c r="G210" s="8">
        <f>'TARIFNE STAVKE od 01.10.2022'!F19</f>
        <v>3.5999999999999999E-3</v>
      </c>
      <c r="H210" s="8">
        <f>'TARIFNE STAVKE od 01.10.2022'!G19</f>
        <v>3.7000000000000002E-3</v>
      </c>
      <c r="I210" s="9">
        <f t="shared" si="77"/>
        <v>5.16E-2</v>
      </c>
    </row>
    <row r="211" spans="1:9">
      <c r="A211" s="3">
        <v>5</v>
      </c>
      <c r="B211" s="3" t="s">
        <v>23</v>
      </c>
      <c r="C211" s="9">
        <f t="shared" si="75"/>
        <v>3.0999999999999999E-3</v>
      </c>
      <c r="D211" s="9">
        <f t="shared" si="76"/>
        <v>3.4375207379388146E-3</v>
      </c>
      <c r="E211" s="9">
        <v>2.5899999999999999E-2</v>
      </c>
      <c r="F211" s="13">
        <f>C211+$C$9</f>
        <v>4.7899999999999998E-2</v>
      </c>
      <c r="G211" s="8">
        <f>'TARIFNE STAVKE od 01.10.2022'!F20</f>
        <v>3.5999999999999999E-3</v>
      </c>
      <c r="H211" s="8">
        <f>'TARIFNE STAVKE od 01.10.2022'!G20</f>
        <v>3.7000000000000002E-3</v>
      </c>
      <c r="I211" s="9">
        <f t="shared" si="77"/>
        <v>5.16E-2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78">ROUND(D213*0.901,4)</f>
        <v>3.0999999999999999E-3</v>
      </c>
      <c r="D213" s="9">
        <f t="shared" ref="D213:D221" si="79">E213/$G$9</f>
        <v>3.4375207379388146E-3</v>
      </c>
      <c r="E213" s="9">
        <v>2.5899999999999999E-2</v>
      </c>
      <c r="F213" s="13">
        <f>C213+$C$9</f>
        <v>4.7899999999999998E-2</v>
      </c>
      <c r="G213" s="8">
        <f>'TARIFNE STAVKE od 01.10.2022'!F190</f>
        <v>4.8999999999999998E-3</v>
      </c>
      <c r="H213" s="8">
        <f>'TARIFNE STAVKE od 01.10.2022'!G190</f>
        <v>5.1000000000000004E-3</v>
      </c>
      <c r="I213" s="9">
        <f t="shared" ref="I213:I216" si="80">(F213+H213)</f>
        <v>5.2999999999999999E-2</v>
      </c>
    </row>
    <row r="214" spans="1:9">
      <c r="A214" s="3">
        <v>2</v>
      </c>
      <c r="B214" s="3" t="s">
        <v>21</v>
      </c>
      <c r="C214" s="9">
        <f t="shared" si="78"/>
        <v>3.0999999999999999E-3</v>
      </c>
      <c r="D214" s="9">
        <f t="shared" si="79"/>
        <v>3.4375207379388146E-3</v>
      </c>
      <c r="E214" s="9">
        <v>2.5899999999999999E-2</v>
      </c>
      <c r="F214" s="13">
        <f>C214+$C$9</f>
        <v>4.7899999999999998E-2</v>
      </c>
      <c r="G214" s="8">
        <f>'TARIFNE STAVKE od 01.10.2022'!F191</f>
        <v>4.8999999999999998E-3</v>
      </c>
      <c r="H214" s="8">
        <f>'TARIFNE STAVKE od 01.10.2022'!G191</f>
        <v>5.1000000000000004E-3</v>
      </c>
      <c r="I214" s="9">
        <f t="shared" si="80"/>
        <v>5.2999999999999999E-2</v>
      </c>
    </row>
    <row r="215" spans="1:9">
      <c r="A215" s="3">
        <v>3</v>
      </c>
      <c r="B215" s="3" t="s">
        <v>22</v>
      </c>
      <c r="C215" s="9">
        <f t="shared" si="78"/>
        <v>3.0999999999999999E-3</v>
      </c>
      <c r="D215" s="9">
        <f t="shared" si="79"/>
        <v>3.4375207379388146E-3</v>
      </c>
      <c r="E215" s="9">
        <v>2.5899999999999999E-2</v>
      </c>
      <c r="F215" s="13">
        <f>C215+$C$9</f>
        <v>4.7899999999999998E-2</v>
      </c>
      <c r="G215" s="8">
        <f>'TARIFNE STAVKE od 01.10.2022'!F192</f>
        <v>4.5999999999999999E-3</v>
      </c>
      <c r="H215" s="8">
        <f>'TARIFNE STAVKE od 01.10.2022'!G192</f>
        <v>4.8999999999999998E-3</v>
      </c>
      <c r="I215" s="9">
        <f t="shared" si="80"/>
        <v>5.28E-2</v>
      </c>
    </row>
    <row r="216" spans="1:9">
      <c r="A216" s="3">
        <v>4</v>
      </c>
      <c r="B216" s="3" t="s">
        <v>23</v>
      </c>
      <c r="C216" s="9">
        <f t="shared" si="78"/>
        <v>3.0999999999999999E-3</v>
      </c>
      <c r="D216" s="9">
        <f t="shared" si="79"/>
        <v>3.4375207379388146E-3</v>
      </c>
      <c r="E216" s="9">
        <v>2.5899999999999999E-2</v>
      </c>
      <c r="F216" s="13">
        <f>C216+$C$9</f>
        <v>4.7899999999999998E-2</v>
      </c>
      <c r="G216" s="8">
        <f>'TARIFNE STAVKE od 01.10.2022'!F193</f>
        <v>4.4000000000000003E-3</v>
      </c>
      <c r="H216" s="8">
        <f>'TARIFNE STAVKE od 01.10.2022'!G193</f>
        <v>4.5999999999999999E-3</v>
      </c>
      <c r="I216" s="9">
        <f t="shared" si="80"/>
        <v>5.2499999999999998E-2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78"/>
        <v>3.0999999999999999E-3</v>
      </c>
      <c r="D218" s="9">
        <f t="shared" si="79"/>
        <v>3.4375207379388146E-3</v>
      </c>
      <c r="E218" s="9">
        <v>2.5899999999999999E-2</v>
      </c>
      <c r="F218" s="13">
        <f>C218+$C$9</f>
        <v>4.7899999999999998E-2</v>
      </c>
      <c r="G218" s="8">
        <f>'TARIFNE STAVKE od 01.10.2022'!F197</f>
        <v>5.4999999999999997E-3</v>
      </c>
      <c r="H218" s="8">
        <f>'TARIFNE STAVKE od 01.10.2022'!G197</f>
        <v>5.7000000000000002E-3</v>
      </c>
      <c r="I218" s="9">
        <f t="shared" ref="I218:I221" si="81">(F218+H218)</f>
        <v>5.3599999999999995E-2</v>
      </c>
    </row>
    <row r="219" spans="1:9">
      <c r="A219" s="3">
        <v>2</v>
      </c>
      <c r="B219" s="3" t="s">
        <v>21</v>
      </c>
      <c r="C219" s="9">
        <f t="shared" si="78"/>
        <v>3.0999999999999999E-3</v>
      </c>
      <c r="D219" s="9">
        <f t="shared" si="79"/>
        <v>3.4375207379388146E-3</v>
      </c>
      <c r="E219" s="9">
        <v>2.5899999999999999E-2</v>
      </c>
      <c r="F219" s="13">
        <f>C219+$C$9</f>
        <v>4.7899999999999998E-2</v>
      </c>
      <c r="G219" s="8">
        <f>'TARIFNE STAVKE od 01.10.2022'!F198</f>
        <v>4.4000000000000003E-3</v>
      </c>
      <c r="H219" s="8">
        <f>'TARIFNE STAVKE od 01.10.2022'!G198</f>
        <v>4.5999999999999999E-3</v>
      </c>
      <c r="I219" s="9">
        <f t="shared" si="81"/>
        <v>5.2499999999999998E-2</v>
      </c>
    </row>
    <row r="220" spans="1:9">
      <c r="A220" s="3">
        <v>3</v>
      </c>
      <c r="B220" s="3" t="s">
        <v>22</v>
      </c>
      <c r="C220" s="9">
        <f t="shared" si="78"/>
        <v>3.0999999999999999E-3</v>
      </c>
      <c r="D220" s="9">
        <f t="shared" si="79"/>
        <v>3.4375207379388146E-3</v>
      </c>
      <c r="E220" s="9">
        <v>2.5899999999999999E-2</v>
      </c>
      <c r="F220" s="13">
        <f>C220+$C$9</f>
        <v>4.7899999999999998E-2</v>
      </c>
      <c r="G220" s="8">
        <f>'TARIFNE STAVKE od 01.10.2022'!F199</f>
        <v>4.1000000000000003E-3</v>
      </c>
      <c r="H220" s="8">
        <f>'TARIFNE STAVKE od 01.10.2022'!G199</f>
        <v>4.3E-3</v>
      </c>
      <c r="I220" s="9">
        <f t="shared" si="81"/>
        <v>5.2199999999999996E-2</v>
      </c>
    </row>
    <row r="221" spans="1:9">
      <c r="A221" s="3">
        <v>4</v>
      </c>
      <c r="B221" s="3" t="s">
        <v>23</v>
      </c>
      <c r="C221" s="9">
        <f t="shared" si="78"/>
        <v>3.0999999999999999E-3</v>
      </c>
      <c r="D221" s="9">
        <f t="shared" si="79"/>
        <v>3.4375207379388146E-3</v>
      </c>
      <c r="E221" s="9">
        <v>2.5899999999999999E-2</v>
      </c>
      <c r="F221" s="13">
        <f>C221+$C$9</f>
        <v>4.7899999999999998E-2</v>
      </c>
      <c r="G221" s="8">
        <f>'TARIFNE STAVKE od 01.10.2022'!F200</f>
        <v>3.8E-3</v>
      </c>
      <c r="H221" s="8">
        <f>'TARIFNE STAVKE od 01.10.2022'!G200</f>
        <v>4.0000000000000001E-3</v>
      </c>
      <c r="I221" s="9">
        <f t="shared" si="81"/>
        <v>5.1900000000000002E-2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82">ROUND(D227*0.901,4)</f>
        <v>3.5000000000000001E-3</v>
      </c>
      <c r="D227" s="9">
        <f t="shared" ref="D227:D230" si="83">E227/$G$9</f>
        <v>3.9153228482314683E-3</v>
      </c>
      <c r="E227" s="9">
        <v>2.9499999999999998E-2</v>
      </c>
      <c r="F227" s="13">
        <f>C227+$C$9</f>
        <v>4.8300000000000003E-2</v>
      </c>
      <c r="G227" s="8">
        <f>'TARIFNE STAVKE od 01.10.2022'!F204</f>
        <v>6.1000000000000004E-3</v>
      </c>
      <c r="H227" s="8">
        <f>'TARIFNE STAVKE od 01.10.2022'!G204</f>
        <v>6.4999999999999997E-3</v>
      </c>
      <c r="I227" s="9">
        <f t="shared" ref="I227:I230" si="84">(F227+H227)</f>
        <v>5.4800000000000001E-2</v>
      </c>
    </row>
    <row r="228" spans="1:9">
      <c r="A228" s="3">
        <v>2</v>
      </c>
      <c r="B228" s="3" t="s">
        <v>20</v>
      </c>
      <c r="C228" s="9">
        <f t="shared" si="82"/>
        <v>3.5000000000000001E-3</v>
      </c>
      <c r="D228" s="9">
        <f t="shared" si="83"/>
        <v>3.9153228482314683E-3</v>
      </c>
      <c r="E228" s="9">
        <v>2.9499999999999998E-2</v>
      </c>
      <c r="F228" s="13">
        <f>C228+$C$9</f>
        <v>4.8300000000000003E-2</v>
      </c>
      <c r="G228" s="8">
        <f>'TARIFNE STAVKE od 01.10.2022'!F205</f>
        <v>4.7000000000000002E-3</v>
      </c>
      <c r="H228" s="8">
        <f>'TARIFNE STAVKE od 01.10.2022'!G205</f>
        <v>5.0000000000000001E-3</v>
      </c>
      <c r="I228" s="9">
        <f t="shared" si="84"/>
        <v>5.33E-2</v>
      </c>
    </row>
    <row r="229" spans="1:9">
      <c r="A229" s="3">
        <v>3</v>
      </c>
      <c r="B229" s="3" t="s">
        <v>21</v>
      </c>
      <c r="C229" s="9">
        <f t="shared" si="82"/>
        <v>3.5000000000000001E-3</v>
      </c>
      <c r="D229" s="9">
        <f t="shared" si="83"/>
        <v>3.9153228482314683E-3</v>
      </c>
      <c r="E229" s="9">
        <v>2.9499999999999998E-2</v>
      </c>
      <c r="F229" s="13">
        <f>C229+$C$9</f>
        <v>4.8300000000000003E-2</v>
      </c>
      <c r="G229" s="8">
        <f>'TARIFNE STAVKE od 01.10.2022'!F206</f>
        <v>4.0000000000000001E-3</v>
      </c>
      <c r="H229" s="8">
        <f>'TARIFNE STAVKE od 01.10.2022'!G206</f>
        <v>4.1999999999999997E-3</v>
      </c>
      <c r="I229" s="9">
        <f t="shared" si="84"/>
        <v>5.2500000000000005E-2</v>
      </c>
    </row>
    <row r="230" spans="1:9">
      <c r="A230" s="3">
        <v>4</v>
      </c>
      <c r="B230" s="3" t="s">
        <v>23</v>
      </c>
      <c r="C230" s="9">
        <f t="shared" si="82"/>
        <v>3.5000000000000001E-3</v>
      </c>
      <c r="D230" s="9">
        <f t="shared" si="83"/>
        <v>3.9153228482314683E-3</v>
      </c>
      <c r="E230" s="9">
        <v>2.9499999999999998E-2</v>
      </c>
      <c r="F230" s="13">
        <f>C230+$C$9</f>
        <v>4.8300000000000003E-2</v>
      </c>
      <c r="G230" s="8">
        <f>'TARIFNE STAVKE od 01.10.2022'!F207</f>
        <v>3.5000000000000001E-3</v>
      </c>
      <c r="H230" s="8">
        <f>'TARIFNE STAVKE od 01.10.2022'!G207</f>
        <v>3.7000000000000002E-3</v>
      </c>
      <c r="I230" s="9">
        <f t="shared" si="84"/>
        <v>5.2000000000000005E-2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85">ROUND(D236*0.901,4)</f>
        <v>4.4000000000000003E-3</v>
      </c>
      <c r="D236" s="9">
        <f t="shared" ref="D236:D243" si="86">E236/$G$9</f>
        <v>4.9240161921826264E-3</v>
      </c>
      <c r="E236" s="9">
        <v>3.7100000000000001E-2</v>
      </c>
      <c r="F236" s="13">
        <f t="shared" ref="F236:F243" si="87">C236+$C$9</f>
        <v>4.9200000000000001E-2</v>
      </c>
      <c r="G236" s="8">
        <f>'TARIFNE STAVKE od 01.10.2022'!F211</f>
        <v>6.1000000000000004E-3</v>
      </c>
      <c r="H236" s="8">
        <f>'TARIFNE STAVKE od 01.10.2022'!G211</f>
        <v>6.4999999999999997E-3</v>
      </c>
      <c r="I236" s="9">
        <f t="shared" ref="I236:I243" si="88">(F236+H236)</f>
        <v>5.57E-2</v>
      </c>
    </row>
    <row r="237" spans="1:9">
      <c r="A237" s="3">
        <v>2</v>
      </c>
      <c r="B237" s="3" t="s">
        <v>20</v>
      </c>
      <c r="C237" s="9">
        <f t="shared" si="85"/>
        <v>4.4000000000000003E-3</v>
      </c>
      <c r="D237" s="9">
        <f t="shared" si="86"/>
        <v>4.9240161921826264E-3</v>
      </c>
      <c r="E237" s="9">
        <v>3.7100000000000001E-2</v>
      </c>
      <c r="F237" s="13">
        <f t="shared" si="87"/>
        <v>4.9200000000000001E-2</v>
      </c>
      <c r="G237" s="8">
        <f>'TARIFNE STAVKE od 01.10.2022'!F212</f>
        <v>4.7000000000000002E-3</v>
      </c>
      <c r="H237" s="8">
        <f>'TARIFNE STAVKE od 01.10.2022'!G212</f>
        <v>5.0000000000000001E-3</v>
      </c>
      <c r="I237" s="9">
        <f t="shared" si="88"/>
        <v>5.4199999999999998E-2</v>
      </c>
    </row>
    <row r="238" spans="1:9">
      <c r="A238" s="3">
        <v>3</v>
      </c>
      <c r="B238" s="3" t="s">
        <v>21</v>
      </c>
      <c r="C238" s="9">
        <f t="shared" si="85"/>
        <v>4.4000000000000003E-3</v>
      </c>
      <c r="D238" s="9">
        <f t="shared" si="86"/>
        <v>4.9240161921826264E-3</v>
      </c>
      <c r="E238" s="9">
        <v>3.7100000000000001E-2</v>
      </c>
      <c r="F238" s="13">
        <f t="shared" si="87"/>
        <v>4.9200000000000001E-2</v>
      </c>
      <c r="G238" s="8">
        <f>'TARIFNE STAVKE od 01.10.2022'!F213</f>
        <v>4.0000000000000001E-3</v>
      </c>
      <c r="H238" s="8">
        <f>'TARIFNE STAVKE od 01.10.2022'!G213</f>
        <v>4.1999999999999997E-3</v>
      </c>
      <c r="I238" s="9">
        <f t="shared" si="88"/>
        <v>5.3400000000000003E-2</v>
      </c>
    </row>
    <row r="239" spans="1:9">
      <c r="A239" s="3">
        <v>4</v>
      </c>
      <c r="B239" s="3" t="s">
        <v>22</v>
      </c>
      <c r="C239" s="9">
        <f t="shared" si="85"/>
        <v>4.4000000000000003E-3</v>
      </c>
      <c r="D239" s="9">
        <f t="shared" si="86"/>
        <v>4.9240161921826264E-3</v>
      </c>
      <c r="E239" s="9">
        <v>3.7100000000000001E-2</v>
      </c>
      <c r="F239" s="13">
        <f t="shared" si="87"/>
        <v>4.9200000000000001E-2</v>
      </c>
      <c r="G239" s="8">
        <f>'TARIFNE STAVKE od 01.10.2022'!F214</f>
        <v>3.8E-3</v>
      </c>
      <c r="H239" s="8">
        <f>'TARIFNE STAVKE od 01.10.2022'!G214</f>
        <v>4.0000000000000001E-3</v>
      </c>
      <c r="I239" s="9">
        <f t="shared" si="88"/>
        <v>5.3199999999999997E-2</v>
      </c>
    </row>
    <row r="240" spans="1:9">
      <c r="A240" s="3">
        <v>5</v>
      </c>
      <c r="B240" s="3" t="s">
        <v>23</v>
      </c>
      <c r="C240" s="9">
        <f t="shared" si="85"/>
        <v>4.4000000000000003E-3</v>
      </c>
      <c r="D240" s="9">
        <f t="shared" si="86"/>
        <v>4.9240161921826264E-3</v>
      </c>
      <c r="E240" s="9">
        <v>3.7100000000000001E-2</v>
      </c>
      <c r="F240" s="13">
        <f t="shared" si="87"/>
        <v>4.9200000000000001E-2</v>
      </c>
      <c r="G240" s="8">
        <f>'TARIFNE STAVKE od 01.10.2022'!F215</f>
        <v>3.5000000000000001E-3</v>
      </c>
      <c r="H240" s="8">
        <f>'TARIFNE STAVKE od 01.10.2022'!G215</f>
        <v>3.7000000000000002E-3</v>
      </c>
      <c r="I240" s="9">
        <f t="shared" si="88"/>
        <v>5.2900000000000003E-2</v>
      </c>
    </row>
    <row r="241" spans="1:9">
      <c r="A241" s="3">
        <v>6</v>
      </c>
      <c r="B241" s="3" t="s">
        <v>24</v>
      </c>
      <c r="C241" s="9">
        <f t="shared" si="85"/>
        <v>4.4000000000000003E-3</v>
      </c>
      <c r="D241" s="9">
        <f t="shared" si="86"/>
        <v>4.9240161921826264E-3</v>
      </c>
      <c r="E241" s="9">
        <v>3.7100000000000001E-2</v>
      </c>
      <c r="F241" s="13">
        <f t="shared" si="87"/>
        <v>4.9200000000000001E-2</v>
      </c>
      <c r="G241" s="8">
        <f>'TARIFNE STAVKE od 01.10.2022'!F216</f>
        <v>3.3E-3</v>
      </c>
      <c r="H241" s="8">
        <f>'TARIFNE STAVKE od 01.10.2022'!G216</f>
        <v>3.5000000000000001E-3</v>
      </c>
      <c r="I241" s="9">
        <f t="shared" si="88"/>
        <v>5.2700000000000004E-2</v>
      </c>
    </row>
    <row r="242" spans="1:9">
      <c r="A242" s="3">
        <v>7</v>
      </c>
      <c r="B242" s="3" t="s">
        <v>25</v>
      </c>
      <c r="C242" s="9">
        <f t="shared" si="85"/>
        <v>4.4000000000000003E-3</v>
      </c>
      <c r="D242" s="9">
        <f t="shared" si="86"/>
        <v>4.9240161921826264E-3</v>
      </c>
      <c r="E242" s="9">
        <v>3.7100000000000001E-2</v>
      </c>
      <c r="F242" s="13">
        <f t="shared" si="87"/>
        <v>4.9200000000000001E-2</v>
      </c>
      <c r="G242" s="8">
        <f>'TARIFNE STAVKE od 01.10.2022'!F217</f>
        <v>3.0999999999999999E-3</v>
      </c>
      <c r="H242" s="8">
        <f>'TARIFNE STAVKE od 01.10.2022'!G217</f>
        <v>3.2000000000000002E-3</v>
      </c>
      <c r="I242" s="9">
        <f t="shared" si="88"/>
        <v>5.2400000000000002E-2</v>
      </c>
    </row>
    <row r="243" spans="1:9">
      <c r="A243" s="3">
        <v>8</v>
      </c>
      <c r="B243" s="3" t="s">
        <v>28</v>
      </c>
      <c r="C243" s="9">
        <f t="shared" si="85"/>
        <v>4.4000000000000003E-3</v>
      </c>
      <c r="D243" s="9">
        <f t="shared" si="86"/>
        <v>4.9240161921826264E-3</v>
      </c>
      <c r="E243" s="9">
        <v>3.7100000000000001E-2</v>
      </c>
      <c r="F243" s="13">
        <f t="shared" si="87"/>
        <v>4.9200000000000001E-2</v>
      </c>
      <c r="G243" s="8">
        <f>'TARIFNE STAVKE od 01.10.2022'!F218</f>
        <v>2.8E-3</v>
      </c>
      <c r="H243" s="8">
        <f>'TARIFNE STAVKE od 01.10.2022'!G218</f>
        <v>3.0000000000000001E-3</v>
      </c>
      <c r="I243" s="9">
        <f t="shared" si="88"/>
        <v>5.2200000000000003E-2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89">ROUND(D249*0.901,4)</f>
        <v>4.4000000000000003E-3</v>
      </c>
      <c r="D249" s="9">
        <f t="shared" ref="D249:D255" si="90">E249/$G$9</f>
        <v>4.9240161921826264E-3</v>
      </c>
      <c r="E249" s="9">
        <v>3.7100000000000001E-2</v>
      </c>
      <c r="F249" s="13">
        <f t="shared" ref="F249:F255" si="91">C249+$C$9</f>
        <v>4.9200000000000001E-2</v>
      </c>
      <c r="G249" s="8">
        <f>'TARIFNE STAVKE od 01.10.2022'!F222</f>
        <v>6.1000000000000004E-3</v>
      </c>
      <c r="H249" s="8">
        <f>'TARIFNE STAVKE od 01.10.2022'!G222</f>
        <v>6.4999999999999997E-3</v>
      </c>
      <c r="I249" s="9">
        <f t="shared" ref="I249:I255" si="92">(F249+H249)</f>
        <v>5.57E-2</v>
      </c>
    </row>
    <row r="250" spans="1:9">
      <c r="A250" s="3">
        <v>2</v>
      </c>
      <c r="B250" s="3" t="s">
        <v>20</v>
      </c>
      <c r="C250" s="9">
        <f t="shared" si="89"/>
        <v>4.4000000000000003E-3</v>
      </c>
      <c r="D250" s="9">
        <f t="shared" si="90"/>
        <v>4.9240161921826264E-3</v>
      </c>
      <c r="E250" s="9">
        <v>3.7100000000000001E-2</v>
      </c>
      <c r="F250" s="13">
        <f t="shared" si="91"/>
        <v>4.9200000000000001E-2</v>
      </c>
      <c r="G250" s="8">
        <f>'TARIFNE STAVKE od 01.10.2022'!F223</f>
        <v>4.7000000000000002E-3</v>
      </c>
      <c r="H250" s="8">
        <f>'TARIFNE STAVKE od 01.10.2022'!G223</f>
        <v>5.0000000000000001E-3</v>
      </c>
      <c r="I250" s="9">
        <f t="shared" si="92"/>
        <v>5.4199999999999998E-2</v>
      </c>
    </row>
    <row r="251" spans="1:9">
      <c r="A251" s="3">
        <v>3</v>
      </c>
      <c r="B251" s="3" t="s">
        <v>21</v>
      </c>
      <c r="C251" s="9">
        <f t="shared" si="89"/>
        <v>4.4000000000000003E-3</v>
      </c>
      <c r="D251" s="9">
        <f t="shared" si="90"/>
        <v>4.9240161921826264E-3</v>
      </c>
      <c r="E251" s="9">
        <v>3.7100000000000001E-2</v>
      </c>
      <c r="F251" s="13">
        <f t="shared" si="91"/>
        <v>4.9200000000000001E-2</v>
      </c>
      <c r="G251" s="8">
        <f>'TARIFNE STAVKE od 01.10.2022'!F224</f>
        <v>4.0000000000000001E-3</v>
      </c>
      <c r="H251" s="8">
        <f>'TARIFNE STAVKE od 01.10.2022'!G224</f>
        <v>4.1999999999999997E-3</v>
      </c>
      <c r="I251" s="9">
        <f t="shared" si="92"/>
        <v>5.3400000000000003E-2</v>
      </c>
    </row>
    <row r="252" spans="1:9">
      <c r="A252" s="3">
        <v>4</v>
      </c>
      <c r="B252" s="3" t="s">
        <v>22</v>
      </c>
      <c r="C252" s="9">
        <f t="shared" si="89"/>
        <v>4.4000000000000003E-3</v>
      </c>
      <c r="D252" s="9">
        <f t="shared" si="90"/>
        <v>4.9240161921826264E-3</v>
      </c>
      <c r="E252" s="9">
        <v>3.7100000000000001E-2</v>
      </c>
      <c r="F252" s="13">
        <f t="shared" si="91"/>
        <v>4.9200000000000001E-2</v>
      </c>
      <c r="G252" s="8">
        <f>'TARIFNE STAVKE od 01.10.2022'!F225</f>
        <v>3.8E-3</v>
      </c>
      <c r="H252" s="8">
        <f>'TARIFNE STAVKE od 01.10.2022'!G225</f>
        <v>4.0000000000000001E-3</v>
      </c>
      <c r="I252" s="9">
        <f t="shared" si="92"/>
        <v>5.3199999999999997E-2</v>
      </c>
    </row>
    <row r="253" spans="1:9">
      <c r="A253" s="3">
        <v>5</v>
      </c>
      <c r="B253" s="3" t="s">
        <v>23</v>
      </c>
      <c r="C253" s="9">
        <f t="shared" si="89"/>
        <v>4.4000000000000003E-3</v>
      </c>
      <c r="D253" s="9">
        <f t="shared" si="90"/>
        <v>4.9240161921826264E-3</v>
      </c>
      <c r="E253" s="9">
        <v>3.7100000000000001E-2</v>
      </c>
      <c r="F253" s="13">
        <f t="shared" si="91"/>
        <v>4.9200000000000001E-2</v>
      </c>
      <c r="G253" s="8">
        <f>'TARIFNE STAVKE od 01.10.2022'!F226</f>
        <v>3.5000000000000001E-3</v>
      </c>
      <c r="H253" s="8">
        <f>'TARIFNE STAVKE od 01.10.2022'!G226</f>
        <v>3.7000000000000002E-3</v>
      </c>
      <c r="I253" s="9">
        <f t="shared" si="92"/>
        <v>5.2900000000000003E-2</v>
      </c>
    </row>
    <row r="254" spans="1:9">
      <c r="A254" s="3">
        <v>6</v>
      </c>
      <c r="B254" s="3" t="s">
        <v>24</v>
      </c>
      <c r="C254" s="9">
        <f t="shared" si="89"/>
        <v>4.4000000000000003E-3</v>
      </c>
      <c r="D254" s="9">
        <f t="shared" si="90"/>
        <v>4.9240161921826264E-3</v>
      </c>
      <c r="E254" s="9">
        <v>3.7100000000000001E-2</v>
      </c>
      <c r="F254" s="13">
        <f t="shared" si="91"/>
        <v>4.9200000000000001E-2</v>
      </c>
      <c r="G254" s="8">
        <f>'TARIFNE STAVKE od 01.10.2022'!F227</f>
        <v>3.3E-3</v>
      </c>
      <c r="H254" s="8">
        <f>'TARIFNE STAVKE od 01.10.2022'!G227</f>
        <v>3.5000000000000001E-3</v>
      </c>
      <c r="I254" s="9">
        <f t="shared" si="92"/>
        <v>5.2700000000000004E-2</v>
      </c>
    </row>
    <row r="255" spans="1:9">
      <c r="A255" s="3">
        <v>7</v>
      </c>
      <c r="B255" s="3" t="s">
        <v>25</v>
      </c>
      <c r="C255" s="9">
        <f t="shared" si="89"/>
        <v>4.4000000000000003E-3</v>
      </c>
      <c r="D255" s="9">
        <f t="shared" si="90"/>
        <v>4.9240161921826264E-3</v>
      </c>
      <c r="E255" s="9">
        <v>3.7100000000000001E-2</v>
      </c>
      <c r="F255" s="13">
        <f t="shared" si="91"/>
        <v>4.9200000000000001E-2</v>
      </c>
      <c r="G255" s="8">
        <f>'TARIFNE STAVKE od 01.10.2022'!F228</f>
        <v>3.0999999999999999E-3</v>
      </c>
      <c r="H255" s="8">
        <f>'TARIFNE STAVKE od 01.10.2022'!G228</f>
        <v>3.2000000000000002E-3</v>
      </c>
      <c r="I255" s="9">
        <f t="shared" si="92"/>
        <v>5.2400000000000002E-2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93">ROUND(D261*0.901,4)</f>
        <v>3.5000000000000001E-3</v>
      </c>
      <c r="D261" s="9">
        <f t="shared" ref="D261:D267" si="94">E261/$G$9</f>
        <v>3.9153228482314683E-3</v>
      </c>
      <c r="E261" s="9">
        <v>2.9499999999999998E-2</v>
      </c>
      <c r="F261" s="13">
        <f t="shared" ref="F261:F267" si="95">C261+$C$9</f>
        <v>4.8300000000000003E-2</v>
      </c>
      <c r="G261" s="8">
        <f>'TARIFNE STAVKE od 01.10.2022'!F232</f>
        <v>6.1000000000000004E-3</v>
      </c>
      <c r="H261" s="8">
        <f>'TARIFNE STAVKE od 01.10.2022'!G232</f>
        <v>6.4999999999999997E-3</v>
      </c>
      <c r="I261" s="9">
        <f t="shared" ref="I261:I267" si="96">(F261+H261)</f>
        <v>5.4800000000000001E-2</v>
      </c>
    </row>
    <row r="262" spans="1:9">
      <c r="A262" s="3">
        <v>2</v>
      </c>
      <c r="B262" s="3" t="s">
        <v>20</v>
      </c>
      <c r="C262" s="9">
        <f t="shared" si="93"/>
        <v>3.5000000000000001E-3</v>
      </c>
      <c r="D262" s="9">
        <f t="shared" si="94"/>
        <v>3.9153228482314683E-3</v>
      </c>
      <c r="E262" s="9">
        <v>2.9499999999999998E-2</v>
      </c>
      <c r="F262" s="13">
        <f t="shared" si="95"/>
        <v>4.8300000000000003E-2</v>
      </c>
      <c r="G262" s="8">
        <f>'TARIFNE STAVKE od 01.10.2022'!F233</f>
        <v>4.7000000000000002E-3</v>
      </c>
      <c r="H262" s="8">
        <f>'TARIFNE STAVKE od 01.10.2022'!G233</f>
        <v>5.0000000000000001E-3</v>
      </c>
      <c r="I262" s="9">
        <f t="shared" si="96"/>
        <v>5.33E-2</v>
      </c>
    </row>
    <row r="263" spans="1:9">
      <c r="A263" s="3">
        <v>3</v>
      </c>
      <c r="B263" s="3" t="s">
        <v>21</v>
      </c>
      <c r="C263" s="9">
        <f t="shared" si="93"/>
        <v>3.5000000000000001E-3</v>
      </c>
      <c r="D263" s="9">
        <f t="shared" si="94"/>
        <v>3.9153228482314683E-3</v>
      </c>
      <c r="E263" s="9">
        <v>2.9499999999999998E-2</v>
      </c>
      <c r="F263" s="13">
        <f t="shared" si="95"/>
        <v>4.8300000000000003E-2</v>
      </c>
      <c r="G263" s="8">
        <f>'TARIFNE STAVKE od 01.10.2022'!F234</f>
        <v>4.0000000000000001E-3</v>
      </c>
      <c r="H263" s="8">
        <f>'TARIFNE STAVKE od 01.10.2022'!G234</f>
        <v>4.1999999999999997E-3</v>
      </c>
      <c r="I263" s="9">
        <f t="shared" si="96"/>
        <v>5.2500000000000005E-2</v>
      </c>
    </row>
    <row r="264" spans="1:9">
      <c r="A264" s="3">
        <v>4</v>
      </c>
      <c r="B264" s="3" t="s">
        <v>22</v>
      </c>
      <c r="C264" s="9">
        <f t="shared" si="93"/>
        <v>3.5000000000000001E-3</v>
      </c>
      <c r="D264" s="9">
        <f t="shared" si="94"/>
        <v>3.9153228482314683E-3</v>
      </c>
      <c r="E264" s="9">
        <v>2.9499999999999998E-2</v>
      </c>
      <c r="F264" s="13">
        <f t="shared" si="95"/>
        <v>4.8300000000000003E-2</v>
      </c>
      <c r="G264" s="8">
        <f>'TARIFNE STAVKE od 01.10.2022'!F235</f>
        <v>3.8E-3</v>
      </c>
      <c r="H264" s="8">
        <f>'TARIFNE STAVKE od 01.10.2022'!G235</f>
        <v>4.0000000000000001E-3</v>
      </c>
      <c r="I264" s="9">
        <f t="shared" si="96"/>
        <v>5.2299999999999999E-2</v>
      </c>
    </row>
    <row r="265" spans="1:9">
      <c r="A265" s="3">
        <v>5</v>
      </c>
      <c r="B265" s="3" t="s">
        <v>23</v>
      </c>
      <c r="C265" s="9">
        <f t="shared" si="93"/>
        <v>3.5000000000000001E-3</v>
      </c>
      <c r="D265" s="9">
        <f t="shared" si="94"/>
        <v>3.9153228482314683E-3</v>
      </c>
      <c r="E265" s="9">
        <v>2.9499999999999998E-2</v>
      </c>
      <c r="F265" s="13">
        <f t="shared" si="95"/>
        <v>4.8300000000000003E-2</v>
      </c>
      <c r="G265" s="8">
        <f>'TARIFNE STAVKE od 01.10.2022'!F236</f>
        <v>3.5000000000000001E-3</v>
      </c>
      <c r="H265" s="8">
        <f>'TARIFNE STAVKE od 01.10.2022'!G236</f>
        <v>3.7000000000000002E-3</v>
      </c>
      <c r="I265" s="9">
        <f t="shared" si="96"/>
        <v>5.2000000000000005E-2</v>
      </c>
    </row>
    <row r="266" spans="1:9">
      <c r="A266" s="3">
        <v>6</v>
      </c>
      <c r="B266" s="3" t="s">
        <v>24</v>
      </c>
      <c r="C266" s="9">
        <f t="shared" si="93"/>
        <v>3.5000000000000001E-3</v>
      </c>
      <c r="D266" s="9">
        <f t="shared" si="94"/>
        <v>3.9153228482314683E-3</v>
      </c>
      <c r="E266" s="9">
        <v>2.9499999999999998E-2</v>
      </c>
      <c r="F266" s="13">
        <f t="shared" si="95"/>
        <v>4.8300000000000003E-2</v>
      </c>
      <c r="G266" s="8">
        <f>'TARIFNE STAVKE od 01.10.2022'!F237</f>
        <v>3.3E-3</v>
      </c>
      <c r="H266" s="8">
        <f>'TARIFNE STAVKE od 01.10.2022'!G237</f>
        <v>3.5000000000000001E-3</v>
      </c>
      <c r="I266" s="9">
        <f t="shared" si="96"/>
        <v>5.1800000000000006E-2</v>
      </c>
    </row>
    <row r="267" spans="1:9">
      <c r="A267" s="3">
        <v>7</v>
      </c>
      <c r="B267" s="3" t="s">
        <v>25</v>
      </c>
      <c r="C267" s="9">
        <f t="shared" si="93"/>
        <v>3.5000000000000001E-3</v>
      </c>
      <c r="D267" s="9">
        <f t="shared" si="94"/>
        <v>3.9153228482314683E-3</v>
      </c>
      <c r="E267" s="9">
        <v>2.9499999999999998E-2</v>
      </c>
      <c r="F267" s="13">
        <f t="shared" si="95"/>
        <v>4.8300000000000003E-2</v>
      </c>
      <c r="G267" s="8">
        <f>'TARIFNE STAVKE od 01.10.2022'!F238</f>
        <v>3.0999999999999999E-3</v>
      </c>
      <c r="H267" s="8">
        <f>'TARIFNE STAVKE od 01.10.2022'!G238</f>
        <v>3.2000000000000002E-3</v>
      </c>
      <c r="I267" s="9">
        <f t="shared" si="96"/>
        <v>5.1500000000000004E-2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97">ROUND(D273*0.901,4)</f>
        <v>4.4000000000000003E-3</v>
      </c>
      <c r="D273" s="9">
        <f t="shared" ref="D273:D278" si="98">E273/$G$9</f>
        <v>4.9240161921826264E-3</v>
      </c>
      <c r="E273" s="9">
        <v>3.7100000000000001E-2</v>
      </c>
      <c r="F273" s="13">
        <f t="shared" ref="F273:F278" si="99">C273+$C$9</f>
        <v>4.9200000000000001E-2</v>
      </c>
      <c r="G273" s="8">
        <f>'TARIFNE STAVKE od 01.10.2022'!F242</f>
        <v>6.1000000000000004E-3</v>
      </c>
      <c r="H273" s="8">
        <f>'TARIFNE STAVKE od 01.10.2022'!G242</f>
        <v>7.1999999999999998E-3</v>
      </c>
      <c r="I273" s="9">
        <f t="shared" ref="I273:I278" si="100">(F273+H273)</f>
        <v>5.6399999999999999E-2</v>
      </c>
    </row>
    <row r="274" spans="1:9">
      <c r="A274" s="3">
        <v>2</v>
      </c>
      <c r="B274" s="3" t="s">
        <v>20</v>
      </c>
      <c r="C274" s="9">
        <f t="shared" si="97"/>
        <v>4.4000000000000003E-3</v>
      </c>
      <c r="D274" s="9">
        <f t="shared" si="98"/>
        <v>4.9240161921826264E-3</v>
      </c>
      <c r="E274" s="9">
        <v>3.7100000000000001E-2</v>
      </c>
      <c r="F274" s="13">
        <f t="shared" si="99"/>
        <v>4.9200000000000001E-2</v>
      </c>
      <c r="G274" s="8">
        <f>'TARIFNE STAVKE od 01.10.2022'!F243</f>
        <v>4.7000000000000002E-3</v>
      </c>
      <c r="H274" s="8">
        <f>'TARIFNE STAVKE od 01.10.2022'!G243</f>
        <v>5.4999999999999997E-3</v>
      </c>
      <c r="I274" s="9">
        <f t="shared" si="100"/>
        <v>5.4699999999999999E-2</v>
      </c>
    </row>
    <row r="275" spans="1:9">
      <c r="A275" s="3">
        <v>3</v>
      </c>
      <c r="B275" s="3" t="s">
        <v>21</v>
      </c>
      <c r="C275" s="9">
        <f t="shared" si="97"/>
        <v>4.4000000000000003E-3</v>
      </c>
      <c r="D275" s="9">
        <f t="shared" si="98"/>
        <v>4.9240161921826264E-3</v>
      </c>
      <c r="E275" s="9">
        <v>3.7100000000000001E-2</v>
      </c>
      <c r="F275" s="13">
        <f t="shared" si="99"/>
        <v>4.9200000000000001E-2</v>
      </c>
      <c r="G275" s="8">
        <f>'TARIFNE STAVKE od 01.10.2022'!F244</f>
        <v>4.0000000000000001E-3</v>
      </c>
      <c r="H275" s="8">
        <f>'TARIFNE STAVKE od 01.10.2022'!G244</f>
        <v>4.7000000000000002E-3</v>
      </c>
      <c r="I275" s="9">
        <f t="shared" si="100"/>
        <v>5.3900000000000003E-2</v>
      </c>
    </row>
    <row r="276" spans="1:9">
      <c r="A276" s="3">
        <v>4</v>
      </c>
      <c r="B276" s="3" t="s">
        <v>23</v>
      </c>
      <c r="C276" s="9">
        <f t="shared" si="97"/>
        <v>4.4000000000000003E-3</v>
      </c>
      <c r="D276" s="9">
        <f t="shared" si="98"/>
        <v>4.9240161921826264E-3</v>
      </c>
      <c r="E276" s="9">
        <v>3.7100000000000001E-2</v>
      </c>
      <c r="F276" s="13">
        <f t="shared" si="99"/>
        <v>4.9200000000000001E-2</v>
      </c>
      <c r="G276" s="8">
        <f>'TARIFNE STAVKE od 01.10.2022'!F245</f>
        <v>3.8E-3</v>
      </c>
      <c r="H276" s="8">
        <f>'TARIFNE STAVKE od 01.10.2022'!G245</f>
        <v>4.1000000000000003E-3</v>
      </c>
      <c r="I276" s="9">
        <f t="shared" si="100"/>
        <v>5.33E-2</v>
      </c>
    </row>
    <row r="277" spans="1:9">
      <c r="A277" s="3">
        <v>5</v>
      </c>
      <c r="B277" s="3" t="s">
        <v>28</v>
      </c>
      <c r="C277" s="9">
        <f t="shared" si="97"/>
        <v>4.4000000000000003E-3</v>
      </c>
      <c r="D277" s="9">
        <f t="shared" si="98"/>
        <v>4.9240161921826264E-3</v>
      </c>
      <c r="E277" s="9">
        <v>3.7100000000000001E-2</v>
      </c>
      <c r="F277" s="13">
        <f t="shared" si="99"/>
        <v>4.9200000000000001E-2</v>
      </c>
      <c r="G277" s="8">
        <f>'TARIFNE STAVKE od 01.10.2022'!F246</f>
        <v>2.8E-3</v>
      </c>
      <c r="H277" s="8">
        <f>'TARIFNE STAVKE od 01.10.2022'!G246</f>
        <v>3.3E-3</v>
      </c>
      <c r="I277" s="9">
        <f t="shared" si="100"/>
        <v>5.2499999999999998E-2</v>
      </c>
    </row>
    <row r="278" spans="1:9">
      <c r="A278" s="3">
        <v>6</v>
      </c>
      <c r="B278" s="3" t="s">
        <v>73</v>
      </c>
      <c r="C278" s="9">
        <f t="shared" si="97"/>
        <v>4.4000000000000003E-3</v>
      </c>
      <c r="D278" s="9">
        <f t="shared" si="98"/>
        <v>4.9240161921826264E-3</v>
      </c>
      <c r="E278" s="9">
        <v>3.7100000000000001E-2</v>
      </c>
      <c r="F278" s="13">
        <f t="shared" si="99"/>
        <v>4.9200000000000001E-2</v>
      </c>
      <c r="G278" s="8">
        <f>'TARIFNE STAVKE od 01.10.2022'!F247</f>
        <v>1.6000000000000001E-3</v>
      </c>
      <c r="H278" s="8">
        <f>'TARIFNE STAVKE od 01.10.2022'!G247</f>
        <v>1.8E-3</v>
      </c>
      <c r="I278" s="9">
        <f t="shared" si="100"/>
        <v>5.1000000000000004E-2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101">ROUND(D284*0.901,4)</f>
        <v>4.4000000000000003E-3</v>
      </c>
      <c r="D284" s="9">
        <f t="shared" ref="D284:D290" si="102">E284/$G$9</f>
        <v>4.9240161921826264E-3</v>
      </c>
      <c r="E284" s="9">
        <v>3.7100000000000001E-2</v>
      </c>
      <c r="F284" s="13">
        <f t="shared" ref="F284:F290" si="103">C284+$C$9</f>
        <v>4.9200000000000001E-2</v>
      </c>
      <c r="G284" s="8">
        <f>'TARIFNE STAVKE od 01.10.2022'!F251</f>
        <v>6.1000000000000004E-3</v>
      </c>
      <c r="H284" s="8">
        <f>'TARIFNE STAVKE od 01.10.2022'!G251</f>
        <v>6.4999999999999997E-3</v>
      </c>
      <c r="I284" s="9">
        <f t="shared" ref="I284:I290" si="104">(F284+H284)</f>
        <v>5.57E-2</v>
      </c>
    </row>
    <row r="285" spans="1:9">
      <c r="A285" s="3">
        <v>2</v>
      </c>
      <c r="B285" s="3" t="s">
        <v>20</v>
      </c>
      <c r="C285" s="9">
        <f t="shared" si="101"/>
        <v>4.4000000000000003E-3</v>
      </c>
      <c r="D285" s="9">
        <f t="shared" si="102"/>
        <v>4.9240161921826264E-3</v>
      </c>
      <c r="E285" s="9">
        <v>3.7100000000000001E-2</v>
      </c>
      <c r="F285" s="13">
        <f t="shared" si="103"/>
        <v>4.9200000000000001E-2</v>
      </c>
      <c r="G285" s="8">
        <f>'TARIFNE STAVKE od 01.10.2022'!F252</f>
        <v>4.7000000000000002E-3</v>
      </c>
      <c r="H285" s="8">
        <f>'TARIFNE STAVKE od 01.10.2022'!G252</f>
        <v>5.0000000000000001E-3</v>
      </c>
      <c r="I285" s="9">
        <f t="shared" si="104"/>
        <v>5.4199999999999998E-2</v>
      </c>
    </row>
    <row r="286" spans="1:9">
      <c r="A286" s="3">
        <v>3</v>
      </c>
      <c r="B286" s="3" t="s">
        <v>21</v>
      </c>
      <c r="C286" s="9">
        <f t="shared" si="101"/>
        <v>4.4000000000000003E-3</v>
      </c>
      <c r="D286" s="9">
        <f t="shared" si="102"/>
        <v>4.9240161921826264E-3</v>
      </c>
      <c r="E286" s="9">
        <v>3.7100000000000001E-2</v>
      </c>
      <c r="F286" s="13">
        <f t="shared" si="103"/>
        <v>4.9200000000000001E-2</v>
      </c>
      <c r="G286" s="8">
        <f>'TARIFNE STAVKE od 01.10.2022'!F253</f>
        <v>4.0000000000000001E-3</v>
      </c>
      <c r="H286" s="8">
        <f>'TARIFNE STAVKE od 01.10.2022'!G253</f>
        <v>4.1999999999999997E-3</v>
      </c>
      <c r="I286" s="9">
        <f t="shared" si="104"/>
        <v>5.3400000000000003E-2</v>
      </c>
    </row>
    <row r="287" spans="1:9">
      <c r="A287" s="3">
        <v>4</v>
      </c>
      <c r="B287" s="3" t="s">
        <v>22</v>
      </c>
      <c r="C287" s="9">
        <f t="shared" si="101"/>
        <v>4.4000000000000003E-3</v>
      </c>
      <c r="D287" s="9">
        <f t="shared" si="102"/>
        <v>4.9240161921826264E-3</v>
      </c>
      <c r="E287" s="9">
        <v>3.7100000000000001E-2</v>
      </c>
      <c r="F287" s="13">
        <f t="shared" si="103"/>
        <v>4.9200000000000001E-2</v>
      </c>
      <c r="G287" s="8">
        <f>'TARIFNE STAVKE od 01.10.2022'!F254</f>
        <v>3.8E-3</v>
      </c>
      <c r="H287" s="8">
        <f>'TARIFNE STAVKE od 01.10.2022'!G254</f>
        <v>4.0000000000000001E-3</v>
      </c>
      <c r="I287" s="9">
        <f t="shared" si="104"/>
        <v>5.3199999999999997E-2</v>
      </c>
    </row>
    <row r="288" spans="1:9">
      <c r="A288" s="3">
        <v>5</v>
      </c>
      <c r="B288" s="3" t="s">
        <v>23</v>
      </c>
      <c r="C288" s="9">
        <f t="shared" si="101"/>
        <v>4.4000000000000003E-3</v>
      </c>
      <c r="D288" s="9">
        <f t="shared" si="102"/>
        <v>4.9240161921826264E-3</v>
      </c>
      <c r="E288" s="9">
        <v>3.7100000000000001E-2</v>
      </c>
      <c r="F288" s="13">
        <f t="shared" si="103"/>
        <v>4.9200000000000001E-2</v>
      </c>
      <c r="G288" s="8">
        <f>'TARIFNE STAVKE od 01.10.2022'!F255</f>
        <v>3.5000000000000001E-3</v>
      </c>
      <c r="H288" s="8">
        <f>'TARIFNE STAVKE od 01.10.2022'!G255</f>
        <v>3.7000000000000002E-3</v>
      </c>
      <c r="I288" s="9">
        <f t="shared" si="104"/>
        <v>5.2900000000000003E-2</v>
      </c>
    </row>
    <row r="289" spans="1:9">
      <c r="A289" s="3">
        <v>6</v>
      </c>
      <c r="B289" s="3" t="s">
        <v>24</v>
      </c>
      <c r="C289" s="9">
        <f t="shared" si="101"/>
        <v>4.4000000000000003E-3</v>
      </c>
      <c r="D289" s="9">
        <f t="shared" si="102"/>
        <v>4.9240161921826264E-3</v>
      </c>
      <c r="E289" s="9">
        <v>3.7100000000000001E-2</v>
      </c>
      <c r="F289" s="13">
        <f t="shared" si="103"/>
        <v>4.9200000000000001E-2</v>
      </c>
      <c r="G289" s="8">
        <f>'TARIFNE STAVKE od 01.10.2022'!F256</f>
        <v>3.3E-3</v>
      </c>
      <c r="H289" s="8">
        <f>'TARIFNE STAVKE od 01.10.2022'!G256</f>
        <v>3.5000000000000001E-3</v>
      </c>
      <c r="I289" s="9">
        <f t="shared" si="104"/>
        <v>5.2700000000000004E-2</v>
      </c>
    </row>
    <row r="290" spans="1:9">
      <c r="A290" s="3">
        <v>7</v>
      </c>
      <c r="B290" s="3" t="s">
        <v>25</v>
      </c>
      <c r="C290" s="9">
        <f t="shared" si="101"/>
        <v>4.4000000000000003E-3</v>
      </c>
      <c r="D290" s="9">
        <f t="shared" si="102"/>
        <v>4.9240161921826264E-3</v>
      </c>
      <c r="E290" s="9">
        <v>3.7100000000000001E-2</v>
      </c>
      <c r="F290" s="13">
        <f t="shared" si="103"/>
        <v>4.9200000000000001E-2</v>
      </c>
      <c r="G290" s="8">
        <f>'TARIFNE STAVKE od 01.10.2022'!F257</f>
        <v>3.0999999999999999E-3</v>
      </c>
      <c r="H290" s="8">
        <f>'TARIFNE STAVKE od 01.10.2022'!G257</f>
        <v>3.2000000000000002E-3</v>
      </c>
      <c r="I290" s="9">
        <f t="shared" si="104"/>
        <v>5.2400000000000002E-2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105">ROUND(D296*0.901,4)</f>
        <v>3.5000000000000001E-3</v>
      </c>
      <c r="D296" s="9">
        <f t="shared" ref="D296:D301" si="106">E296/$G$9</f>
        <v>3.9153228482314683E-3</v>
      </c>
      <c r="E296" s="9">
        <v>2.9499999999999998E-2</v>
      </c>
      <c r="F296" s="13">
        <f t="shared" ref="F296:F301" si="107">C296+$C$9</f>
        <v>4.8300000000000003E-2</v>
      </c>
      <c r="G296" s="76">
        <f>'TARIFNE STAVKE od 01.10.2022'!F261</f>
        <v>3.3E-3</v>
      </c>
      <c r="H296" s="76">
        <f>'TARIFNE STAVKE od 01.10.2022'!G261</f>
        <v>3.5999999999999999E-3</v>
      </c>
      <c r="I296" s="9">
        <f t="shared" ref="I296:I301" si="108">(F296+H296)</f>
        <v>5.1900000000000002E-2</v>
      </c>
    </row>
    <row r="297" spans="1:9">
      <c r="A297" s="3">
        <v>2</v>
      </c>
      <c r="B297" s="3" t="s">
        <v>20</v>
      </c>
      <c r="C297" s="9">
        <f t="shared" si="105"/>
        <v>3.5000000000000001E-3</v>
      </c>
      <c r="D297" s="9">
        <f t="shared" si="106"/>
        <v>3.9153228482314683E-3</v>
      </c>
      <c r="E297" s="9">
        <v>2.9499999999999998E-2</v>
      </c>
      <c r="F297" s="13">
        <f t="shared" si="107"/>
        <v>4.8300000000000003E-2</v>
      </c>
      <c r="G297" s="76">
        <f>'TARIFNE STAVKE od 01.10.2022'!F262</f>
        <v>3.3E-3</v>
      </c>
      <c r="H297" s="76">
        <f>'TARIFNE STAVKE od 01.10.2022'!G262</f>
        <v>3.5999999999999999E-3</v>
      </c>
      <c r="I297" s="9">
        <f t="shared" si="108"/>
        <v>5.1900000000000002E-2</v>
      </c>
    </row>
    <row r="298" spans="1:9">
      <c r="A298" s="3">
        <v>3</v>
      </c>
      <c r="B298" s="3" t="s">
        <v>21</v>
      </c>
      <c r="C298" s="9">
        <f t="shared" si="105"/>
        <v>3.5000000000000001E-3</v>
      </c>
      <c r="D298" s="9">
        <f t="shared" si="106"/>
        <v>3.9153228482314683E-3</v>
      </c>
      <c r="E298" s="9">
        <v>2.9499999999999998E-2</v>
      </c>
      <c r="F298" s="13">
        <f t="shared" si="107"/>
        <v>4.8300000000000003E-2</v>
      </c>
      <c r="G298" s="76">
        <f>'TARIFNE STAVKE od 01.10.2022'!F263</f>
        <v>3.3E-3</v>
      </c>
      <c r="H298" s="76">
        <f>'TARIFNE STAVKE od 01.10.2022'!G263</f>
        <v>3.5999999999999999E-3</v>
      </c>
      <c r="I298" s="9">
        <f t="shared" si="108"/>
        <v>5.1900000000000002E-2</v>
      </c>
    </row>
    <row r="299" spans="1:9">
      <c r="A299" s="3">
        <v>4</v>
      </c>
      <c r="B299" s="3" t="s">
        <v>22</v>
      </c>
      <c r="C299" s="9">
        <f t="shared" si="105"/>
        <v>3.5000000000000001E-3</v>
      </c>
      <c r="D299" s="9">
        <f t="shared" si="106"/>
        <v>3.9153228482314683E-3</v>
      </c>
      <c r="E299" s="9">
        <v>2.9499999999999998E-2</v>
      </c>
      <c r="F299" s="13">
        <f t="shared" si="107"/>
        <v>4.8300000000000003E-2</v>
      </c>
      <c r="G299" s="76">
        <f>'TARIFNE STAVKE od 01.10.2022'!F264</f>
        <v>3.2000000000000002E-3</v>
      </c>
      <c r="H299" s="76">
        <f>'TARIFNE STAVKE od 01.10.2022'!G264</f>
        <v>3.5000000000000001E-3</v>
      </c>
      <c r="I299" s="9">
        <f t="shared" si="108"/>
        <v>5.1800000000000006E-2</v>
      </c>
    </row>
    <row r="300" spans="1:9">
      <c r="A300" s="3">
        <v>5</v>
      </c>
      <c r="B300" s="3" t="s">
        <v>23</v>
      </c>
      <c r="C300" s="9">
        <f t="shared" si="105"/>
        <v>3.5000000000000001E-3</v>
      </c>
      <c r="D300" s="9">
        <f t="shared" si="106"/>
        <v>3.9153228482314683E-3</v>
      </c>
      <c r="E300" s="9">
        <v>2.9499999999999998E-2</v>
      </c>
      <c r="F300" s="13">
        <f t="shared" si="107"/>
        <v>4.8300000000000003E-2</v>
      </c>
      <c r="G300" s="76">
        <f>'TARIFNE STAVKE od 01.10.2022'!F265</f>
        <v>3.0000000000000001E-3</v>
      </c>
      <c r="H300" s="76">
        <f>'TARIFNE STAVKE od 01.10.2022'!G265</f>
        <v>3.3E-3</v>
      </c>
      <c r="I300" s="9">
        <f t="shared" si="108"/>
        <v>5.16E-2</v>
      </c>
    </row>
    <row r="301" spans="1:9">
      <c r="A301" s="3">
        <v>6</v>
      </c>
      <c r="B301" s="3" t="s">
        <v>24</v>
      </c>
      <c r="C301" s="9">
        <f t="shared" si="105"/>
        <v>3.5000000000000001E-3</v>
      </c>
      <c r="D301" s="9">
        <f t="shared" si="106"/>
        <v>3.9153228482314683E-3</v>
      </c>
      <c r="E301" s="9">
        <v>2.9499999999999998E-2</v>
      </c>
      <c r="F301" s="13">
        <f t="shared" si="107"/>
        <v>4.8300000000000003E-2</v>
      </c>
      <c r="G301" s="76">
        <f>'TARIFNE STAVKE od 01.10.2022'!F266</f>
        <v>2.8E-3</v>
      </c>
      <c r="H301" s="76">
        <f>'TARIFNE STAVKE od 01.10.2022'!G266</f>
        <v>3.0999999999999999E-3</v>
      </c>
      <c r="I301" s="9">
        <f t="shared" si="108"/>
        <v>5.1400000000000001E-2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109">ROUND(D307*0.901,4)</f>
        <v>3.5999999999999999E-3</v>
      </c>
      <c r="D307" s="9">
        <f t="shared" ref="D307:D311" si="110">E307/$G$9</f>
        <v>4.0347733758046315E-3</v>
      </c>
      <c r="E307" s="9">
        <v>3.04E-2</v>
      </c>
      <c r="F307" s="13">
        <f>C307+$C$9</f>
        <v>4.8399999999999999E-2</v>
      </c>
      <c r="G307" s="76">
        <f>'TARIFNE STAVKE od 01.10.2022'!F270</f>
        <v>6.1000000000000004E-3</v>
      </c>
      <c r="H307" s="76">
        <f>'TARIFNE STAVKE od 01.10.2022'!G270</f>
        <v>6.3E-3</v>
      </c>
      <c r="I307" s="9">
        <f t="shared" ref="I307:I311" si="111">(F307+H307)</f>
        <v>5.4699999999999999E-2</v>
      </c>
    </row>
    <row r="308" spans="1:9">
      <c r="A308" s="3">
        <v>2</v>
      </c>
      <c r="B308" s="3" t="s">
        <v>20</v>
      </c>
      <c r="C308" s="9">
        <f t="shared" si="109"/>
        <v>3.5999999999999999E-3</v>
      </c>
      <c r="D308" s="9">
        <f t="shared" si="110"/>
        <v>4.0347733758046315E-3</v>
      </c>
      <c r="E308" s="9">
        <v>3.04E-2</v>
      </c>
      <c r="F308" s="13">
        <f>C308+$C$9</f>
        <v>4.8399999999999999E-2</v>
      </c>
      <c r="G308" s="76">
        <f>'TARIFNE STAVKE od 01.10.2022'!F271</f>
        <v>5.1000000000000004E-3</v>
      </c>
      <c r="H308" s="76">
        <f>'TARIFNE STAVKE od 01.10.2022'!G271</f>
        <v>5.3E-3</v>
      </c>
      <c r="I308" s="9">
        <f t="shared" si="111"/>
        <v>5.3699999999999998E-2</v>
      </c>
    </row>
    <row r="309" spans="1:9">
      <c r="A309" s="3">
        <v>3</v>
      </c>
      <c r="B309" s="3" t="s">
        <v>21</v>
      </c>
      <c r="C309" s="9">
        <f t="shared" si="109"/>
        <v>3.5999999999999999E-3</v>
      </c>
      <c r="D309" s="9">
        <f t="shared" si="110"/>
        <v>4.0347733758046315E-3</v>
      </c>
      <c r="E309" s="9">
        <v>3.04E-2</v>
      </c>
      <c r="F309" s="13">
        <f>C309+$C$9</f>
        <v>4.8399999999999999E-2</v>
      </c>
      <c r="G309" s="76">
        <f>'TARIFNE STAVKE od 01.10.2022'!F272</f>
        <v>4.7999999999999996E-3</v>
      </c>
      <c r="H309" s="76">
        <f>'TARIFNE STAVKE od 01.10.2022'!G272</f>
        <v>5.0000000000000001E-3</v>
      </c>
      <c r="I309" s="9">
        <f t="shared" si="111"/>
        <v>5.3399999999999996E-2</v>
      </c>
    </row>
    <row r="310" spans="1:9">
      <c r="A310" s="3">
        <v>4</v>
      </c>
      <c r="B310" s="3" t="s">
        <v>22</v>
      </c>
      <c r="C310" s="9">
        <f t="shared" si="109"/>
        <v>3.5999999999999999E-3</v>
      </c>
      <c r="D310" s="9">
        <f t="shared" si="110"/>
        <v>4.0347733758046315E-3</v>
      </c>
      <c r="E310" s="9">
        <v>3.04E-2</v>
      </c>
      <c r="F310" s="13">
        <f>C310+$C$9</f>
        <v>4.8399999999999999E-2</v>
      </c>
      <c r="G310" s="76">
        <f>'TARIFNE STAVKE od 01.10.2022'!F273</f>
        <v>4.5999999999999999E-3</v>
      </c>
      <c r="H310" s="76">
        <f>'TARIFNE STAVKE od 01.10.2022'!G273</f>
        <v>4.7000000000000002E-3</v>
      </c>
      <c r="I310" s="9">
        <f t="shared" si="111"/>
        <v>5.3100000000000001E-2</v>
      </c>
    </row>
    <row r="311" spans="1:9">
      <c r="A311" s="3">
        <v>5</v>
      </c>
      <c r="B311" s="3" t="s">
        <v>23</v>
      </c>
      <c r="C311" s="9">
        <f t="shared" si="109"/>
        <v>3.5999999999999999E-3</v>
      </c>
      <c r="D311" s="9">
        <f t="shared" si="110"/>
        <v>4.0347733758046315E-3</v>
      </c>
      <c r="E311" s="9">
        <v>3.04E-2</v>
      </c>
      <c r="F311" s="13">
        <f>C311+$C$9</f>
        <v>4.8399999999999999E-2</v>
      </c>
      <c r="G311" s="76">
        <f>'TARIFNE STAVKE od 01.10.2022'!F274</f>
        <v>4.3E-3</v>
      </c>
      <c r="H311" s="76">
        <f>'TARIFNE STAVKE od 01.10.2022'!G274</f>
        <v>4.4999999999999997E-3</v>
      </c>
      <c r="I311" s="9">
        <f t="shared" si="111"/>
        <v>5.2899999999999996E-2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112">ROUND(D313*0.901,4)</f>
        <v>3.5999999999999999E-3</v>
      </c>
      <c r="D313" s="9">
        <f t="shared" ref="D313:D315" si="113">E313/$G$9</f>
        <v>4.0347733758046315E-3</v>
      </c>
      <c r="E313" s="9">
        <v>3.04E-2</v>
      </c>
      <c r="F313" s="13">
        <f>C313+$C$9</f>
        <v>4.8399999999999999E-2</v>
      </c>
      <c r="G313" s="76">
        <f>'TARIFNE STAVKE od 01.10.2022'!F278</f>
        <v>6.0000000000000001E-3</v>
      </c>
      <c r="H313" s="76">
        <f>'TARIFNE STAVKE od 01.10.2022'!G278</f>
        <v>6.0000000000000001E-3</v>
      </c>
      <c r="I313" s="9">
        <f t="shared" ref="I313:I315" si="114">(F313+H313)</f>
        <v>5.4399999999999997E-2</v>
      </c>
    </row>
    <row r="314" spans="1:9">
      <c r="A314" s="3">
        <v>2</v>
      </c>
      <c r="B314" s="3" t="s">
        <v>22</v>
      </c>
      <c r="C314" s="9">
        <f t="shared" si="112"/>
        <v>3.5999999999999999E-3</v>
      </c>
      <c r="D314" s="9">
        <f t="shared" si="113"/>
        <v>4.0347733758046315E-3</v>
      </c>
      <c r="E314" s="9">
        <v>3.04E-2</v>
      </c>
      <c r="F314" s="13">
        <f>C314+$C$9</f>
        <v>4.8399999999999999E-2</v>
      </c>
      <c r="G314" s="76">
        <f>'TARIFNE STAVKE od 01.10.2022'!F279</f>
        <v>5.7000000000000002E-3</v>
      </c>
      <c r="H314" s="76">
        <f>'TARIFNE STAVKE od 01.10.2022'!G279</f>
        <v>5.7000000000000002E-3</v>
      </c>
      <c r="I314" s="9">
        <f t="shared" si="114"/>
        <v>5.4099999999999995E-2</v>
      </c>
    </row>
    <row r="315" spans="1:9">
      <c r="A315" s="3">
        <v>3</v>
      </c>
      <c r="B315" s="3" t="s">
        <v>23</v>
      </c>
      <c r="C315" s="9">
        <f t="shared" si="112"/>
        <v>3.5999999999999999E-3</v>
      </c>
      <c r="D315" s="9">
        <f t="shared" si="113"/>
        <v>4.0347733758046315E-3</v>
      </c>
      <c r="E315" s="9">
        <v>3.04E-2</v>
      </c>
      <c r="F315" s="13">
        <f>C315+$C$9</f>
        <v>4.8399999999999999E-2</v>
      </c>
      <c r="G315" s="76">
        <f>'TARIFNE STAVKE od 01.10.2022'!F280</f>
        <v>5.4000000000000003E-3</v>
      </c>
      <c r="H315" s="76">
        <f>'TARIFNE STAVKE od 01.10.2022'!G280</f>
        <v>5.4000000000000003E-3</v>
      </c>
      <c r="I315" s="9">
        <f t="shared" si="114"/>
        <v>5.3800000000000001E-2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115">ROUND(D321*0.901,4)</f>
        <v>3.3E-3</v>
      </c>
      <c r="D321" s="9">
        <f t="shared" ref="D321:D325" si="116">E321/$G$9</f>
        <v>3.7029663547680667E-3</v>
      </c>
      <c r="E321" s="9">
        <v>2.7900000000000001E-2</v>
      </c>
      <c r="F321" s="13">
        <f>C321+$C$9</f>
        <v>4.8099999999999997E-2</v>
      </c>
      <c r="G321" s="76">
        <f>'TARIFNE STAVKE od 01.10.2022'!F284</f>
        <v>1.2999999999999999E-2</v>
      </c>
      <c r="H321" s="76">
        <f>'TARIFNE STAVKE od 01.10.2022'!G284</f>
        <v>1.38E-2</v>
      </c>
      <c r="I321" s="9">
        <f t="shared" ref="I321:I325" si="117">(F321+H321)</f>
        <v>6.1899999999999997E-2</v>
      </c>
    </row>
    <row r="322" spans="1:9">
      <c r="A322" s="3">
        <v>2</v>
      </c>
      <c r="B322" s="3" t="s">
        <v>20</v>
      </c>
      <c r="C322" s="9">
        <f t="shared" si="115"/>
        <v>3.3E-3</v>
      </c>
      <c r="D322" s="9">
        <f t="shared" si="116"/>
        <v>3.7029663547680667E-3</v>
      </c>
      <c r="E322" s="9">
        <v>2.7900000000000001E-2</v>
      </c>
      <c r="F322" s="13">
        <f>C322+$C$9</f>
        <v>4.8099999999999997E-2</v>
      </c>
      <c r="G322" s="76">
        <f>'TARIFNE STAVKE od 01.10.2022'!F285</f>
        <v>1.18E-2</v>
      </c>
      <c r="H322" s="76">
        <f>'TARIFNE STAVKE od 01.10.2022'!G285</f>
        <v>1.26E-2</v>
      </c>
      <c r="I322" s="9">
        <f t="shared" si="117"/>
        <v>6.0699999999999997E-2</v>
      </c>
    </row>
    <row r="323" spans="1:9">
      <c r="A323" s="3">
        <v>3</v>
      </c>
      <c r="B323" s="3" t="s">
        <v>21</v>
      </c>
      <c r="C323" s="9">
        <f t="shared" si="115"/>
        <v>3.3E-3</v>
      </c>
      <c r="D323" s="9">
        <f t="shared" si="116"/>
        <v>3.7029663547680667E-3</v>
      </c>
      <c r="E323" s="9">
        <v>2.7900000000000001E-2</v>
      </c>
      <c r="F323" s="13">
        <f>C323+$C$9</f>
        <v>4.8099999999999997E-2</v>
      </c>
      <c r="G323" s="76">
        <f>'TARIFNE STAVKE od 01.10.2022'!F286</f>
        <v>1.18E-2</v>
      </c>
      <c r="H323" s="76">
        <f>'TARIFNE STAVKE od 01.10.2022'!G286</f>
        <v>1.26E-2</v>
      </c>
      <c r="I323" s="9">
        <f t="shared" si="117"/>
        <v>6.0699999999999997E-2</v>
      </c>
    </row>
    <row r="324" spans="1:9">
      <c r="A324" s="3">
        <v>4</v>
      </c>
      <c r="B324" s="3" t="s">
        <v>22</v>
      </c>
      <c r="C324" s="9">
        <f t="shared" si="115"/>
        <v>3.3E-3</v>
      </c>
      <c r="D324" s="9">
        <f t="shared" si="116"/>
        <v>3.7029663547680667E-3</v>
      </c>
      <c r="E324" s="9">
        <v>2.7900000000000001E-2</v>
      </c>
      <c r="F324" s="13">
        <f>C324+$C$9</f>
        <v>4.8099999999999997E-2</v>
      </c>
      <c r="G324" s="76">
        <f>'TARIFNE STAVKE od 01.10.2022'!F287</f>
        <v>1.12E-2</v>
      </c>
      <c r="H324" s="76">
        <f>'TARIFNE STAVKE od 01.10.2022'!G287</f>
        <v>1.1900000000000001E-2</v>
      </c>
      <c r="I324" s="9">
        <f t="shared" si="117"/>
        <v>0.06</v>
      </c>
    </row>
    <row r="325" spans="1:9">
      <c r="A325" s="3">
        <v>5</v>
      </c>
      <c r="B325" s="3" t="s">
        <v>23</v>
      </c>
      <c r="C325" s="9">
        <f t="shared" si="115"/>
        <v>3.3E-3</v>
      </c>
      <c r="D325" s="9">
        <f t="shared" si="116"/>
        <v>3.7029663547680667E-3</v>
      </c>
      <c r="E325" s="9">
        <v>2.7900000000000001E-2</v>
      </c>
      <c r="F325" s="13">
        <f>C325+$C$9</f>
        <v>4.8099999999999997E-2</v>
      </c>
      <c r="G325" s="76">
        <f>'TARIFNE STAVKE od 01.10.2022'!F288</f>
        <v>1.06E-2</v>
      </c>
      <c r="H325" s="76">
        <f>'TARIFNE STAVKE od 01.10.2022'!G288</f>
        <v>1.1299999999999999E-2</v>
      </c>
      <c r="I325" s="9">
        <f t="shared" si="117"/>
        <v>5.9399999999999994E-2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118">ROUND(D331*0.901,4)</f>
        <v>3.3E-3</v>
      </c>
      <c r="D331" s="9">
        <f t="shared" ref="D331:D336" si="119">E331/$G$9</f>
        <v>3.7029663547680667E-3</v>
      </c>
      <c r="E331" s="9">
        <v>2.7900000000000001E-2</v>
      </c>
      <c r="F331" s="13">
        <f t="shared" ref="F331:F336" si="120">C331+$C$9</f>
        <v>4.8099999999999997E-2</v>
      </c>
      <c r="G331" s="8">
        <f>'TARIFNE STAVKE od 01.10.2022'!F292</f>
        <v>1.2999999999999999E-2</v>
      </c>
      <c r="H331" s="8">
        <f>'TARIFNE STAVKE od 01.10.2022'!G292</f>
        <v>1.3100000000000001E-2</v>
      </c>
      <c r="I331" s="9">
        <f t="shared" ref="I331:I336" si="121">(F331+H331)</f>
        <v>6.1199999999999997E-2</v>
      </c>
    </row>
    <row r="332" spans="1:9">
      <c r="A332" s="3">
        <v>2</v>
      </c>
      <c r="B332" s="3" t="s">
        <v>20</v>
      </c>
      <c r="C332" s="9">
        <f t="shared" si="118"/>
        <v>3.3E-3</v>
      </c>
      <c r="D332" s="9">
        <f t="shared" si="119"/>
        <v>3.7029663547680667E-3</v>
      </c>
      <c r="E332" s="9">
        <v>2.7900000000000001E-2</v>
      </c>
      <c r="F332" s="13">
        <f t="shared" si="120"/>
        <v>4.8099999999999997E-2</v>
      </c>
      <c r="G332" s="8">
        <f>'TARIFNE STAVKE od 01.10.2022'!F293</f>
        <v>1.18E-2</v>
      </c>
      <c r="H332" s="8">
        <f>'TARIFNE STAVKE od 01.10.2022'!G293</f>
        <v>1.1900000000000001E-2</v>
      </c>
      <c r="I332" s="9">
        <f t="shared" si="121"/>
        <v>0.06</v>
      </c>
    </row>
    <row r="333" spans="1:9">
      <c r="A333" s="3">
        <v>3</v>
      </c>
      <c r="B333" s="3" t="s">
        <v>21</v>
      </c>
      <c r="C333" s="9">
        <f t="shared" si="118"/>
        <v>3.3E-3</v>
      </c>
      <c r="D333" s="9">
        <f t="shared" si="119"/>
        <v>3.7029663547680667E-3</v>
      </c>
      <c r="E333" s="9">
        <v>2.7900000000000001E-2</v>
      </c>
      <c r="F333" s="13">
        <f t="shared" si="120"/>
        <v>4.8099999999999997E-2</v>
      </c>
      <c r="G333" s="8">
        <f>'TARIFNE STAVKE od 01.10.2022'!F294</f>
        <v>1.18E-2</v>
      </c>
      <c r="H333" s="8">
        <f>'TARIFNE STAVKE od 01.10.2022'!G294</f>
        <v>1.1900000000000001E-2</v>
      </c>
      <c r="I333" s="9">
        <f t="shared" si="121"/>
        <v>0.06</v>
      </c>
    </row>
    <row r="334" spans="1:9">
      <c r="A334" s="3">
        <v>4</v>
      </c>
      <c r="B334" s="3" t="s">
        <v>22</v>
      </c>
      <c r="C334" s="9">
        <f t="shared" si="118"/>
        <v>3.3E-3</v>
      </c>
      <c r="D334" s="9">
        <f t="shared" si="119"/>
        <v>3.7029663547680667E-3</v>
      </c>
      <c r="E334" s="9">
        <v>2.7900000000000001E-2</v>
      </c>
      <c r="F334" s="13">
        <f t="shared" si="120"/>
        <v>4.8099999999999997E-2</v>
      </c>
      <c r="G334" s="8">
        <f>'TARIFNE STAVKE od 01.10.2022'!F295</f>
        <v>1.12E-2</v>
      </c>
      <c r="H334" s="8">
        <f>'TARIFNE STAVKE od 01.10.2022'!G295</f>
        <v>1.1299999999999999E-2</v>
      </c>
      <c r="I334" s="9">
        <f t="shared" si="121"/>
        <v>5.9399999999999994E-2</v>
      </c>
    </row>
    <row r="335" spans="1:9">
      <c r="A335" s="3">
        <v>5</v>
      </c>
      <c r="B335" s="3" t="s">
        <v>23</v>
      </c>
      <c r="C335" s="9">
        <f t="shared" si="118"/>
        <v>3.3E-3</v>
      </c>
      <c r="D335" s="9">
        <f t="shared" si="119"/>
        <v>3.7029663547680667E-3</v>
      </c>
      <c r="E335" s="9">
        <v>2.7900000000000001E-2</v>
      </c>
      <c r="F335" s="13">
        <f t="shared" si="120"/>
        <v>4.8099999999999997E-2</v>
      </c>
      <c r="G335" s="8">
        <f>'TARIFNE STAVKE od 01.10.2022'!F296</f>
        <v>1.06E-2</v>
      </c>
      <c r="H335" s="8">
        <f>'TARIFNE STAVKE od 01.10.2022'!G296</f>
        <v>1.0699999999999999E-2</v>
      </c>
      <c r="I335" s="9">
        <f t="shared" si="121"/>
        <v>5.8799999999999998E-2</v>
      </c>
    </row>
    <row r="336" spans="1:9">
      <c r="A336" s="3">
        <v>6</v>
      </c>
      <c r="B336" s="3" t="s">
        <v>24</v>
      </c>
      <c r="C336" s="9">
        <f t="shared" si="118"/>
        <v>3.3E-3</v>
      </c>
      <c r="D336" s="9">
        <f t="shared" si="119"/>
        <v>3.7029663547680667E-3</v>
      </c>
      <c r="E336" s="9">
        <v>2.7900000000000001E-2</v>
      </c>
      <c r="F336" s="13">
        <f t="shared" si="120"/>
        <v>4.8099999999999997E-2</v>
      </c>
      <c r="G336" s="8">
        <f>'TARIFNE STAVKE od 01.10.2022'!F297</f>
        <v>0.01</v>
      </c>
      <c r="H336" s="8">
        <f>'TARIFNE STAVKE od 01.10.2022'!G297</f>
        <v>1.01E-2</v>
      </c>
      <c r="I336" s="9">
        <f t="shared" si="121"/>
        <v>5.8199999999999995E-2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122">ROUND(D342*0.901,4)</f>
        <v>3.3E-3</v>
      </c>
      <c r="D342" s="9">
        <f t="shared" ref="D342:D344" si="123">E342/$G$9</f>
        <v>3.7029663547680667E-3</v>
      </c>
      <c r="E342" s="9">
        <v>2.7900000000000001E-2</v>
      </c>
      <c r="F342" s="13">
        <f>C342+$C$9</f>
        <v>4.8099999999999997E-2</v>
      </c>
      <c r="G342" s="8">
        <f>'TARIFNE STAVKE od 01.10.2022'!F301</f>
        <v>1.04E-2</v>
      </c>
      <c r="H342" s="8">
        <f>'TARIFNE STAVKE od 01.10.2022'!G301</f>
        <v>1.0200000000000001E-2</v>
      </c>
      <c r="I342" s="9">
        <f>(F342+H342)</f>
        <v>5.8299999999999998E-2</v>
      </c>
    </row>
    <row r="343" spans="1:9">
      <c r="A343" s="3">
        <v>2</v>
      </c>
      <c r="B343" s="3" t="s">
        <v>25</v>
      </c>
      <c r="C343" s="9">
        <f t="shared" si="122"/>
        <v>3.3E-3</v>
      </c>
      <c r="D343" s="9">
        <f t="shared" si="123"/>
        <v>3.7029663547680667E-3</v>
      </c>
      <c r="E343" s="9">
        <v>2.7900000000000001E-2</v>
      </c>
      <c r="F343" s="13">
        <f>C343+$C$9</f>
        <v>4.8099999999999997E-2</v>
      </c>
      <c r="G343" s="8">
        <f>'TARIFNE STAVKE od 01.10.2022'!F302</f>
        <v>9.1999999999999998E-3</v>
      </c>
      <c r="H343" s="8">
        <f>'TARIFNE STAVKE od 01.10.2022'!G302</f>
        <v>9.1000000000000004E-3</v>
      </c>
      <c r="I343" s="9">
        <f t="shared" ref="I343:I344" si="124">(F343+H343)</f>
        <v>5.7200000000000001E-2</v>
      </c>
    </row>
    <row r="344" spans="1:9">
      <c r="A344" s="3">
        <v>3</v>
      </c>
      <c r="B344" s="3" t="s">
        <v>28</v>
      </c>
      <c r="C344" s="9">
        <f t="shared" si="122"/>
        <v>3.3E-3</v>
      </c>
      <c r="D344" s="9">
        <f t="shared" si="123"/>
        <v>3.7029663547680667E-3</v>
      </c>
      <c r="E344" s="9">
        <v>2.7900000000000001E-2</v>
      </c>
      <c r="F344" s="13">
        <f>C344+$C$9</f>
        <v>4.8099999999999997E-2</v>
      </c>
      <c r="G344" s="8">
        <f>'TARIFNE STAVKE od 01.10.2022'!F303</f>
        <v>8.6E-3</v>
      </c>
      <c r="H344" s="8">
        <f>'TARIFNE STAVKE od 01.10.2022'!G303</f>
        <v>8.5000000000000006E-3</v>
      </c>
      <c r="I344" s="9">
        <f t="shared" si="124"/>
        <v>5.6599999999999998E-2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09D756FA-0F5D-4F8E-970C-92E15E236020}"/>
  </hyperlinks>
  <pageMargins left="0.39370078740157483" right="0.39370078740157483" top="1.0833333333333333" bottom="0.74803149606299213" header="0.31496062992125984" footer="0.31496062992125984"/>
  <pageSetup scale="61" orientation="portrait" r:id="rId2"/>
  <rowBreaks count="3" manualBreakCount="3">
    <brk id="52" max="16383" man="1"/>
    <brk id="100" max="16383" man="1"/>
    <brk id="14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3F56F-252E-46A6-A349-E8D9220E9D02}">
  <sheetPr codeName="Sheet14"/>
  <dimension ref="A1:I344"/>
  <sheetViews>
    <sheetView view="pageBreakPreview" zoomScaleNormal="100" zoomScaleSheetLayoutView="100" workbookViewId="0">
      <selection activeCell="A9" sqref="A9:XFD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291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4.5600000000000002E-2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 t="shared" ref="F17:F23" si="0">C17+$C$9</f>
        <v>4.9200000000000001E-2</v>
      </c>
      <c r="G17" s="8">
        <f>'TARIFNE STAVKE od 01.10.2022'!F6</f>
        <v>6.8999999999999999E-3</v>
      </c>
      <c r="H17" s="8">
        <f>'TARIFNE STAVKE od 01.10.2022'!G6</f>
        <v>7.1000000000000004E-3</v>
      </c>
      <c r="I17" s="9">
        <f>(F17+H17)</f>
        <v>5.6300000000000003E-2</v>
      </c>
    </row>
    <row r="18" spans="1:9">
      <c r="A18" s="3">
        <v>2</v>
      </c>
      <c r="B18" s="3" t="s">
        <v>20</v>
      </c>
      <c r="C18" s="9">
        <f t="shared" ref="C18:C23" si="1">ROUND(E18*0.901,4)</f>
        <v>2.6800000000000001E-2</v>
      </c>
      <c r="D18" s="9">
        <f t="shared" ref="D18:D23" si="2">E18/$G$9</f>
        <v>3.941867409914394E-3</v>
      </c>
      <c r="E18" s="9">
        <v>2.9700000000000001E-2</v>
      </c>
      <c r="F18" s="13">
        <f t="shared" si="0"/>
        <v>7.2400000000000006E-2</v>
      </c>
      <c r="G18" s="8">
        <f>'TARIFNE STAVKE od 01.10.2022'!F7</f>
        <v>5.3E-3</v>
      </c>
      <c r="H18" s="8">
        <f>'TARIFNE STAVKE od 01.10.2022'!G7</f>
        <v>5.4999999999999997E-3</v>
      </c>
      <c r="I18" s="9">
        <f t="shared" ref="I18:I23" si="3">(F18+H18)</f>
        <v>7.7900000000000011E-2</v>
      </c>
    </row>
    <row r="19" spans="1:9">
      <c r="A19" s="3">
        <v>3</v>
      </c>
      <c r="B19" s="3" t="s">
        <v>21</v>
      </c>
      <c r="C19" s="9">
        <f t="shared" si="1"/>
        <v>2.6800000000000001E-2</v>
      </c>
      <c r="D19" s="9">
        <f t="shared" si="2"/>
        <v>3.941867409914394E-3</v>
      </c>
      <c r="E19" s="9">
        <v>2.9700000000000001E-2</v>
      </c>
      <c r="F19" s="13">
        <f t="shared" si="0"/>
        <v>7.2400000000000006E-2</v>
      </c>
      <c r="G19" s="8">
        <f>'TARIFNE STAVKE od 01.10.2022'!F8</f>
        <v>5.1999999999999998E-3</v>
      </c>
      <c r="H19" s="8">
        <f>'TARIFNE STAVKE od 01.10.2022'!G8</f>
        <v>5.4000000000000003E-3</v>
      </c>
      <c r="I19" s="9">
        <f t="shared" si="3"/>
        <v>7.7800000000000008E-2</v>
      </c>
    </row>
    <row r="20" spans="1:9">
      <c r="A20" s="3">
        <v>4</v>
      </c>
      <c r="B20" s="3" t="s">
        <v>22</v>
      </c>
      <c r="C20" s="9">
        <f t="shared" si="1"/>
        <v>2.6800000000000001E-2</v>
      </c>
      <c r="D20" s="9">
        <f t="shared" si="2"/>
        <v>3.941867409914394E-3</v>
      </c>
      <c r="E20" s="9">
        <v>2.9700000000000001E-2</v>
      </c>
      <c r="F20" s="13">
        <f t="shared" si="0"/>
        <v>7.2400000000000006E-2</v>
      </c>
      <c r="G20" s="8">
        <f>'TARIFNE STAVKE od 01.10.2022'!F9</f>
        <v>5.0000000000000001E-3</v>
      </c>
      <c r="H20" s="8">
        <f>'TARIFNE STAVKE od 01.10.2022'!G9</f>
        <v>5.1999999999999998E-3</v>
      </c>
      <c r="I20" s="9">
        <f t="shared" si="3"/>
        <v>7.7600000000000002E-2</v>
      </c>
    </row>
    <row r="21" spans="1:9">
      <c r="A21" s="3">
        <v>5</v>
      </c>
      <c r="B21" s="3" t="s">
        <v>23</v>
      </c>
      <c r="C21" s="9">
        <f t="shared" si="1"/>
        <v>2.6800000000000001E-2</v>
      </c>
      <c r="D21" s="9">
        <f t="shared" si="2"/>
        <v>3.941867409914394E-3</v>
      </c>
      <c r="E21" s="9">
        <v>2.9700000000000001E-2</v>
      </c>
      <c r="F21" s="13">
        <f t="shared" si="0"/>
        <v>7.2400000000000006E-2</v>
      </c>
      <c r="G21" s="8">
        <f>'TARIFNE STAVKE od 01.10.2022'!F10</f>
        <v>4.7999999999999996E-3</v>
      </c>
      <c r="H21" s="8">
        <f>'TARIFNE STAVKE od 01.10.2022'!G10</f>
        <v>4.8999999999999998E-3</v>
      </c>
      <c r="I21" s="9">
        <f t="shared" si="3"/>
        <v>7.7300000000000008E-2</v>
      </c>
    </row>
    <row r="22" spans="1:9">
      <c r="A22" s="3">
        <v>6</v>
      </c>
      <c r="B22" s="3" t="s">
        <v>24</v>
      </c>
      <c r="C22" s="9">
        <f t="shared" si="1"/>
        <v>2.6800000000000001E-2</v>
      </c>
      <c r="D22" s="9">
        <f t="shared" si="2"/>
        <v>3.941867409914394E-3</v>
      </c>
      <c r="E22" s="9">
        <v>2.9700000000000001E-2</v>
      </c>
      <c r="F22" s="13">
        <f t="shared" si="0"/>
        <v>7.2400000000000006E-2</v>
      </c>
      <c r="G22" s="8">
        <f>'TARIFNE STAVKE od 01.10.2022'!F11</f>
        <v>4.4999999999999997E-3</v>
      </c>
      <c r="H22" s="8">
        <f>'TARIFNE STAVKE od 01.10.2022'!G11</f>
        <v>4.5999999999999999E-3</v>
      </c>
      <c r="I22" s="9">
        <f t="shared" si="3"/>
        <v>7.7000000000000013E-2</v>
      </c>
    </row>
    <row r="23" spans="1:9">
      <c r="A23" s="3">
        <v>7</v>
      </c>
      <c r="B23" s="3" t="s">
        <v>25</v>
      </c>
      <c r="C23" s="9">
        <f t="shared" si="1"/>
        <v>2.6800000000000001E-2</v>
      </c>
      <c r="D23" s="9">
        <f t="shared" si="2"/>
        <v>3.941867409914394E-3</v>
      </c>
      <c r="E23" s="9">
        <v>2.9700000000000001E-2</v>
      </c>
      <c r="F23" s="13">
        <f t="shared" si="0"/>
        <v>7.2400000000000006E-2</v>
      </c>
      <c r="G23" s="8">
        <f>'TARIFNE STAVKE od 01.10.2022'!F12</f>
        <v>4.1999999999999997E-3</v>
      </c>
      <c r="H23" s="8">
        <f>'TARIFNE STAVKE od 01.10.2022'!G12</f>
        <v>4.4000000000000003E-3</v>
      </c>
      <c r="I23" s="9">
        <f t="shared" si="3"/>
        <v>7.6800000000000007E-2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 t="shared" ref="C29:C36" si="4">ROUND(D29*0.901,4)</f>
        <v>2.8E-3</v>
      </c>
      <c r="D29" s="9">
        <f t="shared" ref="D29:D36" si="5">E29/$G$9</f>
        <v>3.079169155219324E-3</v>
      </c>
      <c r="E29" s="9">
        <v>2.3199999999999998E-2</v>
      </c>
      <c r="F29" s="13">
        <f t="shared" ref="F29:F36" si="6">C29+$C$9</f>
        <v>4.8399999999999999E-2</v>
      </c>
      <c r="G29" s="10">
        <f>'TARIFNE STAVKE od 01.10.2022'!F16</f>
        <v>4.0000000000000001E-3</v>
      </c>
      <c r="H29" s="10">
        <f>'TARIFNE STAVKE od 01.10.2022'!G16</f>
        <v>4.1000000000000003E-3</v>
      </c>
      <c r="I29" s="9">
        <f t="shared" ref="I29:I36" si="7">(F29+H29)</f>
        <v>5.2499999999999998E-2</v>
      </c>
    </row>
    <row r="30" spans="1:9">
      <c r="A30" s="3">
        <v>2</v>
      </c>
      <c r="B30" s="3" t="s">
        <v>20</v>
      </c>
      <c r="C30" s="9">
        <f t="shared" si="4"/>
        <v>2.8E-3</v>
      </c>
      <c r="D30" s="9">
        <f t="shared" si="5"/>
        <v>3.079169155219324E-3</v>
      </c>
      <c r="E30" s="9">
        <v>2.3199999999999998E-2</v>
      </c>
      <c r="F30" s="13">
        <f t="shared" si="6"/>
        <v>4.8399999999999999E-2</v>
      </c>
      <c r="G30" s="10">
        <f>'TARIFNE STAVKE od 01.10.2022'!F17</f>
        <v>4.0000000000000001E-3</v>
      </c>
      <c r="H30" s="10">
        <f>'TARIFNE STAVKE od 01.10.2022'!G17</f>
        <v>4.1000000000000003E-3</v>
      </c>
      <c r="I30" s="9">
        <f t="shared" si="7"/>
        <v>5.2499999999999998E-2</v>
      </c>
    </row>
    <row r="31" spans="1:9">
      <c r="A31" s="3">
        <v>3</v>
      </c>
      <c r="B31" s="3" t="s">
        <v>21</v>
      </c>
      <c r="C31" s="9">
        <f t="shared" si="4"/>
        <v>2.8E-3</v>
      </c>
      <c r="D31" s="9">
        <f t="shared" si="5"/>
        <v>3.079169155219324E-3</v>
      </c>
      <c r="E31" s="9">
        <v>2.3199999999999998E-2</v>
      </c>
      <c r="F31" s="13">
        <f t="shared" si="6"/>
        <v>4.8399999999999999E-2</v>
      </c>
      <c r="G31" s="10">
        <f>'TARIFNE STAVKE od 01.10.2022'!F18</f>
        <v>4.0000000000000001E-3</v>
      </c>
      <c r="H31" s="10">
        <f>'TARIFNE STAVKE od 01.10.2022'!G18</f>
        <v>4.1000000000000003E-3</v>
      </c>
      <c r="I31" s="9">
        <f t="shared" si="7"/>
        <v>5.2499999999999998E-2</v>
      </c>
    </row>
    <row r="32" spans="1:9">
      <c r="A32" s="3">
        <v>4</v>
      </c>
      <c r="B32" s="3" t="s">
        <v>22</v>
      </c>
      <c r="C32" s="9">
        <f t="shared" si="4"/>
        <v>2.8E-3</v>
      </c>
      <c r="D32" s="9">
        <f t="shared" si="5"/>
        <v>3.079169155219324E-3</v>
      </c>
      <c r="E32" s="9">
        <v>2.3199999999999998E-2</v>
      </c>
      <c r="F32" s="13">
        <f t="shared" si="6"/>
        <v>4.8399999999999999E-2</v>
      </c>
      <c r="G32" s="10">
        <f>'TARIFNE STAVKE od 01.10.2022'!F19</f>
        <v>3.5999999999999999E-3</v>
      </c>
      <c r="H32" s="10">
        <f>'TARIFNE STAVKE od 01.10.2022'!G19</f>
        <v>3.7000000000000002E-3</v>
      </c>
      <c r="I32" s="9">
        <f t="shared" si="7"/>
        <v>5.21E-2</v>
      </c>
    </row>
    <row r="33" spans="1:9">
      <c r="A33" s="3">
        <v>5</v>
      </c>
      <c r="B33" s="3" t="s">
        <v>23</v>
      </c>
      <c r="C33" s="9">
        <f t="shared" si="4"/>
        <v>2.8E-3</v>
      </c>
      <c r="D33" s="9">
        <f t="shared" si="5"/>
        <v>3.079169155219324E-3</v>
      </c>
      <c r="E33" s="9">
        <v>2.3199999999999998E-2</v>
      </c>
      <c r="F33" s="13">
        <f t="shared" si="6"/>
        <v>4.8399999999999999E-2</v>
      </c>
      <c r="G33" s="10">
        <f>'TARIFNE STAVKE od 01.10.2022'!F20</f>
        <v>3.5999999999999999E-3</v>
      </c>
      <c r="H33" s="10">
        <f>'TARIFNE STAVKE od 01.10.2022'!G20</f>
        <v>3.7000000000000002E-3</v>
      </c>
      <c r="I33" s="9">
        <f t="shared" si="7"/>
        <v>5.21E-2</v>
      </c>
    </row>
    <row r="34" spans="1:9">
      <c r="A34" s="3">
        <v>6</v>
      </c>
      <c r="B34" s="3" t="s">
        <v>24</v>
      </c>
      <c r="C34" s="9">
        <f t="shared" si="4"/>
        <v>2.8E-3</v>
      </c>
      <c r="D34" s="9">
        <f t="shared" si="5"/>
        <v>3.079169155219324E-3</v>
      </c>
      <c r="E34" s="9">
        <v>2.3199999999999998E-2</v>
      </c>
      <c r="F34" s="13">
        <f t="shared" si="6"/>
        <v>4.8399999999999999E-2</v>
      </c>
      <c r="G34" s="10">
        <f>'TARIFNE STAVKE od 01.10.2022'!F21</f>
        <v>3.3999999999999998E-3</v>
      </c>
      <c r="H34" s="10">
        <f>'TARIFNE STAVKE od 01.10.2022'!G21</f>
        <v>3.5000000000000001E-3</v>
      </c>
      <c r="I34" s="9">
        <f t="shared" si="7"/>
        <v>5.1900000000000002E-2</v>
      </c>
    </row>
    <row r="35" spans="1:9">
      <c r="A35" s="3">
        <v>7</v>
      </c>
      <c r="B35" s="3" t="s">
        <v>25</v>
      </c>
      <c r="C35" s="9">
        <f t="shared" si="4"/>
        <v>2.8E-3</v>
      </c>
      <c r="D35" s="9">
        <f t="shared" si="5"/>
        <v>3.079169155219324E-3</v>
      </c>
      <c r="E35" s="9">
        <v>2.3199999999999998E-2</v>
      </c>
      <c r="F35" s="13">
        <f t="shared" si="6"/>
        <v>4.8399999999999999E-2</v>
      </c>
      <c r="G35" s="10">
        <f>'TARIFNE STAVKE od 01.10.2022'!F22</f>
        <v>3.2000000000000002E-3</v>
      </c>
      <c r="H35" s="10">
        <f>'TARIFNE STAVKE od 01.10.2022'!G22</f>
        <v>3.3E-3</v>
      </c>
      <c r="I35" s="9">
        <f t="shared" si="7"/>
        <v>5.1699999999999996E-2</v>
      </c>
    </row>
    <row r="36" spans="1:9">
      <c r="A36" s="3">
        <v>8</v>
      </c>
      <c r="B36" s="3" t="s">
        <v>28</v>
      </c>
      <c r="C36" s="9">
        <f t="shared" si="4"/>
        <v>2.8E-3</v>
      </c>
      <c r="D36" s="9">
        <f t="shared" si="5"/>
        <v>3.079169155219324E-3</v>
      </c>
      <c r="E36" s="9">
        <v>2.3199999999999998E-2</v>
      </c>
      <c r="F36" s="13">
        <f t="shared" si="6"/>
        <v>4.8399999999999999E-2</v>
      </c>
      <c r="G36" s="10">
        <f>'TARIFNE STAVKE od 01.10.2022'!F23</f>
        <v>3.0000000000000001E-3</v>
      </c>
      <c r="H36" s="10">
        <f>'TARIFNE STAVKE od 01.10.2022'!G23</f>
        <v>3.0999999999999999E-3</v>
      </c>
      <c r="I36" s="9">
        <f t="shared" si="7"/>
        <v>5.1499999999999997E-2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4.87E-2</v>
      </c>
      <c r="G42" s="8">
        <f>'TARIFNE STAVKE od 01.10.2022'!F27</f>
        <v>2.8999999999999998E-3</v>
      </c>
      <c r="H42" s="8">
        <f>'TARIFNE STAVKE od 01.10.2022'!G27</f>
        <v>3.0999999999999999E-3</v>
      </c>
      <c r="I42" s="9">
        <f t="shared" ref="I42:I46" si="10">(F42+H42)</f>
        <v>5.1799999999999999E-2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4.87E-2</v>
      </c>
      <c r="G43" s="8">
        <f>'TARIFNE STAVKE od 01.10.2022'!F28</f>
        <v>2.8999999999999998E-3</v>
      </c>
      <c r="H43" s="8">
        <f>'TARIFNE STAVKE od 01.10.2022'!G28</f>
        <v>3.0999999999999999E-3</v>
      </c>
      <c r="I43" s="9">
        <f t="shared" si="10"/>
        <v>5.1799999999999999E-2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4.87E-2</v>
      </c>
      <c r="G44" s="8">
        <f>'TARIFNE STAVKE od 01.10.2022'!F29</f>
        <v>2.5999999999999999E-3</v>
      </c>
      <c r="H44" s="8">
        <f>'TARIFNE STAVKE od 01.10.2022'!G29</f>
        <v>2.7000000000000001E-3</v>
      </c>
      <c r="I44" s="9">
        <f t="shared" si="10"/>
        <v>5.1400000000000001E-2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4.87E-2</v>
      </c>
      <c r="G45" s="8">
        <f>'TARIFNE STAVKE od 01.10.2022'!F30</f>
        <v>2.5000000000000001E-3</v>
      </c>
      <c r="H45" s="8">
        <f>'TARIFNE STAVKE od 01.10.2022'!G30</f>
        <v>2.5999999999999999E-3</v>
      </c>
      <c r="I45" s="9">
        <f t="shared" si="10"/>
        <v>5.1299999999999998E-2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4.87E-2</v>
      </c>
      <c r="G46" s="8">
        <f>'TARIFNE STAVKE od 01.10.2022'!F31</f>
        <v>2.2000000000000001E-3</v>
      </c>
      <c r="H46" s="8">
        <f>'TARIFNE STAVKE od 01.10.2022'!G31</f>
        <v>2.3E-3</v>
      </c>
      <c r="I46" s="9">
        <f t="shared" si="10"/>
        <v>5.1000000000000004E-2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1">ROUND(D48*0.901,4)</f>
        <v>3.5999999999999999E-3</v>
      </c>
      <c r="D48" s="9">
        <f t="shared" ref="D48:D51" si="12">E48/$G$9</f>
        <v>4.0347733758046315E-3</v>
      </c>
      <c r="E48" s="9">
        <v>3.04E-2</v>
      </c>
      <c r="F48" s="13">
        <f>C48+$C$9</f>
        <v>4.9200000000000001E-2</v>
      </c>
      <c r="G48" s="8">
        <f>'TARIFNE STAVKE od 01.10.2022'!F35</f>
        <v>8.8999999999999999E-3</v>
      </c>
      <c r="H48" s="8">
        <f>'TARIFNE STAVKE od 01.10.2022'!G35</f>
        <v>9.1000000000000004E-3</v>
      </c>
      <c r="I48" s="9">
        <f t="shared" ref="I48:I51" si="13">(F48+H48)</f>
        <v>5.8300000000000005E-2</v>
      </c>
    </row>
    <row r="49" spans="1:9">
      <c r="A49" s="3">
        <v>2</v>
      </c>
      <c r="B49" s="3" t="s">
        <v>21</v>
      </c>
      <c r="C49" s="9">
        <f t="shared" si="11"/>
        <v>3.5999999999999999E-3</v>
      </c>
      <c r="D49" s="9">
        <f t="shared" si="12"/>
        <v>4.0347733758046315E-3</v>
      </c>
      <c r="E49" s="9">
        <v>3.04E-2</v>
      </c>
      <c r="F49" s="13">
        <f>C49+$C$9</f>
        <v>4.9200000000000001E-2</v>
      </c>
      <c r="G49" s="8">
        <f>'TARIFNE STAVKE od 01.10.2022'!F36</f>
        <v>8.5000000000000006E-3</v>
      </c>
      <c r="H49" s="8">
        <f>'TARIFNE STAVKE od 01.10.2022'!G36</f>
        <v>8.6999999999999994E-3</v>
      </c>
      <c r="I49" s="9">
        <f t="shared" si="13"/>
        <v>5.79E-2</v>
      </c>
    </row>
    <row r="50" spans="1:9">
      <c r="A50" s="3">
        <v>3</v>
      </c>
      <c r="B50" s="3" t="s">
        <v>22</v>
      </c>
      <c r="C50" s="9">
        <f t="shared" si="11"/>
        <v>3.5999999999999999E-3</v>
      </c>
      <c r="D50" s="9">
        <f t="shared" si="12"/>
        <v>4.0347733758046315E-3</v>
      </c>
      <c r="E50" s="9">
        <v>3.04E-2</v>
      </c>
      <c r="F50" s="13">
        <f>C50+$C$9</f>
        <v>4.9200000000000001E-2</v>
      </c>
      <c r="G50" s="8">
        <f>'TARIFNE STAVKE od 01.10.2022'!F37</f>
        <v>8.0000000000000002E-3</v>
      </c>
      <c r="H50" s="8">
        <f>'TARIFNE STAVKE od 01.10.2022'!G37</f>
        <v>8.2000000000000007E-3</v>
      </c>
      <c r="I50" s="9">
        <f t="shared" si="13"/>
        <v>5.74E-2</v>
      </c>
    </row>
    <row r="51" spans="1:9">
      <c r="A51" s="3">
        <v>4</v>
      </c>
      <c r="B51" s="3" t="s">
        <v>23</v>
      </c>
      <c r="C51" s="9">
        <f t="shared" si="11"/>
        <v>3.5999999999999999E-3</v>
      </c>
      <c r="D51" s="9">
        <f t="shared" si="12"/>
        <v>4.0347733758046315E-3</v>
      </c>
      <c r="E51" s="9">
        <v>3.04E-2</v>
      </c>
      <c r="F51" s="13">
        <f>C51+$C$9</f>
        <v>4.9200000000000001E-2</v>
      </c>
      <c r="G51" s="8">
        <f>'TARIFNE STAVKE od 01.10.2022'!F38</f>
        <v>8.0000000000000002E-3</v>
      </c>
      <c r="H51" s="8">
        <f>'TARIFNE STAVKE od 01.10.2022'!G38</f>
        <v>8.2000000000000007E-3</v>
      </c>
      <c r="I51" s="9">
        <f t="shared" si="13"/>
        <v>5.74E-2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4">ROUND(D57*0.901,4)</f>
        <v>4.1000000000000003E-3</v>
      </c>
      <c r="D57" s="9">
        <f t="shared" ref="D57:D59" si="15">E57/$G$9</f>
        <v>4.539120047780211E-3</v>
      </c>
      <c r="E57" s="9">
        <v>3.4200000000000001E-2</v>
      </c>
      <c r="F57" s="13">
        <f>C57+$C$9</f>
        <v>4.9700000000000001E-2</v>
      </c>
      <c r="G57" s="10">
        <f>'TARIFNE STAVKE od 01.10.2022'!F42</f>
        <v>6.1999999999999998E-3</v>
      </c>
      <c r="H57" s="10">
        <f>'TARIFNE STAVKE od 01.10.2022'!G42</f>
        <v>6.4000000000000003E-3</v>
      </c>
      <c r="I57" s="9">
        <f t="shared" ref="I57:I59" si="16">(F57+H57)</f>
        <v>5.6100000000000004E-2</v>
      </c>
    </row>
    <row r="58" spans="1:9">
      <c r="A58" s="3">
        <v>2</v>
      </c>
      <c r="B58" s="3" t="s">
        <v>21</v>
      </c>
      <c r="C58" s="9">
        <f t="shared" si="14"/>
        <v>4.1000000000000003E-3</v>
      </c>
      <c r="D58" s="9">
        <f t="shared" si="15"/>
        <v>4.539120047780211E-3</v>
      </c>
      <c r="E58" s="9">
        <v>3.4200000000000001E-2</v>
      </c>
      <c r="F58" s="13">
        <f>C58+$C$9</f>
        <v>4.9700000000000001E-2</v>
      </c>
      <c r="G58" s="10">
        <f>'TARIFNE STAVKE od 01.10.2022'!F43</f>
        <v>6.1999999999999998E-3</v>
      </c>
      <c r="H58" s="10">
        <f>'TARIFNE STAVKE od 01.10.2022'!G43</f>
        <v>6.4000000000000003E-3</v>
      </c>
      <c r="I58" s="9">
        <f t="shared" si="16"/>
        <v>5.6100000000000004E-2</v>
      </c>
    </row>
    <row r="59" spans="1:9">
      <c r="A59" s="3">
        <v>3</v>
      </c>
      <c r="B59" s="3" t="s">
        <v>22</v>
      </c>
      <c r="C59" s="9">
        <f t="shared" si="14"/>
        <v>4.1000000000000003E-3</v>
      </c>
      <c r="D59" s="9">
        <f t="shared" si="15"/>
        <v>4.539120047780211E-3</v>
      </c>
      <c r="E59" s="9">
        <v>3.4200000000000001E-2</v>
      </c>
      <c r="F59" s="13">
        <f>C59+$C$9</f>
        <v>4.9700000000000001E-2</v>
      </c>
      <c r="G59" s="10">
        <f>'TARIFNE STAVKE od 01.10.2022'!F44</f>
        <v>5.8999999999999999E-3</v>
      </c>
      <c r="H59" s="10">
        <f>'TARIFNE STAVKE od 01.10.2022'!G44</f>
        <v>6.1000000000000004E-3</v>
      </c>
      <c r="I59" s="9">
        <f t="shared" si="16"/>
        <v>5.5800000000000002E-2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7">ROUND(D61*0.901,4)</f>
        <v>4.1000000000000003E-3</v>
      </c>
      <c r="D61" s="9">
        <f t="shared" ref="D61:D63" si="18">E61/$G$9</f>
        <v>4.539120047780211E-3</v>
      </c>
      <c r="E61" s="9">
        <v>3.4200000000000001E-2</v>
      </c>
      <c r="F61" s="13">
        <f>C61+$C$9</f>
        <v>4.9700000000000001E-2</v>
      </c>
      <c r="G61" s="10">
        <f>'TARIFNE STAVKE od 01.10.2022'!F48</f>
        <v>5.5999999999999999E-3</v>
      </c>
      <c r="H61" s="10">
        <f>'TARIFNE STAVKE od 01.10.2022'!G48</f>
        <v>5.5999999999999999E-3</v>
      </c>
      <c r="I61" s="9">
        <f t="shared" ref="I61:I63" si="19">(F61+H61)</f>
        <v>5.5300000000000002E-2</v>
      </c>
    </row>
    <row r="62" spans="1:9">
      <c r="A62" s="3">
        <v>2</v>
      </c>
      <c r="B62" s="3" t="s">
        <v>21</v>
      </c>
      <c r="C62" s="9">
        <f t="shared" si="17"/>
        <v>4.1000000000000003E-3</v>
      </c>
      <c r="D62" s="9">
        <f t="shared" si="18"/>
        <v>4.539120047780211E-3</v>
      </c>
      <c r="E62" s="9">
        <v>3.4200000000000001E-2</v>
      </c>
      <c r="F62" s="13">
        <f>C62+$C$9</f>
        <v>4.9700000000000001E-2</v>
      </c>
      <c r="G62" s="10">
        <f>'TARIFNE STAVKE od 01.10.2022'!F49</f>
        <v>5.5999999999999999E-3</v>
      </c>
      <c r="H62" s="10">
        <f>'TARIFNE STAVKE od 01.10.2022'!G49</f>
        <v>5.5999999999999999E-3</v>
      </c>
      <c r="I62" s="9">
        <f t="shared" si="19"/>
        <v>5.5300000000000002E-2</v>
      </c>
    </row>
    <row r="63" spans="1:9">
      <c r="A63" s="3">
        <v>3</v>
      </c>
      <c r="B63" s="3" t="s">
        <v>23</v>
      </c>
      <c r="C63" s="9">
        <f t="shared" si="17"/>
        <v>4.1000000000000003E-3</v>
      </c>
      <c r="D63" s="9">
        <f t="shared" si="18"/>
        <v>4.539120047780211E-3</v>
      </c>
      <c r="E63" s="9">
        <v>3.4200000000000001E-2</v>
      </c>
      <c r="F63" s="13">
        <f>C63+$C$9</f>
        <v>4.9700000000000001E-2</v>
      </c>
      <c r="G63" s="10">
        <f>'TARIFNE STAVKE od 01.10.2022'!F50</f>
        <v>5.1000000000000004E-3</v>
      </c>
      <c r="H63" s="10">
        <f>'TARIFNE STAVKE od 01.10.2022'!G50</f>
        <v>5.1000000000000004E-3</v>
      </c>
      <c r="I63" s="9">
        <f t="shared" si="19"/>
        <v>5.4800000000000001E-2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20">ROUND(D69*0.901,4)</f>
        <v>3.5999999999999999E-3</v>
      </c>
      <c r="D69" s="9">
        <f t="shared" ref="D69:D72" si="21">E69/$G$9</f>
        <v>4.0347733758046315E-3</v>
      </c>
      <c r="E69" s="9">
        <v>3.04E-2</v>
      </c>
      <c r="F69" s="13">
        <f>C69+$C$9</f>
        <v>4.9200000000000001E-2</v>
      </c>
      <c r="G69" s="8">
        <f>'TARIFNE STAVKE od 01.10.2022'!F17</f>
        <v>4.0000000000000001E-3</v>
      </c>
      <c r="H69" s="8">
        <f>'TARIFNE STAVKE od 01.10.2022'!G17</f>
        <v>4.1000000000000003E-3</v>
      </c>
      <c r="I69" s="9">
        <f t="shared" ref="I69:I72" si="22">(F69+H69)</f>
        <v>5.33E-2</v>
      </c>
    </row>
    <row r="70" spans="1:9">
      <c r="A70" s="3">
        <v>2</v>
      </c>
      <c r="B70" s="3" t="s">
        <v>21</v>
      </c>
      <c r="C70" s="9">
        <f t="shared" si="20"/>
        <v>3.5999999999999999E-3</v>
      </c>
      <c r="D70" s="9">
        <f t="shared" si="21"/>
        <v>4.0347733758046315E-3</v>
      </c>
      <c r="E70" s="9">
        <v>3.04E-2</v>
      </c>
      <c r="F70" s="13">
        <f>C70+$C$9</f>
        <v>4.9200000000000001E-2</v>
      </c>
      <c r="G70" s="8">
        <f>'TARIFNE STAVKE od 01.10.2022'!F18</f>
        <v>4.0000000000000001E-3</v>
      </c>
      <c r="H70" s="8">
        <f>'TARIFNE STAVKE od 01.10.2022'!G18</f>
        <v>4.1000000000000003E-3</v>
      </c>
      <c r="I70" s="9">
        <f t="shared" si="22"/>
        <v>5.33E-2</v>
      </c>
    </row>
    <row r="71" spans="1:9">
      <c r="A71" s="3">
        <v>3</v>
      </c>
      <c r="B71" s="3" t="s">
        <v>22</v>
      </c>
      <c r="C71" s="9">
        <f t="shared" si="20"/>
        <v>3.5999999999999999E-3</v>
      </c>
      <c r="D71" s="9">
        <f t="shared" si="21"/>
        <v>4.0347733758046315E-3</v>
      </c>
      <c r="E71" s="9">
        <v>3.04E-2</v>
      </c>
      <c r="F71" s="13">
        <f>C71+$C$9</f>
        <v>4.9200000000000001E-2</v>
      </c>
      <c r="G71" s="8">
        <f>'TARIFNE STAVKE od 01.10.2022'!F19</f>
        <v>3.5999999999999999E-3</v>
      </c>
      <c r="H71" s="8">
        <f>'TARIFNE STAVKE od 01.10.2022'!G19</f>
        <v>3.7000000000000002E-3</v>
      </c>
      <c r="I71" s="9">
        <f t="shared" si="22"/>
        <v>5.2900000000000003E-2</v>
      </c>
    </row>
    <row r="72" spans="1:9">
      <c r="A72" s="3">
        <v>4</v>
      </c>
      <c r="B72" s="3" t="s">
        <v>23</v>
      </c>
      <c r="C72" s="9">
        <f t="shared" si="20"/>
        <v>3.5999999999999999E-3</v>
      </c>
      <c r="D72" s="9">
        <f t="shared" si="21"/>
        <v>4.0347733758046315E-3</v>
      </c>
      <c r="E72" s="9">
        <v>3.04E-2</v>
      </c>
      <c r="F72" s="13">
        <f>C72+$C$9</f>
        <v>4.9200000000000001E-2</v>
      </c>
      <c r="G72" s="8">
        <f>'TARIFNE STAVKE od 01.10.2022'!F20</f>
        <v>3.5999999999999999E-3</v>
      </c>
      <c r="H72" s="8">
        <f>'TARIFNE STAVKE od 01.10.2022'!G20</f>
        <v>3.7000000000000002E-3</v>
      </c>
      <c r="I72" s="9">
        <f t="shared" si="22"/>
        <v>5.2900000000000003E-2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23">ROUND(D74*0.901,4)</f>
        <v>3.5999999999999999E-3</v>
      </c>
      <c r="D74" s="9">
        <f t="shared" ref="D74:D78" si="24">E74/$G$9</f>
        <v>4.0347733758046315E-3</v>
      </c>
      <c r="E74" s="9">
        <v>3.04E-2</v>
      </c>
      <c r="F74" s="13">
        <f>C74+$C$9</f>
        <v>4.9200000000000001E-2</v>
      </c>
      <c r="G74" s="8">
        <f>'TARIFNE STAVKE od 01.10.2022'!F61</f>
        <v>4.7999999999999996E-3</v>
      </c>
      <c r="H74" s="8">
        <f>'TARIFNE STAVKE od 01.10.2022'!G61</f>
        <v>5.1000000000000004E-3</v>
      </c>
      <c r="I74" s="9">
        <f t="shared" ref="I74:I78" si="25">(F74+H74)</f>
        <v>5.4300000000000001E-2</v>
      </c>
    </row>
    <row r="75" spans="1:9">
      <c r="A75" s="3">
        <v>2</v>
      </c>
      <c r="B75" s="3" t="s">
        <v>20</v>
      </c>
      <c r="C75" s="9">
        <f t="shared" si="23"/>
        <v>3.5999999999999999E-3</v>
      </c>
      <c r="D75" s="9">
        <f t="shared" si="24"/>
        <v>4.0347733758046315E-3</v>
      </c>
      <c r="E75" s="9">
        <v>3.04E-2</v>
      </c>
      <c r="F75" s="13">
        <f>C75+$C$9</f>
        <v>4.9200000000000001E-2</v>
      </c>
      <c r="G75" s="8">
        <f>'TARIFNE STAVKE od 01.10.2022'!F62</f>
        <v>3.7000000000000002E-3</v>
      </c>
      <c r="H75" s="8">
        <f>'TARIFNE STAVKE od 01.10.2022'!G62</f>
        <v>4.0000000000000001E-3</v>
      </c>
      <c r="I75" s="9">
        <f t="shared" si="25"/>
        <v>5.3199999999999997E-2</v>
      </c>
    </row>
    <row r="76" spans="1:9">
      <c r="A76" s="3">
        <v>3</v>
      </c>
      <c r="B76" s="3" t="s">
        <v>21</v>
      </c>
      <c r="C76" s="9">
        <f t="shared" si="23"/>
        <v>3.5999999999999999E-3</v>
      </c>
      <c r="D76" s="9">
        <f t="shared" si="24"/>
        <v>4.0347733758046315E-3</v>
      </c>
      <c r="E76" s="9">
        <v>3.04E-2</v>
      </c>
      <c r="F76" s="13">
        <f>C76+$C$9</f>
        <v>4.9200000000000001E-2</v>
      </c>
      <c r="G76" s="8">
        <f>'TARIFNE STAVKE od 01.10.2022'!F63</f>
        <v>3.7000000000000002E-3</v>
      </c>
      <c r="H76" s="8">
        <f>'TARIFNE STAVKE od 01.10.2022'!G63</f>
        <v>4.0000000000000001E-3</v>
      </c>
      <c r="I76" s="9">
        <f t="shared" si="25"/>
        <v>5.3199999999999997E-2</v>
      </c>
    </row>
    <row r="77" spans="1:9">
      <c r="A77" s="3">
        <v>4</v>
      </c>
      <c r="B77" s="3" t="s">
        <v>22</v>
      </c>
      <c r="C77" s="9">
        <f t="shared" si="23"/>
        <v>3.5999999999999999E-3</v>
      </c>
      <c r="D77" s="9">
        <f t="shared" si="24"/>
        <v>4.0347733758046315E-3</v>
      </c>
      <c r="E77" s="9">
        <v>3.04E-2</v>
      </c>
      <c r="F77" s="13">
        <f>C77+$C$9</f>
        <v>4.9200000000000001E-2</v>
      </c>
      <c r="G77" s="8">
        <f>'TARIFNE STAVKE od 01.10.2022'!F64</f>
        <v>3.5000000000000001E-3</v>
      </c>
      <c r="H77" s="8">
        <f>'TARIFNE STAVKE od 01.10.2022'!G64</f>
        <v>3.8E-3</v>
      </c>
      <c r="I77" s="9">
        <f t="shared" si="25"/>
        <v>5.2999999999999999E-2</v>
      </c>
    </row>
    <row r="78" spans="1:9">
      <c r="A78" s="3">
        <v>5</v>
      </c>
      <c r="B78" s="3" t="s">
        <v>23</v>
      </c>
      <c r="C78" s="9">
        <f t="shared" si="23"/>
        <v>3.5999999999999999E-3</v>
      </c>
      <c r="D78" s="9">
        <f t="shared" si="24"/>
        <v>4.0347733758046315E-3</v>
      </c>
      <c r="E78" s="9">
        <v>3.04E-2</v>
      </c>
      <c r="F78" s="13">
        <f>C78+$C$9</f>
        <v>4.9200000000000001E-2</v>
      </c>
      <c r="G78" s="8">
        <f>'TARIFNE STAVKE od 01.10.2022'!F65</f>
        <v>3.3E-3</v>
      </c>
      <c r="H78" s="8">
        <f>'TARIFNE STAVKE od 01.10.2022'!G65</f>
        <v>3.5999999999999999E-3</v>
      </c>
      <c r="I78" s="9">
        <f t="shared" si="25"/>
        <v>5.28E-2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6">ROUND(D80*0.901,4)</f>
        <v>4.1000000000000003E-3</v>
      </c>
      <c r="D80" s="9">
        <f t="shared" ref="D80:D83" si="27">E80/$G$9</f>
        <v>4.539120047780211E-3</v>
      </c>
      <c r="E80" s="9">
        <v>3.4200000000000001E-2</v>
      </c>
      <c r="F80" s="13">
        <f>C80+$C$9</f>
        <v>4.9700000000000001E-2</v>
      </c>
      <c r="G80" s="8">
        <f>'TARIFNE STAVKE od 01.10.2022'!F69</f>
        <v>4.4000000000000003E-3</v>
      </c>
      <c r="H80" s="8">
        <f>'TARIFNE STAVKE od 01.10.2022'!G69</f>
        <v>4.4000000000000003E-3</v>
      </c>
      <c r="I80" s="9">
        <f t="shared" ref="I80:I83" si="28">(F80+H80)</f>
        <v>5.4100000000000002E-2</v>
      </c>
    </row>
    <row r="81" spans="1:9">
      <c r="A81" s="3">
        <v>2</v>
      </c>
      <c r="B81" s="3" t="s">
        <v>20</v>
      </c>
      <c r="C81" s="9">
        <f t="shared" si="26"/>
        <v>4.1000000000000003E-3</v>
      </c>
      <c r="D81" s="9">
        <f t="shared" si="27"/>
        <v>4.539120047780211E-3</v>
      </c>
      <c r="E81" s="9">
        <v>3.4200000000000001E-2</v>
      </c>
      <c r="F81" s="13">
        <f>C81+$C$9</f>
        <v>4.9700000000000001E-2</v>
      </c>
      <c r="G81" s="8">
        <f>'TARIFNE STAVKE od 01.10.2022'!F70</f>
        <v>3.8E-3</v>
      </c>
      <c r="H81" s="8">
        <f>'TARIFNE STAVKE od 01.10.2022'!G70</f>
        <v>3.8999999999999998E-3</v>
      </c>
      <c r="I81" s="9">
        <f t="shared" si="28"/>
        <v>5.3600000000000002E-2</v>
      </c>
    </row>
    <row r="82" spans="1:9">
      <c r="A82" s="3">
        <v>3</v>
      </c>
      <c r="B82" s="3" t="s">
        <v>21</v>
      </c>
      <c r="C82" s="9">
        <f t="shared" si="26"/>
        <v>4.1000000000000003E-3</v>
      </c>
      <c r="D82" s="9">
        <f t="shared" si="27"/>
        <v>4.539120047780211E-3</v>
      </c>
      <c r="E82" s="9">
        <v>3.4200000000000001E-2</v>
      </c>
      <c r="F82" s="13">
        <f>C82+$C$9</f>
        <v>4.9700000000000001E-2</v>
      </c>
      <c r="G82" s="8">
        <f>'TARIFNE STAVKE od 01.10.2022'!F71</f>
        <v>3.3999999999999998E-3</v>
      </c>
      <c r="H82" s="8">
        <f>'TARIFNE STAVKE od 01.10.2022'!G71</f>
        <v>3.5000000000000001E-3</v>
      </c>
      <c r="I82" s="9">
        <f t="shared" si="28"/>
        <v>5.3200000000000004E-2</v>
      </c>
    </row>
    <row r="83" spans="1:9">
      <c r="A83" s="3">
        <v>4</v>
      </c>
      <c r="B83" s="3" t="s">
        <v>23</v>
      </c>
      <c r="C83" s="9">
        <f t="shared" si="26"/>
        <v>4.1000000000000003E-3</v>
      </c>
      <c r="D83" s="9">
        <f t="shared" si="27"/>
        <v>4.539120047780211E-3</v>
      </c>
      <c r="E83" s="9">
        <v>3.4200000000000001E-2</v>
      </c>
      <c r="F83" s="13">
        <f>C83+$C$9</f>
        <v>4.9700000000000001E-2</v>
      </c>
      <c r="G83" s="8">
        <f>'TARIFNE STAVKE od 01.10.2022'!F72</f>
        <v>3.0000000000000001E-3</v>
      </c>
      <c r="H83" s="8">
        <f>'TARIFNE STAVKE od 01.10.2022'!G72</f>
        <v>3.0999999999999999E-3</v>
      </c>
      <c r="I83" s="9">
        <f t="shared" si="28"/>
        <v>5.28E-2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9">ROUND(D89*0.901,4)</f>
        <v>3.3999999999999998E-3</v>
      </c>
      <c r="D89" s="9">
        <f t="shared" ref="D89:D95" si="30">E89/$G$9</f>
        <v>3.7427831972924545E-3</v>
      </c>
      <c r="E89" s="9">
        <v>2.8199999999999999E-2</v>
      </c>
      <c r="F89" s="13">
        <f t="shared" ref="F89:F95" si="31">C89+$C$9</f>
        <v>4.9000000000000002E-2</v>
      </c>
      <c r="G89" s="8">
        <f>'TARIFNE STAVKE od 01.10.2022'!F76</f>
        <v>5.1000000000000004E-3</v>
      </c>
      <c r="H89" s="8">
        <f>'TARIFNE STAVKE od 01.10.2022'!G76</f>
        <v>5.4000000000000003E-3</v>
      </c>
      <c r="I89" s="9">
        <f t="shared" ref="I89:I95" si="32">(F89+H89)</f>
        <v>5.4400000000000004E-2</v>
      </c>
    </row>
    <row r="90" spans="1:9">
      <c r="A90" s="3">
        <v>2</v>
      </c>
      <c r="B90" s="3" t="s">
        <v>20</v>
      </c>
      <c r="C90" s="9">
        <f t="shared" si="29"/>
        <v>3.3999999999999998E-3</v>
      </c>
      <c r="D90" s="9">
        <f t="shared" si="30"/>
        <v>3.7427831972924545E-3</v>
      </c>
      <c r="E90" s="9">
        <v>2.8199999999999999E-2</v>
      </c>
      <c r="F90" s="13">
        <f t="shared" si="31"/>
        <v>4.9000000000000002E-2</v>
      </c>
      <c r="G90" s="8">
        <f>'TARIFNE STAVKE od 01.10.2022'!F77</f>
        <v>4.3E-3</v>
      </c>
      <c r="H90" s="8">
        <f>'TARIFNE STAVKE od 01.10.2022'!G77</f>
        <v>4.4999999999999997E-3</v>
      </c>
      <c r="I90" s="9">
        <f t="shared" si="32"/>
        <v>5.3499999999999999E-2</v>
      </c>
    </row>
    <row r="91" spans="1:9">
      <c r="A91" s="3">
        <v>3</v>
      </c>
      <c r="B91" s="3" t="s">
        <v>21</v>
      </c>
      <c r="C91" s="9">
        <f t="shared" si="29"/>
        <v>3.3999999999999998E-3</v>
      </c>
      <c r="D91" s="9">
        <f t="shared" si="30"/>
        <v>3.7427831972924545E-3</v>
      </c>
      <c r="E91" s="9">
        <v>2.8199999999999999E-2</v>
      </c>
      <c r="F91" s="13">
        <f t="shared" si="31"/>
        <v>4.9000000000000002E-2</v>
      </c>
      <c r="G91" s="8">
        <f>'TARIFNE STAVKE od 01.10.2022'!F78</f>
        <v>4.1000000000000003E-3</v>
      </c>
      <c r="H91" s="8">
        <f>'TARIFNE STAVKE od 01.10.2022'!G78</f>
        <v>4.3E-3</v>
      </c>
      <c r="I91" s="9">
        <f t="shared" si="32"/>
        <v>5.33E-2</v>
      </c>
    </row>
    <row r="92" spans="1:9">
      <c r="A92" s="3">
        <v>4</v>
      </c>
      <c r="B92" s="3" t="s">
        <v>22</v>
      </c>
      <c r="C92" s="9">
        <f t="shared" si="29"/>
        <v>3.3999999999999998E-3</v>
      </c>
      <c r="D92" s="9">
        <f t="shared" si="30"/>
        <v>3.7427831972924545E-3</v>
      </c>
      <c r="E92" s="9">
        <v>2.8199999999999999E-2</v>
      </c>
      <c r="F92" s="13">
        <f t="shared" si="31"/>
        <v>4.9000000000000002E-2</v>
      </c>
      <c r="G92" s="8">
        <f>'TARIFNE STAVKE od 01.10.2022'!F79</f>
        <v>3.8999999999999998E-3</v>
      </c>
      <c r="H92" s="8">
        <f>'TARIFNE STAVKE od 01.10.2022'!G79</f>
        <v>4.0000000000000001E-3</v>
      </c>
      <c r="I92" s="9">
        <f t="shared" si="32"/>
        <v>5.3000000000000005E-2</v>
      </c>
    </row>
    <row r="93" spans="1:9">
      <c r="A93" s="3">
        <v>5</v>
      </c>
      <c r="B93" s="3" t="s">
        <v>23</v>
      </c>
      <c r="C93" s="9">
        <f t="shared" si="29"/>
        <v>3.3999999999999998E-3</v>
      </c>
      <c r="D93" s="9">
        <f t="shared" si="30"/>
        <v>3.7427831972924545E-3</v>
      </c>
      <c r="E93" s="9">
        <v>2.8199999999999999E-2</v>
      </c>
      <c r="F93" s="13">
        <f t="shared" si="31"/>
        <v>4.9000000000000002E-2</v>
      </c>
      <c r="G93" s="8">
        <f>'TARIFNE STAVKE od 01.10.2022'!F80</f>
        <v>3.5999999999999999E-3</v>
      </c>
      <c r="H93" s="8">
        <f>'TARIFNE STAVKE od 01.10.2022'!G80</f>
        <v>3.8E-3</v>
      </c>
      <c r="I93" s="9">
        <f t="shared" si="32"/>
        <v>5.28E-2</v>
      </c>
    </row>
    <row r="94" spans="1:9">
      <c r="A94" s="3">
        <v>6</v>
      </c>
      <c r="B94" s="3" t="s">
        <v>24</v>
      </c>
      <c r="C94" s="9">
        <f t="shared" si="29"/>
        <v>3.3999999999999998E-3</v>
      </c>
      <c r="D94" s="9">
        <f t="shared" si="30"/>
        <v>3.7427831972924545E-3</v>
      </c>
      <c r="E94" s="9">
        <v>2.8199999999999999E-2</v>
      </c>
      <c r="F94" s="13">
        <f t="shared" si="31"/>
        <v>4.9000000000000002E-2</v>
      </c>
      <c r="G94" s="8">
        <f>'TARIFNE STAVKE od 01.10.2022'!F81</f>
        <v>3.3999999999999998E-3</v>
      </c>
      <c r="H94" s="8">
        <f>'TARIFNE STAVKE od 01.10.2022'!G81</f>
        <v>3.5999999999999999E-3</v>
      </c>
      <c r="I94" s="9">
        <f t="shared" si="32"/>
        <v>5.2600000000000001E-2</v>
      </c>
    </row>
    <row r="95" spans="1:9">
      <c r="A95" s="3">
        <v>7</v>
      </c>
      <c r="B95" s="3" t="s">
        <v>25</v>
      </c>
      <c r="C95" s="9">
        <f t="shared" si="29"/>
        <v>3.3999999999999998E-3</v>
      </c>
      <c r="D95" s="9">
        <f t="shared" si="30"/>
        <v>3.7427831972924545E-3</v>
      </c>
      <c r="E95" s="9">
        <v>2.8199999999999999E-2</v>
      </c>
      <c r="F95" s="13">
        <f t="shared" si="31"/>
        <v>4.9000000000000002E-2</v>
      </c>
      <c r="G95" s="8">
        <f>'TARIFNE STAVKE od 01.10.2022'!F82</f>
        <v>3.3999999999999998E-3</v>
      </c>
      <c r="H95" s="8">
        <f>'TARIFNE STAVKE od 01.10.2022'!G82</f>
        <v>3.5999999999999999E-3</v>
      </c>
      <c r="I95" s="9">
        <f t="shared" si="32"/>
        <v>5.2600000000000001E-2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33">ROUND(D97*0.901,4)</f>
        <v>3.3999999999999998E-3</v>
      </c>
      <c r="D97" s="9">
        <f t="shared" ref="D97:D99" si="34">E97/$G$9</f>
        <v>3.7427831972924545E-3</v>
      </c>
      <c r="E97" s="9">
        <v>2.8199999999999999E-2</v>
      </c>
      <c r="F97" s="13">
        <f>C97+$C$9</f>
        <v>4.9000000000000002E-2</v>
      </c>
      <c r="G97" s="8">
        <f>'TARIFNE STAVKE od 01.10.2022'!F86</f>
        <v>2.7000000000000001E-3</v>
      </c>
      <c r="H97" s="8">
        <f>'TARIFNE STAVKE od 01.10.2022'!G86</f>
        <v>2.5999999999999999E-3</v>
      </c>
      <c r="I97" s="9">
        <f t="shared" ref="I97:I99" si="35">(F97+H97)</f>
        <v>5.16E-2</v>
      </c>
    </row>
    <row r="98" spans="1:9">
      <c r="A98" s="3">
        <v>2</v>
      </c>
      <c r="B98" s="3" t="s">
        <v>22</v>
      </c>
      <c r="C98" s="9">
        <f t="shared" si="33"/>
        <v>3.3999999999999998E-3</v>
      </c>
      <c r="D98" s="9">
        <f t="shared" si="34"/>
        <v>3.7427831972924545E-3</v>
      </c>
      <c r="E98" s="9">
        <v>2.8199999999999999E-2</v>
      </c>
      <c r="F98" s="13">
        <f>C98+$C$9</f>
        <v>4.9000000000000002E-2</v>
      </c>
      <c r="G98" s="8">
        <f>'TARIFNE STAVKE od 01.10.2022'!F87</f>
        <v>2.0999999999999999E-3</v>
      </c>
      <c r="H98" s="8">
        <f>'TARIFNE STAVKE od 01.10.2022'!G87</f>
        <v>2E-3</v>
      </c>
      <c r="I98" s="9">
        <f t="shared" si="35"/>
        <v>5.1000000000000004E-2</v>
      </c>
    </row>
    <row r="99" spans="1:9">
      <c r="A99" s="3">
        <v>3</v>
      </c>
      <c r="B99" s="3" t="s">
        <v>23</v>
      </c>
      <c r="C99" s="9">
        <f t="shared" si="33"/>
        <v>3.3999999999999998E-3</v>
      </c>
      <c r="D99" s="9">
        <f t="shared" si="34"/>
        <v>3.7427831972924545E-3</v>
      </c>
      <c r="E99" s="9">
        <v>2.8199999999999999E-2</v>
      </c>
      <c r="F99" s="13">
        <f>C99+$C$9</f>
        <v>4.9000000000000002E-2</v>
      </c>
      <c r="G99" s="8">
        <f>'TARIFNE STAVKE od 01.10.2022'!F88</f>
        <v>2.0999999999999999E-3</v>
      </c>
      <c r="H99" s="8">
        <f>'TARIFNE STAVKE od 01.10.2022'!G88</f>
        <v>2E-3</v>
      </c>
      <c r="I99" s="9">
        <f t="shared" si="35"/>
        <v>5.1000000000000004E-2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36">ROUND(D105*0.901,4)</f>
        <v>3.7000000000000002E-3</v>
      </c>
      <c r="D105" s="9">
        <f t="shared" ref="D105:D107" si="37">E105/$G$9</f>
        <v>4.1409516225363327E-3</v>
      </c>
      <c r="E105" s="9">
        <v>3.1199999999999999E-2</v>
      </c>
      <c r="F105" s="13">
        <f>C105+$C$9</f>
        <v>4.9300000000000004E-2</v>
      </c>
      <c r="G105" s="8">
        <f>'TARIFNE STAVKE od 01.10.2022'!F92</f>
        <v>5.3E-3</v>
      </c>
      <c r="H105" s="8">
        <f>'TARIFNE STAVKE od 01.10.2022'!G92</f>
        <v>5.7999999999999996E-3</v>
      </c>
      <c r="I105" s="9">
        <f t="shared" ref="I105:I107" si="38">(F105+H105)</f>
        <v>5.5100000000000003E-2</v>
      </c>
    </row>
    <row r="106" spans="1:9">
      <c r="A106" s="3">
        <v>2</v>
      </c>
      <c r="B106" s="3" t="s">
        <v>21</v>
      </c>
      <c r="C106" s="9">
        <f t="shared" si="36"/>
        <v>3.7000000000000002E-3</v>
      </c>
      <c r="D106" s="9">
        <f t="shared" si="37"/>
        <v>4.1409516225363327E-3</v>
      </c>
      <c r="E106" s="9">
        <v>3.1199999999999999E-2</v>
      </c>
      <c r="F106" s="13">
        <f>C106+$C$9</f>
        <v>4.9300000000000004E-2</v>
      </c>
      <c r="G106" s="8">
        <f>'TARIFNE STAVKE od 01.10.2022'!F93</f>
        <v>4.1999999999999997E-3</v>
      </c>
      <c r="H106" s="8">
        <f>'TARIFNE STAVKE od 01.10.2022'!G93</f>
        <v>4.5999999999999999E-3</v>
      </c>
      <c r="I106" s="9">
        <f t="shared" si="38"/>
        <v>5.3900000000000003E-2</v>
      </c>
    </row>
    <row r="107" spans="1:9">
      <c r="A107" s="3">
        <v>3</v>
      </c>
      <c r="B107" s="3" t="s">
        <v>22</v>
      </c>
      <c r="C107" s="9">
        <f t="shared" si="36"/>
        <v>3.7000000000000002E-3</v>
      </c>
      <c r="D107" s="9">
        <f t="shared" si="37"/>
        <v>4.1409516225363327E-3</v>
      </c>
      <c r="E107" s="9">
        <v>3.1199999999999999E-2</v>
      </c>
      <c r="F107" s="13">
        <f>C107+$C$9</f>
        <v>4.9300000000000004E-2</v>
      </c>
      <c r="G107" s="8">
        <f>'TARIFNE STAVKE od 01.10.2022'!F94</f>
        <v>3.8999999999999998E-3</v>
      </c>
      <c r="H107" s="8">
        <f>'TARIFNE STAVKE od 01.10.2022'!G94</f>
        <v>4.3E-3</v>
      </c>
      <c r="I107" s="9">
        <f t="shared" si="38"/>
        <v>5.3600000000000002E-2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9">ROUND(D109*0.901,4)</f>
        <v>3.7000000000000002E-3</v>
      </c>
      <c r="D109" s="9">
        <f t="shared" ref="D109:D112" si="40">E109/$G$9</f>
        <v>4.1409516225363327E-3</v>
      </c>
      <c r="E109" s="9">
        <v>3.1199999999999999E-2</v>
      </c>
      <c r="F109" s="13">
        <f>C109+$C$9</f>
        <v>4.9300000000000004E-2</v>
      </c>
      <c r="G109" s="8">
        <f>'TARIFNE STAVKE od 01.10.2022'!F98</f>
        <v>4.7999999999999996E-3</v>
      </c>
      <c r="H109" s="8">
        <f>'TARIFNE STAVKE od 01.10.2022'!G98</f>
        <v>4.5999999999999999E-3</v>
      </c>
      <c r="I109" s="9">
        <f t="shared" ref="I109:I112" si="41">(F109+H109)</f>
        <v>5.3900000000000003E-2</v>
      </c>
    </row>
    <row r="110" spans="1:9">
      <c r="A110" s="3">
        <v>2</v>
      </c>
      <c r="B110" s="3" t="s">
        <v>20</v>
      </c>
      <c r="C110" s="9">
        <f t="shared" si="39"/>
        <v>3.7000000000000002E-3</v>
      </c>
      <c r="D110" s="9">
        <f t="shared" si="40"/>
        <v>4.1409516225363327E-3</v>
      </c>
      <c r="E110" s="9">
        <v>3.1199999999999999E-2</v>
      </c>
      <c r="F110" s="13">
        <f>C110+$C$9</f>
        <v>4.9300000000000004E-2</v>
      </c>
      <c r="G110" s="8">
        <f>'TARIFNE STAVKE od 01.10.2022'!F99</f>
        <v>3.8E-3</v>
      </c>
      <c r="H110" s="8">
        <f>'TARIFNE STAVKE od 01.10.2022'!G99</f>
        <v>3.7000000000000002E-3</v>
      </c>
      <c r="I110" s="9">
        <f t="shared" si="41"/>
        <v>5.3000000000000005E-2</v>
      </c>
    </row>
    <row r="111" spans="1:9">
      <c r="A111" s="3">
        <v>3</v>
      </c>
      <c r="B111" s="3" t="s">
        <v>21</v>
      </c>
      <c r="C111" s="9">
        <f t="shared" si="39"/>
        <v>3.7000000000000002E-3</v>
      </c>
      <c r="D111" s="9">
        <f t="shared" si="40"/>
        <v>4.1409516225363327E-3</v>
      </c>
      <c r="E111" s="9">
        <v>3.1199999999999999E-2</v>
      </c>
      <c r="F111" s="13">
        <f>C111+$C$9</f>
        <v>4.9300000000000004E-2</v>
      </c>
      <c r="G111" s="8">
        <f>'TARIFNE STAVKE od 01.10.2022'!F100</f>
        <v>3.8E-3</v>
      </c>
      <c r="H111" s="8">
        <f>'TARIFNE STAVKE od 01.10.2022'!G100</f>
        <v>3.7000000000000002E-3</v>
      </c>
      <c r="I111" s="9">
        <f t="shared" si="41"/>
        <v>5.3000000000000005E-2</v>
      </c>
    </row>
    <row r="112" spans="1:9">
      <c r="A112" s="3">
        <v>4</v>
      </c>
      <c r="B112" s="3" t="s">
        <v>23</v>
      </c>
      <c r="C112" s="9">
        <f t="shared" si="39"/>
        <v>3.7000000000000002E-3</v>
      </c>
      <c r="D112" s="9">
        <f t="shared" si="40"/>
        <v>4.1409516225363327E-3</v>
      </c>
      <c r="E112" s="9">
        <v>3.1199999999999999E-2</v>
      </c>
      <c r="F112" s="13">
        <f>C112+$C$9</f>
        <v>4.9300000000000004E-2</v>
      </c>
      <c r="G112" s="8">
        <f>'TARIFNE STAVKE od 01.10.2022'!F101</f>
        <v>3.3999999999999998E-3</v>
      </c>
      <c r="H112" s="8">
        <f>'TARIFNE STAVKE od 01.10.2022'!G101</f>
        <v>3.3E-3</v>
      </c>
      <c r="I112" s="9">
        <f t="shared" si="41"/>
        <v>5.2600000000000001E-2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42">ROUND(D114*0.901,4)</f>
        <v>3.7000000000000002E-3</v>
      </c>
      <c r="D114" s="9">
        <f t="shared" ref="D114:D115" si="43">E114/$G$9</f>
        <v>4.1409516225363327E-3</v>
      </c>
      <c r="E114" s="9">
        <v>3.1199999999999999E-2</v>
      </c>
      <c r="F114" s="13">
        <f>C114+$C$9</f>
        <v>4.9300000000000004E-2</v>
      </c>
      <c r="G114" s="8">
        <f>'TARIFNE STAVKE od 01.10.2022'!F105</f>
        <v>3.5999999999999999E-3</v>
      </c>
      <c r="H114" s="8">
        <f>'TARIFNE STAVKE od 01.10.2022'!G105</f>
        <v>3.8E-3</v>
      </c>
      <c r="I114" s="9">
        <f t="shared" ref="I114:I115" si="44">(F114+H114)</f>
        <v>5.3100000000000001E-2</v>
      </c>
    </row>
    <row r="115" spans="1:9">
      <c r="A115" s="3">
        <v>2</v>
      </c>
      <c r="B115" s="3" t="s">
        <v>20</v>
      </c>
      <c r="C115" s="9">
        <f t="shared" si="42"/>
        <v>3.7000000000000002E-3</v>
      </c>
      <c r="D115" s="9">
        <f t="shared" si="43"/>
        <v>4.1409516225363327E-3</v>
      </c>
      <c r="E115" s="9">
        <v>3.1199999999999999E-2</v>
      </c>
      <c r="F115" s="13">
        <f>C115+$C$9</f>
        <v>4.9300000000000004E-2</v>
      </c>
      <c r="G115" s="8">
        <f>'TARIFNE STAVKE od 01.10.2022'!F106</f>
        <v>3.5999999999999999E-3</v>
      </c>
      <c r="H115" s="8">
        <f>'TARIFNE STAVKE od 01.10.2022'!G106</f>
        <v>3.8E-3</v>
      </c>
      <c r="I115" s="9">
        <f t="shared" si="44"/>
        <v>5.3100000000000001E-2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45">ROUND(D121*0.901,4)</f>
        <v>3.0000000000000001E-3</v>
      </c>
      <c r="D121" s="9">
        <f t="shared" ref="D121:D125" si="46">E121/$G$9</f>
        <v>3.3180702103656513E-3</v>
      </c>
      <c r="E121" s="9">
        <v>2.5000000000000001E-2</v>
      </c>
      <c r="F121" s="13">
        <f>C121+$C$9</f>
        <v>4.8600000000000004E-2</v>
      </c>
      <c r="G121" s="8">
        <f>'TARIFNE STAVKE od 01.10.2022'!F110</f>
        <v>3.8E-3</v>
      </c>
      <c r="H121" s="8">
        <f>'TARIFNE STAVKE od 01.10.2022'!G110</f>
        <v>4.1000000000000003E-3</v>
      </c>
      <c r="I121" s="9">
        <f t="shared" ref="I121:I125" si="47">(F121+H121)</f>
        <v>5.2700000000000004E-2</v>
      </c>
    </row>
    <row r="122" spans="1:9">
      <c r="A122" s="3">
        <v>2</v>
      </c>
      <c r="B122" s="3" t="s">
        <v>21</v>
      </c>
      <c r="C122" s="9">
        <f t="shared" si="45"/>
        <v>3.0000000000000001E-3</v>
      </c>
      <c r="D122" s="9">
        <f t="shared" si="46"/>
        <v>3.3180702103656513E-3</v>
      </c>
      <c r="E122" s="9">
        <v>2.5000000000000001E-2</v>
      </c>
      <c r="F122" s="13">
        <f>C122+$C$9</f>
        <v>4.8600000000000004E-2</v>
      </c>
      <c r="G122" s="8">
        <f>'TARIFNE STAVKE od 01.10.2022'!F111</f>
        <v>3.0999999999999999E-3</v>
      </c>
      <c r="H122" s="8">
        <f>'TARIFNE STAVKE od 01.10.2022'!G111</f>
        <v>3.3E-3</v>
      </c>
      <c r="I122" s="9">
        <f t="shared" si="47"/>
        <v>5.1900000000000002E-2</v>
      </c>
    </row>
    <row r="123" spans="1:9">
      <c r="A123" s="3">
        <v>3</v>
      </c>
      <c r="B123" s="3" t="s">
        <v>22</v>
      </c>
      <c r="C123" s="9">
        <f t="shared" si="45"/>
        <v>3.0000000000000001E-3</v>
      </c>
      <c r="D123" s="9">
        <f t="shared" si="46"/>
        <v>3.3180702103656513E-3</v>
      </c>
      <c r="E123" s="9">
        <v>2.5000000000000001E-2</v>
      </c>
      <c r="F123" s="13">
        <f>C123+$C$9</f>
        <v>4.8600000000000004E-2</v>
      </c>
      <c r="G123" s="8">
        <f>'TARIFNE STAVKE od 01.10.2022'!F112</f>
        <v>2.8999999999999998E-3</v>
      </c>
      <c r="H123" s="8">
        <f>'TARIFNE STAVKE od 01.10.2022'!G112</f>
        <v>3.0999999999999999E-3</v>
      </c>
      <c r="I123" s="9">
        <f t="shared" si="47"/>
        <v>5.1700000000000003E-2</v>
      </c>
    </row>
    <row r="124" spans="1:9">
      <c r="A124" s="3">
        <v>4</v>
      </c>
      <c r="B124" s="3" t="s">
        <v>23</v>
      </c>
      <c r="C124" s="9">
        <f t="shared" si="45"/>
        <v>3.0000000000000001E-3</v>
      </c>
      <c r="D124" s="9">
        <f t="shared" si="46"/>
        <v>3.3180702103656513E-3</v>
      </c>
      <c r="E124" s="9">
        <v>2.5000000000000001E-2</v>
      </c>
      <c r="F124" s="13">
        <f>C124+$C$9</f>
        <v>4.8600000000000004E-2</v>
      </c>
      <c r="G124" s="8">
        <f>'TARIFNE STAVKE od 01.10.2022'!F113</f>
        <v>2.7000000000000001E-3</v>
      </c>
      <c r="H124" s="8">
        <f>'TARIFNE STAVKE od 01.10.2022'!G113</f>
        <v>2.8999999999999998E-3</v>
      </c>
      <c r="I124" s="9">
        <f t="shared" si="47"/>
        <v>5.1500000000000004E-2</v>
      </c>
    </row>
    <row r="125" spans="1:9">
      <c r="A125" s="3">
        <v>5</v>
      </c>
      <c r="B125" s="3" t="s">
        <v>24</v>
      </c>
      <c r="C125" s="9">
        <f t="shared" si="45"/>
        <v>3.0000000000000001E-3</v>
      </c>
      <c r="D125" s="9">
        <f t="shared" si="46"/>
        <v>3.3180702103656513E-3</v>
      </c>
      <c r="E125" s="9">
        <v>2.5000000000000001E-2</v>
      </c>
      <c r="F125" s="13">
        <f>C125+$C$9</f>
        <v>4.8600000000000004E-2</v>
      </c>
      <c r="G125" s="8">
        <f>'TARIFNE STAVKE od 01.10.2022'!F114</f>
        <v>2.5000000000000001E-3</v>
      </c>
      <c r="H125" s="8">
        <f>'TARIFNE STAVKE od 01.10.2022'!G114</f>
        <v>2.7000000000000001E-3</v>
      </c>
      <c r="I125" s="9">
        <f t="shared" si="47"/>
        <v>5.1300000000000005E-2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48">ROUND(D131*0.901,4)</f>
        <v>3.2000000000000002E-3</v>
      </c>
      <c r="D131" s="9">
        <f t="shared" ref="D131:D136" si="49">E131/$G$9</f>
        <v>3.5304267038290525E-3</v>
      </c>
      <c r="E131" s="9">
        <v>2.6599999999999999E-2</v>
      </c>
      <c r="F131" s="13">
        <f t="shared" ref="F131:F136" si="50">C131+$C$9</f>
        <v>4.8800000000000003E-2</v>
      </c>
      <c r="G131" s="8">
        <f>'TARIFNE STAVKE od 01.10.2022'!F118</f>
        <v>3.8999999999999998E-3</v>
      </c>
      <c r="H131" s="8">
        <f>'TARIFNE STAVKE od 01.10.2022'!G118</f>
        <v>3.8999999999999998E-3</v>
      </c>
      <c r="I131" s="9">
        <f t="shared" ref="I131:I136" si="51">(F131+H131)</f>
        <v>5.2700000000000004E-2</v>
      </c>
    </row>
    <row r="132" spans="1:9">
      <c r="A132" s="3">
        <v>2</v>
      </c>
      <c r="B132" s="3" t="s">
        <v>20</v>
      </c>
      <c r="C132" s="9">
        <f t="shared" si="48"/>
        <v>3.2000000000000002E-3</v>
      </c>
      <c r="D132" s="9">
        <f t="shared" si="49"/>
        <v>3.5304267038290525E-3</v>
      </c>
      <c r="E132" s="9">
        <v>2.6599999999999999E-2</v>
      </c>
      <c r="F132" s="13">
        <f t="shared" si="50"/>
        <v>4.8800000000000003E-2</v>
      </c>
      <c r="G132" s="8">
        <f>'TARIFNE STAVKE od 01.10.2022'!F119</f>
        <v>3.8999999999999998E-3</v>
      </c>
      <c r="H132" s="8">
        <f>'TARIFNE STAVKE od 01.10.2022'!G119</f>
        <v>3.8999999999999998E-3</v>
      </c>
      <c r="I132" s="9">
        <f t="shared" si="51"/>
        <v>5.2700000000000004E-2</v>
      </c>
    </row>
    <row r="133" spans="1:9">
      <c r="A133" s="3">
        <v>3</v>
      </c>
      <c r="B133" s="3" t="s">
        <v>21</v>
      </c>
      <c r="C133" s="9">
        <f t="shared" si="48"/>
        <v>3.2000000000000002E-3</v>
      </c>
      <c r="D133" s="9">
        <f t="shared" si="49"/>
        <v>3.5304267038290525E-3</v>
      </c>
      <c r="E133" s="9">
        <v>2.6599999999999999E-2</v>
      </c>
      <c r="F133" s="13">
        <f t="shared" si="50"/>
        <v>4.8800000000000003E-2</v>
      </c>
      <c r="G133" s="8">
        <f>'TARIFNE STAVKE od 01.10.2022'!F120</f>
        <v>3.8999999999999998E-3</v>
      </c>
      <c r="H133" s="8">
        <f>'TARIFNE STAVKE od 01.10.2022'!G120</f>
        <v>3.8999999999999998E-3</v>
      </c>
      <c r="I133" s="9">
        <f t="shared" si="51"/>
        <v>5.2700000000000004E-2</v>
      </c>
    </row>
    <row r="134" spans="1:9">
      <c r="A134" s="3">
        <v>4</v>
      </c>
      <c r="B134" s="3" t="s">
        <v>22</v>
      </c>
      <c r="C134" s="9">
        <f t="shared" si="48"/>
        <v>3.2000000000000002E-3</v>
      </c>
      <c r="D134" s="9">
        <f t="shared" si="49"/>
        <v>3.5304267038290525E-3</v>
      </c>
      <c r="E134" s="9">
        <v>2.6599999999999999E-2</v>
      </c>
      <c r="F134" s="13">
        <f t="shared" si="50"/>
        <v>4.8800000000000003E-2</v>
      </c>
      <c r="G134" s="8">
        <f>'TARIFNE STAVKE od 01.10.2022'!F121</f>
        <v>3.7000000000000002E-3</v>
      </c>
      <c r="H134" s="8">
        <f>'TARIFNE STAVKE od 01.10.2022'!G121</f>
        <v>3.7000000000000002E-3</v>
      </c>
      <c r="I134" s="9">
        <f t="shared" si="51"/>
        <v>5.2500000000000005E-2</v>
      </c>
    </row>
    <row r="135" spans="1:9">
      <c r="A135" s="3">
        <v>5</v>
      </c>
      <c r="B135" s="3" t="s">
        <v>23</v>
      </c>
      <c r="C135" s="9">
        <f t="shared" si="48"/>
        <v>3.2000000000000002E-3</v>
      </c>
      <c r="D135" s="9">
        <f t="shared" si="49"/>
        <v>3.5304267038290525E-3</v>
      </c>
      <c r="E135" s="9">
        <v>2.6599999999999999E-2</v>
      </c>
      <c r="F135" s="13">
        <f t="shared" si="50"/>
        <v>4.8800000000000003E-2</v>
      </c>
      <c r="G135" s="8">
        <f>'TARIFNE STAVKE od 01.10.2022'!F122</f>
        <v>3.5000000000000001E-3</v>
      </c>
      <c r="H135" s="8">
        <f>'TARIFNE STAVKE od 01.10.2022'!G122</f>
        <v>3.5000000000000001E-3</v>
      </c>
      <c r="I135" s="9">
        <f t="shared" si="51"/>
        <v>5.2300000000000006E-2</v>
      </c>
    </row>
    <row r="136" spans="1:9">
      <c r="A136" s="3">
        <v>6</v>
      </c>
      <c r="B136" s="3" t="s">
        <v>24</v>
      </c>
      <c r="C136" s="9">
        <f t="shared" si="48"/>
        <v>3.2000000000000002E-3</v>
      </c>
      <c r="D136" s="9">
        <f t="shared" si="49"/>
        <v>3.5304267038290525E-3</v>
      </c>
      <c r="E136" s="9">
        <v>2.6599999999999999E-2</v>
      </c>
      <c r="F136" s="13">
        <f t="shared" si="50"/>
        <v>4.8800000000000003E-2</v>
      </c>
      <c r="G136" s="8">
        <f>'TARIFNE STAVKE od 01.10.2022'!F123</f>
        <v>3.3E-3</v>
      </c>
      <c r="H136" s="8">
        <f>'TARIFNE STAVKE od 01.10.2022'!G123</f>
        <v>3.3E-3</v>
      </c>
      <c r="I136" s="9">
        <f t="shared" si="51"/>
        <v>5.21E-2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52">ROUND(D138*0.901,4)</f>
        <v>3.2000000000000002E-3</v>
      </c>
      <c r="D138" s="9">
        <f t="shared" ref="D138:D142" si="53">E138/$G$9</f>
        <v>3.5304267038290525E-3</v>
      </c>
      <c r="E138" s="9">
        <v>2.6599999999999999E-2</v>
      </c>
      <c r="F138" s="13">
        <f>C138+$C$9</f>
        <v>4.8800000000000003E-2</v>
      </c>
      <c r="G138" s="8">
        <f>'TARIFNE STAVKE od 01.10.2022'!F127</f>
        <v>5.1999999999999998E-3</v>
      </c>
      <c r="H138" s="8">
        <f>'TARIFNE STAVKE od 01.10.2022'!G127</f>
        <v>5.4999999999999997E-3</v>
      </c>
      <c r="I138" s="9">
        <f t="shared" ref="I138:I142" si="54">(F138+H138)</f>
        <v>5.4300000000000001E-2</v>
      </c>
    </row>
    <row r="139" spans="1:9">
      <c r="A139" s="3">
        <v>2</v>
      </c>
      <c r="B139" s="3" t="s">
        <v>20</v>
      </c>
      <c r="C139" s="9">
        <f t="shared" si="52"/>
        <v>3.2000000000000002E-3</v>
      </c>
      <c r="D139" s="9">
        <f t="shared" si="53"/>
        <v>3.5304267038290525E-3</v>
      </c>
      <c r="E139" s="9">
        <v>2.6599999999999999E-2</v>
      </c>
      <c r="F139" s="13">
        <f>C139+$C$9</f>
        <v>4.8800000000000003E-2</v>
      </c>
      <c r="G139" s="8">
        <f>'TARIFNE STAVKE od 01.10.2022'!F128</f>
        <v>4.4000000000000003E-3</v>
      </c>
      <c r="H139" s="8">
        <f>'TARIFNE STAVKE od 01.10.2022'!G128</f>
        <v>4.5999999999999999E-3</v>
      </c>
      <c r="I139" s="9">
        <f t="shared" si="54"/>
        <v>5.3400000000000003E-2</v>
      </c>
    </row>
    <row r="140" spans="1:9">
      <c r="A140" s="3">
        <v>3</v>
      </c>
      <c r="B140" s="3" t="s">
        <v>21</v>
      </c>
      <c r="C140" s="9">
        <f t="shared" si="52"/>
        <v>3.2000000000000002E-3</v>
      </c>
      <c r="D140" s="9">
        <f t="shared" si="53"/>
        <v>3.5304267038290525E-3</v>
      </c>
      <c r="E140" s="9">
        <v>2.6599999999999999E-2</v>
      </c>
      <c r="F140" s="13">
        <f>C140+$C$9</f>
        <v>4.8800000000000003E-2</v>
      </c>
      <c r="G140" s="8">
        <f>'TARIFNE STAVKE od 01.10.2022'!F129</f>
        <v>3.8999999999999998E-3</v>
      </c>
      <c r="H140" s="8">
        <f>'TARIFNE STAVKE od 01.10.2022'!G129</f>
        <v>4.1999999999999997E-3</v>
      </c>
      <c r="I140" s="9">
        <f t="shared" si="54"/>
        <v>5.3000000000000005E-2</v>
      </c>
    </row>
    <row r="141" spans="1:9">
      <c r="A141" s="3">
        <v>4</v>
      </c>
      <c r="B141" s="3" t="s">
        <v>22</v>
      </c>
      <c r="C141" s="9">
        <f t="shared" si="52"/>
        <v>3.2000000000000002E-3</v>
      </c>
      <c r="D141" s="9">
        <f t="shared" si="53"/>
        <v>3.5304267038290525E-3</v>
      </c>
      <c r="E141" s="9">
        <v>2.6599999999999999E-2</v>
      </c>
      <c r="F141" s="13">
        <f>C141+$C$9</f>
        <v>4.8800000000000003E-2</v>
      </c>
      <c r="G141" s="8">
        <f>'TARIFNE STAVKE od 01.10.2022'!F130</f>
        <v>3.7000000000000002E-3</v>
      </c>
      <c r="H141" s="8">
        <f>'TARIFNE STAVKE od 01.10.2022'!G130</f>
        <v>3.8999999999999998E-3</v>
      </c>
      <c r="I141" s="9">
        <f t="shared" si="54"/>
        <v>5.2700000000000004E-2</v>
      </c>
    </row>
    <row r="142" spans="1:9">
      <c r="A142" s="3">
        <v>5</v>
      </c>
      <c r="B142" s="3" t="s">
        <v>23</v>
      </c>
      <c r="C142" s="9">
        <f t="shared" si="52"/>
        <v>3.2000000000000002E-3</v>
      </c>
      <c r="D142" s="9">
        <f t="shared" si="53"/>
        <v>3.5304267038290525E-3</v>
      </c>
      <c r="E142" s="9">
        <v>2.6599999999999999E-2</v>
      </c>
      <c r="F142" s="13">
        <f>C142+$C$9</f>
        <v>4.8800000000000003E-2</v>
      </c>
      <c r="G142" s="8">
        <f>'TARIFNE STAVKE od 01.10.2022'!F131</f>
        <v>3.7000000000000002E-3</v>
      </c>
      <c r="H142" s="8">
        <f>'TARIFNE STAVKE od 01.10.2022'!G131</f>
        <v>3.8999999999999998E-3</v>
      </c>
      <c r="I142" s="9">
        <f t="shared" si="54"/>
        <v>5.2700000000000004E-2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55">ROUND(D148*0.901,4)</f>
        <v>3.0999999999999999E-3</v>
      </c>
      <c r="D148" s="9">
        <f t="shared" ref="D148:D152" si="56">E148/$G$9</f>
        <v>3.4906098613046652E-3</v>
      </c>
      <c r="E148" s="9">
        <v>2.63E-2</v>
      </c>
      <c r="F148" s="13">
        <f>C148+$C$9</f>
        <v>4.87E-2</v>
      </c>
      <c r="G148" s="8">
        <f>'TARIFNE STAVKE od 01.10.2022'!F135</f>
        <v>7.0000000000000001E-3</v>
      </c>
      <c r="H148" s="8">
        <f>'TARIFNE STAVKE od 01.10.2022'!G135</f>
        <v>7.1999999999999998E-3</v>
      </c>
      <c r="I148" s="9">
        <f t="shared" ref="I148:I152" si="57">(F148+H148)</f>
        <v>5.5899999999999998E-2</v>
      </c>
    </row>
    <row r="149" spans="1:9">
      <c r="A149" s="3">
        <v>2</v>
      </c>
      <c r="B149" s="3" t="s">
        <v>20</v>
      </c>
      <c r="C149" s="9">
        <f t="shared" si="55"/>
        <v>3.0999999999999999E-3</v>
      </c>
      <c r="D149" s="9">
        <f t="shared" si="56"/>
        <v>3.4906098613046652E-3</v>
      </c>
      <c r="E149" s="9">
        <v>2.63E-2</v>
      </c>
      <c r="F149" s="13">
        <f>C149+$C$9</f>
        <v>4.87E-2</v>
      </c>
      <c r="G149" s="8">
        <f>'TARIFNE STAVKE od 01.10.2022'!F136</f>
        <v>6.1000000000000004E-3</v>
      </c>
      <c r="H149" s="8">
        <f>'TARIFNE STAVKE od 01.10.2022'!G136</f>
        <v>6.1999999999999998E-3</v>
      </c>
      <c r="I149" s="9">
        <f t="shared" si="57"/>
        <v>5.4899999999999997E-2</v>
      </c>
    </row>
    <row r="150" spans="1:9">
      <c r="A150" s="3">
        <v>3</v>
      </c>
      <c r="B150" s="3" t="s">
        <v>21</v>
      </c>
      <c r="C150" s="9">
        <f t="shared" si="55"/>
        <v>3.0999999999999999E-3</v>
      </c>
      <c r="D150" s="9">
        <f t="shared" si="56"/>
        <v>3.4906098613046652E-3</v>
      </c>
      <c r="E150" s="9">
        <v>2.63E-2</v>
      </c>
      <c r="F150" s="13">
        <f>C150+$C$9</f>
        <v>4.87E-2</v>
      </c>
      <c r="G150" s="8">
        <f>'TARIFNE STAVKE od 01.10.2022'!F137</f>
        <v>5.1999999999999998E-3</v>
      </c>
      <c r="H150" s="8">
        <f>'TARIFNE STAVKE od 01.10.2022'!G137</f>
        <v>5.3E-3</v>
      </c>
      <c r="I150" s="9">
        <f t="shared" si="57"/>
        <v>5.3999999999999999E-2</v>
      </c>
    </row>
    <row r="151" spans="1:9">
      <c r="A151" s="3">
        <v>4</v>
      </c>
      <c r="B151" s="3" t="s">
        <v>22</v>
      </c>
      <c r="C151" s="9">
        <f t="shared" si="55"/>
        <v>3.0999999999999999E-3</v>
      </c>
      <c r="D151" s="9">
        <f t="shared" si="56"/>
        <v>3.4906098613046652E-3</v>
      </c>
      <c r="E151" s="9">
        <v>2.63E-2</v>
      </c>
      <c r="F151" s="13">
        <f>C151+$C$9</f>
        <v>4.87E-2</v>
      </c>
      <c r="G151" s="8">
        <f>'TARIFNE STAVKE od 01.10.2022'!F138</f>
        <v>5.0000000000000001E-3</v>
      </c>
      <c r="H151" s="8">
        <f>'TARIFNE STAVKE od 01.10.2022'!G138</f>
        <v>5.1999999999999998E-3</v>
      </c>
      <c r="I151" s="9">
        <f t="shared" si="57"/>
        <v>5.3900000000000003E-2</v>
      </c>
    </row>
    <row r="152" spans="1:9">
      <c r="A152" s="3">
        <v>5</v>
      </c>
      <c r="B152" s="3" t="s">
        <v>23</v>
      </c>
      <c r="C152" s="9">
        <f t="shared" si="55"/>
        <v>3.0999999999999999E-3</v>
      </c>
      <c r="D152" s="9">
        <f t="shared" si="56"/>
        <v>3.4906098613046652E-3</v>
      </c>
      <c r="E152" s="9">
        <v>2.63E-2</v>
      </c>
      <c r="F152" s="13">
        <f>C152+$C$9</f>
        <v>4.87E-2</v>
      </c>
      <c r="G152" s="8">
        <f>'TARIFNE STAVKE od 01.10.2022'!F139</f>
        <v>4.8999999999999998E-3</v>
      </c>
      <c r="H152" s="8">
        <f>'TARIFNE STAVKE od 01.10.2022'!G139</f>
        <v>5.0000000000000001E-3</v>
      </c>
      <c r="I152" s="9">
        <f t="shared" si="57"/>
        <v>5.3699999999999998E-2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58">ROUND(D158*0.901,4)</f>
        <v>3.2000000000000002E-3</v>
      </c>
      <c r="D158" s="9">
        <f t="shared" ref="D158:D163" si="59">E158/$G$9</f>
        <v>3.5304267038290525E-3</v>
      </c>
      <c r="E158" s="9">
        <v>2.6599999999999999E-2</v>
      </c>
      <c r="F158" s="13">
        <f t="shared" ref="F158:F163" si="60">C158+$C$9</f>
        <v>4.8800000000000003E-2</v>
      </c>
      <c r="G158" s="8">
        <f>'TARIFNE STAVKE od 01.10.2022'!F143</f>
        <v>7.3000000000000001E-3</v>
      </c>
      <c r="H158" s="8">
        <f>'TARIFNE STAVKE od 01.10.2022'!G143</f>
        <v>7.1999999999999998E-3</v>
      </c>
      <c r="I158" s="9">
        <f t="shared" ref="I158:I163" si="61">(F158+H158)</f>
        <v>5.6000000000000001E-2</v>
      </c>
    </row>
    <row r="159" spans="1:9">
      <c r="A159" s="3">
        <v>2</v>
      </c>
      <c r="B159" s="3" t="s">
        <v>20</v>
      </c>
      <c r="C159" s="9">
        <f t="shared" si="58"/>
        <v>3.2000000000000002E-3</v>
      </c>
      <c r="D159" s="9">
        <f t="shared" si="59"/>
        <v>3.5304267038290525E-3</v>
      </c>
      <c r="E159" s="9">
        <v>2.6599999999999999E-2</v>
      </c>
      <c r="F159" s="13">
        <f t="shared" si="60"/>
        <v>4.8800000000000003E-2</v>
      </c>
      <c r="G159" s="8">
        <f>'TARIFNE STAVKE od 01.10.2022'!F144</f>
        <v>7.3000000000000001E-3</v>
      </c>
      <c r="H159" s="8">
        <f>'TARIFNE STAVKE od 01.10.2022'!G144</f>
        <v>7.1999999999999998E-3</v>
      </c>
      <c r="I159" s="9">
        <f t="shared" si="61"/>
        <v>5.6000000000000001E-2</v>
      </c>
    </row>
    <row r="160" spans="1:9">
      <c r="A160" s="3">
        <v>3</v>
      </c>
      <c r="B160" s="3" t="s">
        <v>21</v>
      </c>
      <c r="C160" s="9">
        <f t="shared" si="58"/>
        <v>3.2000000000000002E-3</v>
      </c>
      <c r="D160" s="9">
        <f t="shared" si="59"/>
        <v>3.5304267038290525E-3</v>
      </c>
      <c r="E160" s="9">
        <v>2.6599999999999999E-2</v>
      </c>
      <c r="F160" s="13">
        <f t="shared" si="60"/>
        <v>4.8800000000000003E-2</v>
      </c>
      <c r="G160" s="8">
        <f>'TARIFNE STAVKE od 01.10.2022'!F145</f>
        <v>5.7999999999999996E-3</v>
      </c>
      <c r="H160" s="8">
        <f>'TARIFNE STAVKE od 01.10.2022'!G145</f>
        <v>5.7999999999999996E-3</v>
      </c>
      <c r="I160" s="9">
        <f t="shared" si="61"/>
        <v>5.4600000000000003E-2</v>
      </c>
    </row>
    <row r="161" spans="1:9">
      <c r="A161" s="3">
        <v>4</v>
      </c>
      <c r="B161" s="3" t="s">
        <v>22</v>
      </c>
      <c r="C161" s="9">
        <f t="shared" si="58"/>
        <v>3.2000000000000002E-3</v>
      </c>
      <c r="D161" s="9">
        <f t="shared" si="59"/>
        <v>3.5304267038290525E-3</v>
      </c>
      <c r="E161" s="9">
        <v>2.6599999999999999E-2</v>
      </c>
      <c r="F161" s="13">
        <f t="shared" si="60"/>
        <v>4.8800000000000003E-2</v>
      </c>
      <c r="G161" s="8">
        <f>'TARIFNE STAVKE od 01.10.2022'!F146</f>
        <v>5.4000000000000003E-3</v>
      </c>
      <c r="H161" s="8">
        <f>'TARIFNE STAVKE od 01.10.2022'!G146</f>
        <v>5.4000000000000003E-3</v>
      </c>
      <c r="I161" s="9">
        <f t="shared" si="61"/>
        <v>5.4200000000000005E-2</v>
      </c>
    </row>
    <row r="162" spans="1:9">
      <c r="A162" s="3">
        <v>5</v>
      </c>
      <c r="B162" s="3" t="s">
        <v>23</v>
      </c>
      <c r="C162" s="9">
        <f t="shared" si="58"/>
        <v>3.2000000000000002E-3</v>
      </c>
      <c r="D162" s="9">
        <f t="shared" si="59"/>
        <v>3.5304267038290525E-3</v>
      </c>
      <c r="E162" s="9">
        <v>2.6599999999999999E-2</v>
      </c>
      <c r="F162" s="13">
        <f t="shared" si="60"/>
        <v>4.8800000000000003E-2</v>
      </c>
      <c r="G162" s="8">
        <f>'TARIFNE STAVKE od 01.10.2022'!F147</f>
        <v>5.1000000000000004E-3</v>
      </c>
      <c r="H162" s="8">
        <f>'TARIFNE STAVKE od 01.10.2022'!G147</f>
        <v>5.1000000000000004E-3</v>
      </c>
      <c r="I162" s="9">
        <f t="shared" si="61"/>
        <v>5.3900000000000003E-2</v>
      </c>
    </row>
    <row r="163" spans="1:9">
      <c r="A163" s="3">
        <v>6</v>
      </c>
      <c r="B163" s="3" t="s">
        <v>24</v>
      </c>
      <c r="C163" s="9">
        <f t="shared" si="58"/>
        <v>3.2000000000000002E-3</v>
      </c>
      <c r="D163" s="9">
        <f t="shared" si="59"/>
        <v>3.5304267038290525E-3</v>
      </c>
      <c r="E163" s="9">
        <v>2.6599999999999999E-2</v>
      </c>
      <c r="F163" s="13">
        <f t="shared" si="60"/>
        <v>4.8800000000000003E-2</v>
      </c>
      <c r="G163" s="8">
        <f>'TARIFNE STAVKE od 01.10.2022'!F148</f>
        <v>4.7000000000000002E-3</v>
      </c>
      <c r="H163" s="8">
        <f>'TARIFNE STAVKE od 01.10.2022'!G148</f>
        <v>4.7000000000000002E-3</v>
      </c>
      <c r="I163" s="9">
        <f t="shared" si="61"/>
        <v>5.3500000000000006E-2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62">ROUND(D169*0.901,4)</f>
        <v>3.2000000000000002E-3</v>
      </c>
      <c r="D169" s="9">
        <f t="shared" ref="D169:D174" si="63">E169/$G$9</f>
        <v>3.5304267038290525E-3</v>
      </c>
      <c r="E169" s="9">
        <v>2.6599999999999999E-2</v>
      </c>
      <c r="F169" s="13">
        <f t="shared" ref="F169:F174" si="64">C169+$C$9</f>
        <v>4.8800000000000003E-2</v>
      </c>
      <c r="G169" s="76">
        <f>'TARIFNE STAVKE od 01.10.2022'!F152</f>
        <v>4.5999999999999999E-3</v>
      </c>
      <c r="H169" s="76">
        <f>'TARIFNE STAVKE od 01.10.2022'!G152</f>
        <v>4.7000000000000002E-3</v>
      </c>
      <c r="I169" s="9">
        <f t="shared" ref="I169:I174" si="65">(F169+H169)</f>
        <v>5.3500000000000006E-2</v>
      </c>
    </row>
    <row r="170" spans="1:9">
      <c r="A170" s="3">
        <v>2</v>
      </c>
      <c r="B170" s="3" t="s">
        <v>20</v>
      </c>
      <c r="C170" s="9">
        <f t="shared" si="62"/>
        <v>3.2000000000000002E-3</v>
      </c>
      <c r="D170" s="9">
        <f t="shared" si="63"/>
        <v>3.5304267038290525E-3</v>
      </c>
      <c r="E170" s="9">
        <v>2.6599999999999999E-2</v>
      </c>
      <c r="F170" s="13">
        <f t="shared" si="64"/>
        <v>4.8800000000000003E-2</v>
      </c>
      <c r="G170" s="76">
        <f>'TARIFNE STAVKE od 01.10.2022'!F153</f>
        <v>4.5999999999999999E-3</v>
      </c>
      <c r="H170" s="76">
        <f>'TARIFNE STAVKE od 01.10.2022'!G153</f>
        <v>4.7000000000000002E-3</v>
      </c>
      <c r="I170" s="9">
        <f t="shared" si="65"/>
        <v>5.3500000000000006E-2</v>
      </c>
    </row>
    <row r="171" spans="1:9">
      <c r="A171" s="3">
        <v>3</v>
      </c>
      <c r="B171" s="3" t="s">
        <v>21</v>
      </c>
      <c r="C171" s="9">
        <f t="shared" si="62"/>
        <v>3.2000000000000002E-3</v>
      </c>
      <c r="D171" s="9">
        <f t="shared" si="63"/>
        <v>3.5304267038290525E-3</v>
      </c>
      <c r="E171" s="9">
        <v>2.6599999999999999E-2</v>
      </c>
      <c r="F171" s="13">
        <f t="shared" si="64"/>
        <v>4.8800000000000003E-2</v>
      </c>
      <c r="G171" s="76">
        <f>'TARIFNE STAVKE od 01.10.2022'!F154</f>
        <v>3.7000000000000002E-3</v>
      </c>
      <c r="H171" s="76">
        <f>'TARIFNE STAVKE od 01.10.2022'!G154</f>
        <v>3.8E-3</v>
      </c>
      <c r="I171" s="9">
        <f t="shared" si="65"/>
        <v>5.2600000000000001E-2</v>
      </c>
    </row>
    <row r="172" spans="1:9">
      <c r="A172" s="3">
        <v>4</v>
      </c>
      <c r="B172" s="3" t="s">
        <v>22</v>
      </c>
      <c r="C172" s="9">
        <f t="shared" si="62"/>
        <v>3.2000000000000002E-3</v>
      </c>
      <c r="D172" s="9">
        <f t="shared" si="63"/>
        <v>3.5304267038290525E-3</v>
      </c>
      <c r="E172" s="9">
        <v>2.6599999999999999E-2</v>
      </c>
      <c r="F172" s="13">
        <f t="shared" si="64"/>
        <v>4.8800000000000003E-2</v>
      </c>
      <c r="G172" s="76">
        <f>'TARIFNE STAVKE od 01.10.2022'!F155</f>
        <v>3.5000000000000001E-3</v>
      </c>
      <c r="H172" s="76">
        <f>'TARIFNE STAVKE od 01.10.2022'!G155</f>
        <v>3.5000000000000001E-3</v>
      </c>
      <c r="I172" s="9">
        <f t="shared" si="65"/>
        <v>5.2300000000000006E-2</v>
      </c>
    </row>
    <row r="173" spans="1:9">
      <c r="A173" s="3">
        <v>5</v>
      </c>
      <c r="B173" s="3" t="s">
        <v>23</v>
      </c>
      <c r="C173" s="9">
        <f t="shared" si="62"/>
        <v>3.2000000000000002E-3</v>
      </c>
      <c r="D173" s="9">
        <f t="shared" si="63"/>
        <v>3.5304267038290525E-3</v>
      </c>
      <c r="E173" s="9">
        <v>2.6599999999999999E-2</v>
      </c>
      <c r="F173" s="13">
        <f t="shared" si="64"/>
        <v>4.8800000000000003E-2</v>
      </c>
      <c r="G173" s="76">
        <f>'TARIFNE STAVKE od 01.10.2022'!F156</f>
        <v>3.2000000000000002E-3</v>
      </c>
      <c r="H173" s="76">
        <f>'TARIFNE STAVKE od 01.10.2022'!G156</f>
        <v>3.3E-3</v>
      </c>
      <c r="I173" s="9">
        <f t="shared" si="65"/>
        <v>5.21E-2</v>
      </c>
    </row>
    <row r="174" spans="1:9">
      <c r="A174" s="3">
        <v>6</v>
      </c>
      <c r="B174" s="3" t="s">
        <v>24</v>
      </c>
      <c r="C174" s="9">
        <f t="shared" si="62"/>
        <v>3.2000000000000002E-3</v>
      </c>
      <c r="D174" s="9">
        <f t="shared" si="63"/>
        <v>3.5304267038290525E-3</v>
      </c>
      <c r="E174" s="9">
        <v>2.6599999999999999E-2</v>
      </c>
      <c r="F174" s="13">
        <f t="shared" si="64"/>
        <v>4.8800000000000003E-2</v>
      </c>
      <c r="G174" s="76">
        <f>'TARIFNE STAVKE od 01.10.2022'!F157</f>
        <v>3.0000000000000001E-3</v>
      </c>
      <c r="H174" s="76">
        <f>'TARIFNE STAVKE od 01.10.2022'!G157</f>
        <v>3.0999999999999999E-3</v>
      </c>
      <c r="I174" s="9">
        <f t="shared" si="65"/>
        <v>5.1900000000000002E-2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66">ROUND(D180*0.901,4)</f>
        <v>3.2000000000000002E-3</v>
      </c>
      <c r="D180" s="9">
        <f t="shared" ref="D180:D182" si="67">E180/$G$9</f>
        <v>3.5304267038290525E-3</v>
      </c>
      <c r="E180" s="9">
        <v>2.6599999999999999E-2</v>
      </c>
      <c r="F180" s="13">
        <f>C180+$C$9</f>
        <v>4.8800000000000003E-2</v>
      </c>
      <c r="G180" s="8">
        <f>'TARIFNE STAVKE od 01.10.2022'!F161</f>
        <v>3.5999999999999999E-3</v>
      </c>
      <c r="H180" s="8">
        <f>'TARIFNE STAVKE od 01.10.2022'!G161</f>
        <v>3.7000000000000002E-3</v>
      </c>
      <c r="I180" s="9">
        <f t="shared" ref="I180:I182" si="68">(F180+H180)</f>
        <v>5.2500000000000005E-2</v>
      </c>
    </row>
    <row r="181" spans="1:9">
      <c r="A181" s="3">
        <v>2</v>
      </c>
      <c r="B181" s="3" t="s">
        <v>21</v>
      </c>
      <c r="C181" s="9">
        <f t="shared" si="66"/>
        <v>3.2000000000000002E-3</v>
      </c>
      <c r="D181" s="9">
        <f t="shared" si="67"/>
        <v>3.5304267038290525E-3</v>
      </c>
      <c r="E181" s="9">
        <v>2.6599999999999999E-2</v>
      </c>
      <c r="F181" s="13">
        <f>C181+$C$9</f>
        <v>4.8800000000000003E-2</v>
      </c>
      <c r="G181" s="8">
        <f>'TARIFNE STAVKE od 01.10.2022'!F162</f>
        <v>3.5999999999999999E-3</v>
      </c>
      <c r="H181" s="8">
        <f>'TARIFNE STAVKE od 01.10.2022'!G162</f>
        <v>3.7000000000000002E-3</v>
      </c>
      <c r="I181" s="9">
        <f t="shared" si="68"/>
        <v>5.2500000000000005E-2</v>
      </c>
    </row>
    <row r="182" spans="1:9">
      <c r="A182" s="3">
        <v>3</v>
      </c>
      <c r="B182" s="3" t="s">
        <v>23</v>
      </c>
      <c r="C182" s="9">
        <f t="shared" si="66"/>
        <v>3.2000000000000002E-3</v>
      </c>
      <c r="D182" s="9">
        <f t="shared" si="67"/>
        <v>3.5304267038290525E-3</v>
      </c>
      <c r="E182" s="9">
        <v>2.6599999999999999E-2</v>
      </c>
      <c r="F182" s="13">
        <f>C182+$C$9</f>
        <v>4.8800000000000003E-2</v>
      </c>
      <c r="G182" s="8">
        <f>'TARIFNE STAVKE od 01.10.2022'!F163</f>
        <v>3.3E-3</v>
      </c>
      <c r="H182" s="8">
        <f>'TARIFNE STAVKE od 01.10.2022'!G163</f>
        <v>3.3999999999999998E-3</v>
      </c>
      <c r="I182" s="9">
        <f t="shared" si="68"/>
        <v>5.2200000000000003E-2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69">ROUND(D188*0.901,4)</f>
        <v>3.2000000000000002E-3</v>
      </c>
      <c r="D188" s="9">
        <f t="shared" ref="D188:D191" si="70">E188/$G$9</f>
        <v>3.5304267038290525E-3</v>
      </c>
      <c r="E188" s="9">
        <v>2.6599999999999999E-2</v>
      </c>
      <c r="F188" s="13">
        <f>C188+$C$9</f>
        <v>4.8800000000000003E-2</v>
      </c>
      <c r="G188" s="8">
        <f>'TARIFNE STAVKE od 01.10.2022'!F167</f>
        <v>8.3000000000000001E-3</v>
      </c>
      <c r="H188" s="8">
        <f>'TARIFNE STAVKE od 01.10.2022'!G167</f>
        <v>8.3000000000000001E-3</v>
      </c>
      <c r="I188" s="9">
        <f t="shared" ref="I188:I191" si="71">(F188+H188)</f>
        <v>5.7100000000000005E-2</v>
      </c>
    </row>
    <row r="189" spans="1:9">
      <c r="A189" s="3">
        <v>2</v>
      </c>
      <c r="B189" s="3" t="s">
        <v>21</v>
      </c>
      <c r="C189" s="9">
        <f t="shared" si="69"/>
        <v>3.2000000000000002E-3</v>
      </c>
      <c r="D189" s="9">
        <f t="shared" si="70"/>
        <v>3.5304267038290525E-3</v>
      </c>
      <c r="E189" s="9">
        <v>2.6599999999999999E-2</v>
      </c>
      <c r="F189" s="13">
        <f>C189+$C$9</f>
        <v>4.8800000000000003E-2</v>
      </c>
      <c r="G189" s="8">
        <f>'TARIFNE STAVKE od 01.10.2022'!F168</f>
        <v>7.9000000000000008E-3</v>
      </c>
      <c r="H189" s="8">
        <f>'TARIFNE STAVKE od 01.10.2022'!G168</f>
        <v>7.9000000000000008E-3</v>
      </c>
      <c r="I189" s="9">
        <f t="shared" si="71"/>
        <v>5.67E-2</v>
      </c>
    </row>
    <row r="190" spans="1:9">
      <c r="A190" s="3">
        <v>3</v>
      </c>
      <c r="B190" s="3" t="s">
        <v>23</v>
      </c>
      <c r="C190" s="9">
        <f t="shared" si="69"/>
        <v>3.2000000000000002E-3</v>
      </c>
      <c r="D190" s="9">
        <f t="shared" si="70"/>
        <v>3.5304267038290525E-3</v>
      </c>
      <c r="E190" s="9">
        <v>2.6599999999999999E-2</v>
      </c>
      <c r="F190" s="13">
        <f>C190+$C$9</f>
        <v>4.8800000000000003E-2</v>
      </c>
      <c r="G190" s="8">
        <f>'TARIFNE STAVKE od 01.10.2022'!F169</f>
        <v>7.0000000000000001E-3</v>
      </c>
      <c r="H190" s="8">
        <f>'TARIFNE STAVKE od 01.10.2022'!G169</f>
        <v>7.0000000000000001E-3</v>
      </c>
      <c r="I190" s="9">
        <f t="shared" si="71"/>
        <v>5.5800000000000002E-2</v>
      </c>
    </row>
    <row r="191" spans="1:9">
      <c r="A191" s="3">
        <v>4</v>
      </c>
      <c r="B191" s="3" t="s">
        <v>25</v>
      </c>
      <c r="C191" s="9">
        <f t="shared" si="69"/>
        <v>3.2000000000000002E-3</v>
      </c>
      <c r="D191" s="9">
        <f t="shared" si="70"/>
        <v>3.5304267038290525E-3</v>
      </c>
      <c r="E191" s="9">
        <v>2.6599999999999999E-2</v>
      </c>
      <c r="F191" s="13">
        <f>C191+$C$9</f>
        <v>4.8800000000000003E-2</v>
      </c>
      <c r="G191" s="8">
        <f>'TARIFNE STAVKE od 01.10.2022'!F170</f>
        <v>5.0000000000000001E-3</v>
      </c>
      <c r="H191" s="8">
        <f>'TARIFNE STAVKE od 01.10.2022'!G170</f>
        <v>5.0000000000000001E-3</v>
      </c>
      <c r="I191" s="9">
        <f t="shared" si="71"/>
        <v>5.3800000000000001E-2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72">ROUND(D197*0.901,4)</f>
        <v>3.0999999999999999E-3</v>
      </c>
      <c r="D197" s="9">
        <f t="shared" ref="D197:D201" si="73">E197/$G$9</f>
        <v>3.4375207379388146E-3</v>
      </c>
      <c r="E197" s="9">
        <v>2.5899999999999999E-2</v>
      </c>
      <c r="F197" s="13">
        <f>C197+$C$9</f>
        <v>4.87E-2</v>
      </c>
      <c r="G197" s="76">
        <f>'TARIFNE STAVKE od 01.10.2022'!F174</f>
        <v>3.5000000000000001E-3</v>
      </c>
      <c r="H197" s="76">
        <f>'TARIFNE STAVKE od 01.10.2022'!G174</f>
        <v>3.8999999999999998E-3</v>
      </c>
      <c r="I197" s="9">
        <f t="shared" ref="I197:I201" si="74">(F197+H197)</f>
        <v>5.2600000000000001E-2</v>
      </c>
    </row>
    <row r="198" spans="1:9">
      <c r="A198" s="3">
        <v>2</v>
      </c>
      <c r="B198" s="3" t="s">
        <v>20</v>
      </c>
      <c r="C198" s="9">
        <f t="shared" si="72"/>
        <v>3.0999999999999999E-3</v>
      </c>
      <c r="D198" s="9">
        <f t="shared" si="73"/>
        <v>3.4375207379388146E-3</v>
      </c>
      <c r="E198" s="9">
        <v>2.5899999999999999E-2</v>
      </c>
      <c r="F198" s="13">
        <f>C198+$C$9</f>
        <v>4.87E-2</v>
      </c>
      <c r="G198" s="76">
        <f>'TARIFNE STAVKE od 01.10.2022'!F175</f>
        <v>3.5000000000000001E-3</v>
      </c>
      <c r="H198" s="76">
        <f>'TARIFNE STAVKE od 01.10.2022'!G175</f>
        <v>3.8999999999999998E-3</v>
      </c>
      <c r="I198" s="9">
        <f t="shared" si="74"/>
        <v>5.2600000000000001E-2</v>
      </c>
    </row>
    <row r="199" spans="1:9">
      <c r="A199" s="3">
        <v>3</v>
      </c>
      <c r="B199" s="3" t="s">
        <v>21</v>
      </c>
      <c r="C199" s="9">
        <f t="shared" si="72"/>
        <v>3.0999999999999999E-3</v>
      </c>
      <c r="D199" s="9">
        <f t="shared" si="73"/>
        <v>3.4375207379388146E-3</v>
      </c>
      <c r="E199" s="9">
        <v>2.5899999999999999E-2</v>
      </c>
      <c r="F199" s="13">
        <f>C199+$C$9</f>
        <v>4.87E-2</v>
      </c>
      <c r="G199" s="76">
        <f>'TARIFNE STAVKE od 01.10.2022'!F176</f>
        <v>3.2000000000000002E-3</v>
      </c>
      <c r="H199" s="76">
        <f>'TARIFNE STAVKE od 01.10.2022'!G176</f>
        <v>3.5000000000000001E-3</v>
      </c>
      <c r="I199" s="9">
        <f t="shared" si="74"/>
        <v>5.2200000000000003E-2</v>
      </c>
    </row>
    <row r="200" spans="1:9">
      <c r="A200" s="3">
        <v>4</v>
      </c>
      <c r="B200" s="3" t="s">
        <v>22</v>
      </c>
      <c r="C200" s="9">
        <f t="shared" si="72"/>
        <v>3.0999999999999999E-3</v>
      </c>
      <c r="D200" s="9">
        <f t="shared" si="73"/>
        <v>3.4375207379388146E-3</v>
      </c>
      <c r="E200" s="9">
        <v>2.5899999999999999E-2</v>
      </c>
      <c r="F200" s="13">
        <f>C200+$C$9</f>
        <v>4.87E-2</v>
      </c>
      <c r="G200" s="76">
        <f>'TARIFNE STAVKE od 01.10.2022'!F177</f>
        <v>3.2000000000000002E-3</v>
      </c>
      <c r="H200" s="76">
        <f>'TARIFNE STAVKE od 01.10.2022'!G177</f>
        <v>3.5000000000000001E-3</v>
      </c>
      <c r="I200" s="9">
        <f t="shared" si="74"/>
        <v>5.2200000000000003E-2</v>
      </c>
    </row>
    <row r="201" spans="1:9">
      <c r="A201" s="3">
        <v>5</v>
      </c>
      <c r="B201" s="3" t="s">
        <v>23</v>
      </c>
      <c r="C201" s="9">
        <f t="shared" si="72"/>
        <v>3.0999999999999999E-3</v>
      </c>
      <c r="D201" s="9">
        <f t="shared" si="73"/>
        <v>3.4375207379388146E-3</v>
      </c>
      <c r="E201" s="9">
        <v>2.5899999999999999E-2</v>
      </c>
      <c r="F201" s="13">
        <f>C201+$C$9</f>
        <v>4.87E-2</v>
      </c>
      <c r="G201" s="76">
        <f>'TARIFNE STAVKE od 01.10.2022'!F178</f>
        <v>2.8E-3</v>
      </c>
      <c r="H201" s="76">
        <f>'TARIFNE STAVKE od 01.10.2022'!G178</f>
        <v>3.0999999999999999E-3</v>
      </c>
      <c r="I201" s="9">
        <f t="shared" si="74"/>
        <v>5.1799999999999999E-2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75">ROUND(D207*0.901,4)</f>
        <v>3.0999999999999999E-3</v>
      </c>
      <c r="D207" s="9">
        <f t="shared" ref="D207:D211" si="76">E207/$G$9</f>
        <v>3.4375207379388146E-3</v>
      </c>
      <c r="E207" s="9">
        <v>2.5899999999999999E-2</v>
      </c>
      <c r="F207" s="13">
        <f>C207+$C$9</f>
        <v>4.87E-2</v>
      </c>
      <c r="G207" s="8">
        <f>'TARIFNE STAVKE od 01.10.2022'!F16</f>
        <v>4.0000000000000001E-3</v>
      </c>
      <c r="H207" s="8">
        <f>'TARIFNE STAVKE od 01.10.2022'!G16</f>
        <v>4.1000000000000003E-3</v>
      </c>
      <c r="I207" s="9">
        <f t="shared" ref="I207:I211" si="77">(F207+H207)</f>
        <v>5.28E-2</v>
      </c>
    </row>
    <row r="208" spans="1:9">
      <c r="A208" s="3">
        <v>2</v>
      </c>
      <c r="B208" s="3" t="s">
        <v>20</v>
      </c>
      <c r="C208" s="9">
        <f t="shared" si="75"/>
        <v>3.0999999999999999E-3</v>
      </c>
      <c r="D208" s="9">
        <f t="shared" si="76"/>
        <v>3.4375207379388146E-3</v>
      </c>
      <c r="E208" s="9">
        <v>2.5899999999999999E-2</v>
      </c>
      <c r="F208" s="13">
        <f>C208+$C$9</f>
        <v>4.87E-2</v>
      </c>
      <c r="G208" s="8">
        <f>'TARIFNE STAVKE od 01.10.2022'!F17</f>
        <v>4.0000000000000001E-3</v>
      </c>
      <c r="H208" s="8">
        <f>'TARIFNE STAVKE od 01.10.2022'!G17</f>
        <v>4.1000000000000003E-3</v>
      </c>
      <c r="I208" s="9">
        <f t="shared" si="77"/>
        <v>5.28E-2</v>
      </c>
    </row>
    <row r="209" spans="1:9">
      <c r="A209" s="3">
        <v>3</v>
      </c>
      <c r="B209" s="3" t="s">
        <v>21</v>
      </c>
      <c r="C209" s="9">
        <f t="shared" si="75"/>
        <v>3.0999999999999999E-3</v>
      </c>
      <c r="D209" s="9">
        <f t="shared" si="76"/>
        <v>3.4375207379388146E-3</v>
      </c>
      <c r="E209" s="9">
        <v>2.5899999999999999E-2</v>
      </c>
      <c r="F209" s="13">
        <f>C209+$C$9</f>
        <v>4.87E-2</v>
      </c>
      <c r="G209" s="8">
        <f>'TARIFNE STAVKE od 01.10.2022'!F18</f>
        <v>4.0000000000000001E-3</v>
      </c>
      <c r="H209" s="8">
        <f>'TARIFNE STAVKE od 01.10.2022'!G18</f>
        <v>4.1000000000000003E-3</v>
      </c>
      <c r="I209" s="9">
        <f t="shared" si="77"/>
        <v>5.28E-2</v>
      </c>
    </row>
    <row r="210" spans="1:9">
      <c r="A210" s="3">
        <v>4</v>
      </c>
      <c r="B210" s="3" t="s">
        <v>22</v>
      </c>
      <c r="C210" s="9">
        <f t="shared" si="75"/>
        <v>3.0999999999999999E-3</v>
      </c>
      <c r="D210" s="9">
        <f t="shared" si="76"/>
        <v>3.4375207379388146E-3</v>
      </c>
      <c r="E210" s="9">
        <v>2.5899999999999999E-2</v>
      </c>
      <c r="F210" s="13">
        <f>C210+$C$9</f>
        <v>4.87E-2</v>
      </c>
      <c r="G210" s="8">
        <f>'TARIFNE STAVKE od 01.10.2022'!F19</f>
        <v>3.5999999999999999E-3</v>
      </c>
      <c r="H210" s="8">
        <f>'TARIFNE STAVKE od 01.10.2022'!G19</f>
        <v>3.7000000000000002E-3</v>
      </c>
      <c r="I210" s="9">
        <f t="shared" si="77"/>
        <v>5.2400000000000002E-2</v>
      </c>
    </row>
    <row r="211" spans="1:9">
      <c r="A211" s="3">
        <v>5</v>
      </c>
      <c r="B211" s="3" t="s">
        <v>23</v>
      </c>
      <c r="C211" s="9">
        <f t="shared" si="75"/>
        <v>3.0999999999999999E-3</v>
      </c>
      <c r="D211" s="9">
        <f t="shared" si="76"/>
        <v>3.4375207379388146E-3</v>
      </c>
      <c r="E211" s="9">
        <v>2.5899999999999999E-2</v>
      </c>
      <c r="F211" s="13">
        <f>C211+$C$9</f>
        <v>4.87E-2</v>
      </c>
      <c r="G211" s="8">
        <f>'TARIFNE STAVKE od 01.10.2022'!F20</f>
        <v>3.5999999999999999E-3</v>
      </c>
      <c r="H211" s="8">
        <f>'TARIFNE STAVKE od 01.10.2022'!G20</f>
        <v>3.7000000000000002E-3</v>
      </c>
      <c r="I211" s="9">
        <f t="shared" si="77"/>
        <v>5.2400000000000002E-2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78">ROUND(D213*0.901,4)</f>
        <v>3.0999999999999999E-3</v>
      </c>
      <c r="D213" s="9">
        <f t="shared" ref="D213:D221" si="79">E213/$G$9</f>
        <v>3.4375207379388146E-3</v>
      </c>
      <c r="E213" s="9">
        <v>2.5899999999999999E-2</v>
      </c>
      <c r="F213" s="13">
        <f>C213+$C$9</f>
        <v>4.87E-2</v>
      </c>
      <c r="G213" s="8">
        <f>'TARIFNE STAVKE od 01.10.2022'!F190</f>
        <v>4.8999999999999998E-3</v>
      </c>
      <c r="H213" s="8">
        <f>'TARIFNE STAVKE od 01.10.2022'!G190</f>
        <v>5.1000000000000004E-3</v>
      </c>
      <c r="I213" s="9">
        <f t="shared" ref="I213:I216" si="80">(F213+H213)</f>
        <v>5.3800000000000001E-2</v>
      </c>
    </row>
    <row r="214" spans="1:9">
      <c r="A214" s="3">
        <v>2</v>
      </c>
      <c r="B214" s="3" t="s">
        <v>21</v>
      </c>
      <c r="C214" s="9">
        <f t="shared" si="78"/>
        <v>3.0999999999999999E-3</v>
      </c>
      <c r="D214" s="9">
        <f t="shared" si="79"/>
        <v>3.4375207379388146E-3</v>
      </c>
      <c r="E214" s="9">
        <v>2.5899999999999999E-2</v>
      </c>
      <c r="F214" s="13">
        <f>C214+$C$9</f>
        <v>4.87E-2</v>
      </c>
      <c r="G214" s="8">
        <f>'TARIFNE STAVKE od 01.10.2022'!F191</f>
        <v>4.8999999999999998E-3</v>
      </c>
      <c r="H214" s="8">
        <f>'TARIFNE STAVKE od 01.10.2022'!G191</f>
        <v>5.1000000000000004E-3</v>
      </c>
      <c r="I214" s="9">
        <f t="shared" si="80"/>
        <v>5.3800000000000001E-2</v>
      </c>
    </row>
    <row r="215" spans="1:9">
      <c r="A215" s="3">
        <v>3</v>
      </c>
      <c r="B215" s="3" t="s">
        <v>22</v>
      </c>
      <c r="C215" s="9">
        <f t="shared" si="78"/>
        <v>3.0999999999999999E-3</v>
      </c>
      <c r="D215" s="9">
        <f t="shared" si="79"/>
        <v>3.4375207379388146E-3</v>
      </c>
      <c r="E215" s="9">
        <v>2.5899999999999999E-2</v>
      </c>
      <c r="F215" s="13">
        <f>C215+$C$9</f>
        <v>4.87E-2</v>
      </c>
      <c r="G215" s="8">
        <f>'TARIFNE STAVKE od 01.10.2022'!F192</f>
        <v>4.5999999999999999E-3</v>
      </c>
      <c r="H215" s="8">
        <f>'TARIFNE STAVKE od 01.10.2022'!G192</f>
        <v>4.8999999999999998E-3</v>
      </c>
      <c r="I215" s="9">
        <f t="shared" si="80"/>
        <v>5.3600000000000002E-2</v>
      </c>
    </row>
    <row r="216" spans="1:9">
      <c r="A216" s="3">
        <v>4</v>
      </c>
      <c r="B216" s="3" t="s">
        <v>23</v>
      </c>
      <c r="C216" s="9">
        <f t="shared" si="78"/>
        <v>3.0999999999999999E-3</v>
      </c>
      <c r="D216" s="9">
        <f t="shared" si="79"/>
        <v>3.4375207379388146E-3</v>
      </c>
      <c r="E216" s="9">
        <v>2.5899999999999999E-2</v>
      </c>
      <c r="F216" s="13">
        <f>C216+$C$9</f>
        <v>4.87E-2</v>
      </c>
      <c r="G216" s="8">
        <f>'TARIFNE STAVKE od 01.10.2022'!F193</f>
        <v>4.4000000000000003E-3</v>
      </c>
      <c r="H216" s="8">
        <f>'TARIFNE STAVKE od 01.10.2022'!G193</f>
        <v>4.5999999999999999E-3</v>
      </c>
      <c r="I216" s="9">
        <f t="shared" si="80"/>
        <v>5.33E-2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78"/>
        <v>3.0999999999999999E-3</v>
      </c>
      <c r="D218" s="9">
        <f t="shared" si="79"/>
        <v>3.4375207379388146E-3</v>
      </c>
      <c r="E218" s="9">
        <v>2.5899999999999999E-2</v>
      </c>
      <c r="F218" s="13">
        <f>C218+$C$9</f>
        <v>4.87E-2</v>
      </c>
      <c r="G218" s="8">
        <f>'TARIFNE STAVKE od 01.10.2022'!F197</f>
        <v>5.4999999999999997E-3</v>
      </c>
      <c r="H218" s="8">
        <f>'TARIFNE STAVKE od 01.10.2022'!G197</f>
        <v>5.7000000000000002E-3</v>
      </c>
      <c r="I218" s="9">
        <f t="shared" ref="I218:I221" si="81">(F218+H218)</f>
        <v>5.4400000000000004E-2</v>
      </c>
    </row>
    <row r="219" spans="1:9">
      <c r="A219" s="3">
        <v>2</v>
      </c>
      <c r="B219" s="3" t="s">
        <v>21</v>
      </c>
      <c r="C219" s="9">
        <f t="shared" si="78"/>
        <v>3.0999999999999999E-3</v>
      </c>
      <c r="D219" s="9">
        <f t="shared" si="79"/>
        <v>3.4375207379388146E-3</v>
      </c>
      <c r="E219" s="9">
        <v>2.5899999999999999E-2</v>
      </c>
      <c r="F219" s="13">
        <f>C219+$C$9</f>
        <v>4.87E-2</v>
      </c>
      <c r="G219" s="8">
        <f>'TARIFNE STAVKE od 01.10.2022'!F198</f>
        <v>4.4000000000000003E-3</v>
      </c>
      <c r="H219" s="8">
        <f>'TARIFNE STAVKE od 01.10.2022'!G198</f>
        <v>4.5999999999999999E-3</v>
      </c>
      <c r="I219" s="9">
        <f t="shared" si="81"/>
        <v>5.33E-2</v>
      </c>
    </row>
    <row r="220" spans="1:9">
      <c r="A220" s="3">
        <v>3</v>
      </c>
      <c r="B220" s="3" t="s">
        <v>22</v>
      </c>
      <c r="C220" s="9">
        <f t="shared" si="78"/>
        <v>3.0999999999999999E-3</v>
      </c>
      <c r="D220" s="9">
        <f t="shared" si="79"/>
        <v>3.4375207379388146E-3</v>
      </c>
      <c r="E220" s="9">
        <v>2.5899999999999999E-2</v>
      </c>
      <c r="F220" s="13">
        <f>C220+$C$9</f>
        <v>4.87E-2</v>
      </c>
      <c r="G220" s="8">
        <f>'TARIFNE STAVKE od 01.10.2022'!F199</f>
        <v>4.1000000000000003E-3</v>
      </c>
      <c r="H220" s="8">
        <f>'TARIFNE STAVKE od 01.10.2022'!G199</f>
        <v>4.3E-3</v>
      </c>
      <c r="I220" s="9">
        <f t="shared" si="81"/>
        <v>5.2999999999999999E-2</v>
      </c>
    </row>
    <row r="221" spans="1:9">
      <c r="A221" s="3">
        <v>4</v>
      </c>
      <c r="B221" s="3" t="s">
        <v>23</v>
      </c>
      <c r="C221" s="9">
        <f t="shared" si="78"/>
        <v>3.0999999999999999E-3</v>
      </c>
      <c r="D221" s="9">
        <f t="shared" si="79"/>
        <v>3.4375207379388146E-3</v>
      </c>
      <c r="E221" s="9">
        <v>2.5899999999999999E-2</v>
      </c>
      <c r="F221" s="13">
        <f>C221+$C$9</f>
        <v>4.87E-2</v>
      </c>
      <c r="G221" s="8">
        <f>'TARIFNE STAVKE od 01.10.2022'!F200</f>
        <v>3.8E-3</v>
      </c>
      <c r="H221" s="8">
        <f>'TARIFNE STAVKE od 01.10.2022'!G200</f>
        <v>4.0000000000000001E-3</v>
      </c>
      <c r="I221" s="9">
        <f t="shared" si="81"/>
        <v>5.2699999999999997E-2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82">ROUND(D227*0.901,4)</f>
        <v>3.5000000000000001E-3</v>
      </c>
      <c r="D227" s="9">
        <f t="shared" ref="D227:D230" si="83">E227/$G$9</f>
        <v>3.9153228482314683E-3</v>
      </c>
      <c r="E227" s="9">
        <v>2.9499999999999998E-2</v>
      </c>
      <c r="F227" s="13">
        <f>C227+$C$9</f>
        <v>4.9100000000000005E-2</v>
      </c>
      <c r="G227" s="8">
        <f>'TARIFNE STAVKE od 01.10.2022'!F204</f>
        <v>6.1000000000000004E-3</v>
      </c>
      <c r="H227" s="8">
        <f>'TARIFNE STAVKE od 01.10.2022'!G204</f>
        <v>6.4999999999999997E-3</v>
      </c>
      <c r="I227" s="9">
        <f t="shared" ref="I227:I230" si="84">(F227+H227)</f>
        <v>5.5600000000000004E-2</v>
      </c>
    </row>
    <row r="228" spans="1:9">
      <c r="A228" s="3">
        <v>2</v>
      </c>
      <c r="B228" s="3" t="s">
        <v>20</v>
      </c>
      <c r="C228" s="9">
        <f t="shared" si="82"/>
        <v>3.5000000000000001E-3</v>
      </c>
      <c r="D228" s="9">
        <f t="shared" si="83"/>
        <v>3.9153228482314683E-3</v>
      </c>
      <c r="E228" s="9">
        <v>2.9499999999999998E-2</v>
      </c>
      <c r="F228" s="13">
        <f>C228+$C$9</f>
        <v>4.9100000000000005E-2</v>
      </c>
      <c r="G228" s="8">
        <f>'TARIFNE STAVKE od 01.10.2022'!F205</f>
        <v>4.7000000000000002E-3</v>
      </c>
      <c r="H228" s="8">
        <f>'TARIFNE STAVKE od 01.10.2022'!G205</f>
        <v>5.0000000000000001E-3</v>
      </c>
      <c r="I228" s="9">
        <f t="shared" si="84"/>
        <v>5.4100000000000002E-2</v>
      </c>
    </row>
    <row r="229" spans="1:9">
      <c r="A229" s="3">
        <v>3</v>
      </c>
      <c r="B229" s="3" t="s">
        <v>21</v>
      </c>
      <c r="C229" s="9">
        <f t="shared" si="82"/>
        <v>3.5000000000000001E-3</v>
      </c>
      <c r="D229" s="9">
        <f t="shared" si="83"/>
        <v>3.9153228482314683E-3</v>
      </c>
      <c r="E229" s="9">
        <v>2.9499999999999998E-2</v>
      </c>
      <c r="F229" s="13">
        <f>C229+$C$9</f>
        <v>4.9100000000000005E-2</v>
      </c>
      <c r="G229" s="8">
        <f>'TARIFNE STAVKE od 01.10.2022'!F206</f>
        <v>4.0000000000000001E-3</v>
      </c>
      <c r="H229" s="8">
        <f>'TARIFNE STAVKE od 01.10.2022'!G206</f>
        <v>4.1999999999999997E-3</v>
      </c>
      <c r="I229" s="9">
        <f t="shared" si="84"/>
        <v>5.3300000000000007E-2</v>
      </c>
    </row>
    <row r="230" spans="1:9">
      <c r="A230" s="3">
        <v>4</v>
      </c>
      <c r="B230" s="3" t="s">
        <v>23</v>
      </c>
      <c r="C230" s="9">
        <f t="shared" si="82"/>
        <v>3.5000000000000001E-3</v>
      </c>
      <c r="D230" s="9">
        <f t="shared" si="83"/>
        <v>3.9153228482314683E-3</v>
      </c>
      <c r="E230" s="9">
        <v>2.9499999999999998E-2</v>
      </c>
      <c r="F230" s="13">
        <f>C230+$C$9</f>
        <v>4.9100000000000005E-2</v>
      </c>
      <c r="G230" s="8">
        <f>'TARIFNE STAVKE od 01.10.2022'!F207</f>
        <v>3.5000000000000001E-3</v>
      </c>
      <c r="H230" s="8">
        <f>'TARIFNE STAVKE od 01.10.2022'!G207</f>
        <v>3.7000000000000002E-3</v>
      </c>
      <c r="I230" s="9">
        <f t="shared" si="84"/>
        <v>5.2800000000000007E-2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85">ROUND(D236*0.901,4)</f>
        <v>4.4000000000000003E-3</v>
      </c>
      <c r="D236" s="9">
        <f t="shared" ref="D236:D243" si="86">E236/$G$9</f>
        <v>4.9240161921826264E-3</v>
      </c>
      <c r="E236" s="9">
        <v>3.7100000000000001E-2</v>
      </c>
      <c r="F236" s="13">
        <f t="shared" ref="F236:F243" si="87">C236+$C$9</f>
        <v>0.05</v>
      </c>
      <c r="G236" s="8">
        <f>'TARIFNE STAVKE od 01.10.2022'!F211</f>
        <v>6.1000000000000004E-3</v>
      </c>
      <c r="H236" s="8">
        <f>'TARIFNE STAVKE od 01.10.2022'!G211</f>
        <v>6.4999999999999997E-3</v>
      </c>
      <c r="I236" s="9">
        <f t="shared" ref="I236:I243" si="88">(F236+H236)</f>
        <v>5.6500000000000002E-2</v>
      </c>
    </row>
    <row r="237" spans="1:9">
      <c r="A237" s="3">
        <v>2</v>
      </c>
      <c r="B237" s="3" t="s">
        <v>20</v>
      </c>
      <c r="C237" s="9">
        <f t="shared" si="85"/>
        <v>4.4000000000000003E-3</v>
      </c>
      <c r="D237" s="9">
        <f t="shared" si="86"/>
        <v>4.9240161921826264E-3</v>
      </c>
      <c r="E237" s="9">
        <v>3.7100000000000001E-2</v>
      </c>
      <c r="F237" s="13">
        <f t="shared" si="87"/>
        <v>0.05</v>
      </c>
      <c r="G237" s="8">
        <f>'TARIFNE STAVKE od 01.10.2022'!F212</f>
        <v>4.7000000000000002E-3</v>
      </c>
      <c r="H237" s="8">
        <f>'TARIFNE STAVKE od 01.10.2022'!G212</f>
        <v>5.0000000000000001E-3</v>
      </c>
      <c r="I237" s="9">
        <f t="shared" si="88"/>
        <v>5.5E-2</v>
      </c>
    </row>
    <row r="238" spans="1:9">
      <c r="A238" s="3">
        <v>3</v>
      </c>
      <c r="B238" s="3" t="s">
        <v>21</v>
      </c>
      <c r="C238" s="9">
        <f t="shared" si="85"/>
        <v>4.4000000000000003E-3</v>
      </c>
      <c r="D238" s="9">
        <f t="shared" si="86"/>
        <v>4.9240161921826264E-3</v>
      </c>
      <c r="E238" s="9">
        <v>3.7100000000000001E-2</v>
      </c>
      <c r="F238" s="13">
        <f t="shared" si="87"/>
        <v>0.05</v>
      </c>
      <c r="G238" s="8">
        <f>'TARIFNE STAVKE od 01.10.2022'!F213</f>
        <v>4.0000000000000001E-3</v>
      </c>
      <c r="H238" s="8">
        <f>'TARIFNE STAVKE od 01.10.2022'!G213</f>
        <v>4.1999999999999997E-3</v>
      </c>
      <c r="I238" s="9">
        <f t="shared" si="88"/>
        <v>5.4200000000000005E-2</v>
      </c>
    </row>
    <row r="239" spans="1:9">
      <c r="A239" s="3">
        <v>4</v>
      </c>
      <c r="B239" s="3" t="s">
        <v>22</v>
      </c>
      <c r="C239" s="9">
        <f t="shared" si="85"/>
        <v>4.4000000000000003E-3</v>
      </c>
      <c r="D239" s="9">
        <f t="shared" si="86"/>
        <v>4.9240161921826264E-3</v>
      </c>
      <c r="E239" s="9">
        <v>3.7100000000000001E-2</v>
      </c>
      <c r="F239" s="13">
        <f t="shared" si="87"/>
        <v>0.05</v>
      </c>
      <c r="G239" s="8">
        <f>'TARIFNE STAVKE od 01.10.2022'!F214</f>
        <v>3.8E-3</v>
      </c>
      <c r="H239" s="8">
        <f>'TARIFNE STAVKE od 01.10.2022'!G214</f>
        <v>4.0000000000000001E-3</v>
      </c>
      <c r="I239" s="9">
        <f t="shared" si="88"/>
        <v>5.4000000000000006E-2</v>
      </c>
    </row>
    <row r="240" spans="1:9">
      <c r="A240" s="3">
        <v>5</v>
      </c>
      <c r="B240" s="3" t="s">
        <v>23</v>
      </c>
      <c r="C240" s="9">
        <f t="shared" si="85"/>
        <v>4.4000000000000003E-3</v>
      </c>
      <c r="D240" s="9">
        <f t="shared" si="86"/>
        <v>4.9240161921826264E-3</v>
      </c>
      <c r="E240" s="9">
        <v>3.7100000000000001E-2</v>
      </c>
      <c r="F240" s="13">
        <f t="shared" si="87"/>
        <v>0.05</v>
      </c>
      <c r="G240" s="8">
        <f>'TARIFNE STAVKE od 01.10.2022'!F215</f>
        <v>3.5000000000000001E-3</v>
      </c>
      <c r="H240" s="8">
        <f>'TARIFNE STAVKE od 01.10.2022'!G215</f>
        <v>3.7000000000000002E-3</v>
      </c>
      <c r="I240" s="9">
        <f t="shared" si="88"/>
        <v>5.3700000000000005E-2</v>
      </c>
    </row>
    <row r="241" spans="1:9">
      <c r="A241" s="3">
        <v>6</v>
      </c>
      <c r="B241" s="3" t="s">
        <v>24</v>
      </c>
      <c r="C241" s="9">
        <f t="shared" si="85"/>
        <v>4.4000000000000003E-3</v>
      </c>
      <c r="D241" s="9">
        <f t="shared" si="86"/>
        <v>4.9240161921826264E-3</v>
      </c>
      <c r="E241" s="9">
        <v>3.7100000000000001E-2</v>
      </c>
      <c r="F241" s="13">
        <f t="shared" si="87"/>
        <v>0.05</v>
      </c>
      <c r="G241" s="8">
        <f>'TARIFNE STAVKE od 01.10.2022'!F216</f>
        <v>3.3E-3</v>
      </c>
      <c r="H241" s="8">
        <f>'TARIFNE STAVKE od 01.10.2022'!G216</f>
        <v>3.5000000000000001E-3</v>
      </c>
      <c r="I241" s="9">
        <f t="shared" si="88"/>
        <v>5.3500000000000006E-2</v>
      </c>
    </row>
    <row r="242" spans="1:9">
      <c r="A242" s="3">
        <v>7</v>
      </c>
      <c r="B242" s="3" t="s">
        <v>25</v>
      </c>
      <c r="C242" s="9">
        <f t="shared" si="85"/>
        <v>4.4000000000000003E-3</v>
      </c>
      <c r="D242" s="9">
        <f t="shared" si="86"/>
        <v>4.9240161921826264E-3</v>
      </c>
      <c r="E242" s="9">
        <v>3.7100000000000001E-2</v>
      </c>
      <c r="F242" s="13">
        <f t="shared" si="87"/>
        <v>0.05</v>
      </c>
      <c r="G242" s="8">
        <f>'TARIFNE STAVKE od 01.10.2022'!F217</f>
        <v>3.0999999999999999E-3</v>
      </c>
      <c r="H242" s="8">
        <f>'TARIFNE STAVKE od 01.10.2022'!G217</f>
        <v>3.2000000000000002E-3</v>
      </c>
      <c r="I242" s="9">
        <f t="shared" si="88"/>
        <v>5.3200000000000004E-2</v>
      </c>
    </row>
    <row r="243" spans="1:9">
      <c r="A243" s="3">
        <v>8</v>
      </c>
      <c r="B243" s="3" t="s">
        <v>28</v>
      </c>
      <c r="C243" s="9">
        <f t="shared" si="85"/>
        <v>4.4000000000000003E-3</v>
      </c>
      <c r="D243" s="9">
        <f t="shared" si="86"/>
        <v>4.9240161921826264E-3</v>
      </c>
      <c r="E243" s="9">
        <v>3.7100000000000001E-2</v>
      </c>
      <c r="F243" s="13">
        <f t="shared" si="87"/>
        <v>0.05</v>
      </c>
      <c r="G243" s="8">
        <f>'TARIFNE STAVKE od 01.10.2022'!F218</f>
        <v>2.8E-3</v>
      </c>
      <c r="H243" s="8">
        <f>'TARIFNE STAVKE od 01.10.2022'!G218</f>
        <v>3.0000000000000001E-3</v>
      </c>
      <c r="I243" s="9">
        <f t="shared" si="88"/>
        <v>5.3000000000000005E-2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89">ROUND(D249*0.901,4)</f>
        <v>4.4000000000000003E-3</v>
      </c>
      <c r="D249" s="9">
        <f t="shared" ref="D249:D255" si="90">E249/$G$9</f>
        <v>4.9240161921826264E-3</v>
      </c>
      <c r="E249" s="9">
        <v>3.7100000000000001E-2</v>
      </c>
      <c r="F249" s="13">
        <f t="shared" ref="F249:F255" si="91">C249+$C$9</f>
        <v>0.05</v>
      </c>
      <c r="G249" s="8">
        <f>'TARIFNE STAVKE od 01.10.2022'!F222</f>
        <v>6.1000000000000004E-3</v>
      </c>
      <c r="H249" s="8">
        <f>'TARIFNE STAVKE od 01.10.2022'!G222</f>
        <v>6.4999999999999997E-3</v>
      </c>
      <c r="I249" s="9">
        <f t="shared" ref="I249:I255" si="92">(F249+H249)</f>
        <v>5.6500000000000002E-2</v>
      </c>
    </row>
    <row r="250" spans="1:9">
      <c r="A250" s="3">
        <v>2</v>
      </c>
      <c r="B250" s="3" t="s">
        <v>20</v>
      </c>
      <c r="C250" s="9">
        <f t="shared" si="89"/>
        <v>4.4000000000000003E-3</v>
      </c>
      <c r="D250" s="9">
        <f t="shared" si="90"/>
        <v>4.9240161921826264E-3</v>
      </c>
      <c r="E250" s="9">
        <v>3.7100000000000001E-2</v>
      </c>
      <c r="F250" s="13">
        <f t="shared" si="91"/>
        <v>0.05</v>
      </c>
      <c r="G250" s="8">
        <f>'TARIFNE STAVKE od 01.10.2022'!F223</f>
        <v>4.7000000000000002E-3</v>
      </c>
      <c r="H250" s="8">
        <f>'TARIFNE STAVKE od 01.10.2022'!G223</f>
        <v>5.0000000000000001E-3</v>
      </c>
      <c r="I250" s="9">
        <f t="shared" si="92"/>
        <v>5.5E-2</v>
      </c>
    </row>
    <row r="251" spans="1:9">
      <c r="A251" s="3">
        <v>3</v>
      </c>
      <c r="B251" s="3" t="s">
        <v>21</v>
      </c>
      <c r="C251" s="9">
        <f t="shared" si="89"/>
        <v>4.4000000000000003E-3</v>
      </c>
      <c r="D251" s="9">
        <f t="shared" si="90"/>
        <v>4.9240161921826264E-3</v>
      </c>
      <c r="E251" s="9">
        <v>3.7100000000000001E-2</v>
      </c>
      <c r="F251" s="13">
        <f t="shared" si="91"/>
        <v>0.05</v>
      </c>
      <c r="G251" s="8">
        <f>'TARIFNE STAVKE od 01.10.2022'!F224</f>
        <v>4.0000000000000001E-3</v>
      </c>
      <c r="H251" s="8">
        <f>'TARIFNE STAVKE od 01.10.2022'!G224</f>
        <v>4.1999999999999997E-3</v>
      </c>
      <c r="I251" s="9">
        <f t="shared" si="92"/>
        <v>5.4200000000000005E-2</v>
      </c>
    </row>
    <row r="252" spans="1:9">
      <c r="A252" s="3">
        <v>4</v>
      </c>
      <c r="B252" s="3" t="s">
        <v>22</v>
      </c>
      <c r="C252" s="9">
        <f t="shared" si="89"/>
        <v>4.4000000000000003E-3</v>
      </c>
      <c r="D252" s="9">
        <f t="shared" si="90"/>
        <v>4.9240161921826264E-3</v>
      </c>
      <c r="E252" s="9">
        <v>3.7100000000000001E-2</v>
      </c>
      <c r="F252" s="13">
        <f t="shared" si="91"/>
        <v>0.05</v>
      </c>
      <c r="G252" s="8">
        <f>'TARIFNE STAVKE od 01.10.2022'!F225</f>
        <v>3.8E-3</v>
      </c>
      <c r="H252" s="8">
        <f>'TARIFNE STAVKE od 01.10.2022'!G225</f>
        <v>4.0000000000000001E-3</v>
      </c>
      <c r="I252" s="9">
        <f t="shared" si="92"/>
        <v>5.4000000000000006E-2</v>
      </c>
    </row>
    <row r="253" spans="1:9">
      <c r="A253" s="3">
        <v>5</v>
      </c>
      <c r="B253" s="3" t="s">
        <v>23</v>
      </c>
      <c r="C253" s="9">
        <f t="shared" si="89"/>
        <v>4.4000000000000003E-3</v>
      </c>
      <c r="D253" s="9">
        <f t="shared" si="90"/>
        <v>4.9240161921826264E-3</v>
      </c>
      <c r="E253" s="9">
        <v>3.7100000000000001E-2</v>
      </c>
      <c r="F253" s="13">
        <f t="shared" si="91"/>
        <v>0.05</v>
      </c>
      <c r="G253" s="8">
        <f>'TARIFNE STAVKE od 01.10.2022'!F226</f>
        <v>3.5000000000000001E-3</v>
      </c>
      <c r="H253" s="8">
        <f>'TARIFNE STAVKE od 01.10.2022'!G226</f>
        <v>3.7000000000000002E-3</v>
      </c>
      <c r="I253" s="9">
        <f t="shared" si="92"/>
        <v>5.3700000000000005E-2</v>
      </c>
    </row>
    <row r="254" spans="1:9">
      <c r="A254" s="3">
        <v>6</v>
      </c>
      <c r="B254" s="3" t="s">
        <v>24</v>
      </c>
      <c r="C254" s="9">
        <f t="shared" si="89"/>
        <v>4.4000000000000003E-3</v>
      </c>
      <c r="D254" s="9">
        <f t="shared" si="90"/>
        <v>4.9240161921826264E-3</v>
      </c>
      <c r="E254" s="9">
        <v>3.7100000000000001E-2</v>
      </c>
      <c r="F254" s="13">
        <f t="shared" si="91"/>
        <v>0.05</v>
      </c>
      <c r="G254" s="8">
        <f>'TARIFNE STAVKE od 01.10.2022'!F227</f>
        <v>3.3E-3</v>
      </c>
      <c r="H254" s="8">
        <f>'TARIFNE STAVKE od 01.10.2022'!G227</f>
        <v>3.5000000000000001E-3</v>
      </c>
      <c r="I254" s="9">
        <f t="shared" si="92"/>
        <v>5.3500000000000006E-2</v>
      </c>
    </row>
    <row r="255" spans="1:9">
      <c r="A255" s="3">
        <v>7</v>
      </c>
      <c r="B255" s="3" t="s">
        <v>25</v>
      </c>
      <c r="C255" s="9">
        <f t="shared" si="89"/>
        <v>4.4000000000000003E-3</v>
      </c>
      <c r="D255" s="9">
        <f t="shared" si="90"/>
        <v>4.9240161921826264E-3</v>
      </c>
      <c r="E255" s="9">
        <v>3.7100000000000001E-2</v>
      </c>
      <c r="F255" s="13">
        <f t="shared" si="91"/>
        <v>0.05</v>
      </c>
      <c r="G255" s="8">
        <f>'TARIFNE STAVKE od 01.10.2022'!F228</f>
        <v>3.0999999999999999E-3</v>
      </c>
      <c r="H255" s="8">
        <f>'TARIFNE STAVKE od 01.10.2022'!G228</f>
        <v>3.2000000000000002E-3</v>
      </c>
      <c r="I255" s="9">
        <f t="shared" si="92"/>
        <v>5.3200000000000004E-2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93">ROUND(D261*0.901,4)</f>
        <v>3.5000000000000001E-3</v>
      </c>
      <c r="D261" s="9">
        <f t="shared" ref="D261:D267" si="94">E261/$G$9</f>
        <v>3.9153228482314683E-3</v>
      </c>
      <c r="E261" s="9">
        <v>2.9499999999999998E-2</v>
      </c>
      <c r="F261" s="13">
        <f t="shared" ref="F261:F267" si="95">C261+$C$9</f>
        <v>4.9100000000000005E-2</v>
      </c>
      <c r="G261" s="8">
        <f>'TARIFNE STAVKE od 01.10.2022'!F232</f>
        <v>6.1000000000000004E-3</v>
      </c>
      <c r="H261" s="8">
        <f>'TARIFNE STAVKE od 01.10.2022'!G232</f>
        <v>6.4999999999999997E-3</v>
      </c>
      <c r="I261" s="9">
        <f t="shared" ref="I261:I267" si="96">(F261+H261)</f>
        <v>5.5600000000000004E-2</v>
      </c>
    </row>
    <row r="262" spans="1:9">
      <c r="A262" s="3">
        <v>2</v>
      </c>
      <c r="B262" s="3" t="s">
        <v>20</v>
      </c>
      <c r="C262" s="9">
        <f t="shared" si="93"/>
        <v>3.5000000000000001E-3</v>
      </c>
      <c r="D262" s="9">
        <f t="shared" si="94"/>
        <v>3.9153228482314683E-3</v>
      </c>
      <c r="E262" s="9">
        <v>2.9499999999999998E-2</v>
      </c>
      <c r="F262" s="13">
        <f t="shared" si="95"/>
        <v>4.9100000000000005E-2</v>
      </c>
      <c r="G262" s="8">
        <f>'TARIFNE STAVKE od 01.10.2022'!F233</f>
        <v>4.7000000000000002E-3</v>
      </c>
      <c r="H262" s="8">
        <f>'TARIFNE STAVKE od 01.10.2022'!G233</f>
        <v>5.0000000000000001E-3</v>
      </c>
      <c r="I262" s="9">
        <f t="shared" si="96"/>
        <v>5.4100000000000002E-2</v>
      </c>
    </row>
    <row r="263" spans="1:9">
      <c r="A263" s="3">
        <v>3</v>
      </c>
      <c r="B263" s="3" t="s">
        <v>21</v>
      </c>
      <c r="C263" s="9">
        <f t="shared" si="93"/>
        <v>3.5000000000000001E-3</v>
      </c>
      <c r="D263" s="9">
        <f t="shared" si="94"/>
        <v>3.9153228482314683E-3</v>
      </c>
      <c r="E263" s="9">
        <v>2.9499999999999998E-2</v>
      </c>
      <c r="F263" s="13">
        <f t="shared" si="95"/>
        <v>4.9100000000000005E-2</v>
      </c>
      <c r="G263" s="8">
        <f>'TARIFNE STAVKE od 01.10.2022'!F234</f>
        <v>4.0000000000000001E-3</v>
      </c>
      <c r="H263" s="8">
        <f>'TARIFNE STAVKE od 01.10.2022'!G234</f>
        <v>4.1999999999999997E-3</v>
      </c>
      <c r="I263" s="9">
        <f t="shared" si="96"/>
        <v>5.3300000000000007E-2</v>
      </c>
    </row>
    <row r="264" spans="1:9">
      <c r="A264" s="3">
        <v>4</v>
      </c>
      <c r="B264" s="3" t="s">
        <v>22</v>
      </c>
      <c r="C264" s="9">
        <f t="shared" si="93"/>
        <v>3.5000000000000001E-3</v>
      </c>
      <c r="D264" s="9">
        <f t="shared" si="94"/>
        <v>3.9153228482314683E-3</v>
      </c>
      <c r="E264" s="9">
        <v>2.9499999999999998E-2</v>
      </c>
      <c r="F264" s="13">
        <f t="shared" si="95"/>
        <v>4.9100000000000005E-2</v>
      </c>
      <c r="G264" s="8">
        <f>'TARIFNE STAVKE od 01.10.2022'!F235</f>
        <v>3.8E-3</v>
      </c>
      <c r="H264" s="8">
        <f>'TARIFNE STAVKE od 01.10.2022'!G235</f>
        <v>4.0000000000000001E-3</v>
      </c>
      <c r="I264" s="9">
        <f t="shared" si="96"/>
        <v>5.3100000000000008E-2</v>
      </c>
    </row>
    <row r="265" spans="1:9">
      <c r="A265" s="3">
        <v>5</v>
      </c>
      <c r="B265" s="3" t="s">
        <v>23</v>
      </c>
      <c r="C265" s="9">
        <f t="shared" si="93"/>
        <v>3.5000000000000001E-3</v>
      </c>
      <c r="D265" s="9">
        <f t="shared" si="94"/>
        <v>3.9153228482314683E-3</v>
      </c>
      <c r="E265" s="9">
        <v>2.9499999999999998E-2</v>
      </c>
      <c r="F265" s="13">
        <f t="shared" si="95"/>
        <v>4.9100000000000005E-2</v>
      </c>
      <c r="G265" s="8">
        <f>'TARIFNE STAVKE od 01.10.2022'!F236</f>
        <v>3.5000000000000001E-3</v>
      </c>
      <c r="H265" s="8">
        <f>'TARIFNE STAVKE od 01.10.2022'!G236</f>
        <v>3.7000000000000002E-3</v>
      </c>
      <c r="I265" s="9">
        <f t="shared" si="96"/>
        <v>5.2800000000000007E-2</v>
      </c>
    </row>
    <row r="266" spans="1:9">
      <c r="A266" s="3">
        <v>6</v>
      </c>
      <c r="B266" s="3" t="s">
        <v>24</v>
      </c>
      <c r="C266" s="9">
        <f t="shared" si="93"/>
        <v>3.5000000000000001E-3</v>
      </c>
      <c r="D266" s="9">
        <f t="shared" si="94"/>
        <v>3.9153228482314683E-3</v>
      </c>
      <c r="E266" s="9">
        <v>2.9499999999999998E-2</v>
      </c>
      <c r="F266" s="13">
        <f t="shared" si="95"/>
        <v>4.9100000000000005E-2</v>
      </c>
      <c r="G266" s="8">
        <f>'TARIFNE STAVKE od 01.10.2022'!F237</f>
        <v>3.3E-3</v>
      </c>
      <c r="H266" s="8">
        <f>'TARIFNE STAVKE od 01.10.2022'!G237</f>
        <v>3.5000000000000001E-3</v>
      </c>
      <c r="I266" s="9">
        <f t="shared" si="96"/>
        <v>5.2600000000000008E-2</v>
      </c>
    </row>
    <row r="267" spans="1:9">
      <c r="A267" s="3">
        <v>7</v>
      </c>
      <c r="B267" s="3" t="s">
        <v>25</v>
      </c>
      <c r="C267" s="9">
        <f t="shared" si="93"/>
        <v>3.5000000000000001E-3</v>
      </c>
      <c r="D267" s="9">
        <f t="shared" si="94"/>
        <v>3.9153228482314683E-3</v>
      </c>
      <c r="E267" s="9">
        <v>2.9499999999999998E-2</v>
      </c>
      <c r="F267" s="13">
        <f t="shared" si="95"/>
        <v>4.9100000000000005E-2</v>
      </c>
      <c r="G267" s="8">
        <f>'TARIFNE STAVKE od 01.10.2022'!F238</f>
        <v>3.0999999999999999E-3</v>
      </c>
      <c r="H267" s="8">
        <f>'TARIFNE STAVKE od 01.10.2022'!G238</f>
        <v>3.2000000000000002E-3</v>
      </c>
      <c r="I267" s="9">
        <f t="shared" si="96"/>
        <v>5.2300000000000006E-2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97">ROUND(D273*0.901,4)</f>
        <v>4.4000000000000003E-3</v>
      </c>
      <c r="D273" s="9">
        <f t="shared" ref="D273:D278" si="98">E273/$G$9</f>
        <v>4.9240161921826264E-3</v>
      </c>
      <c r="E273" s="9">
        <v>3.7100000000000001E-2</v>
      </c>
      <c r="F273" s="13">
        <f t="shared" ref="F273:F278" si="99">C273+$C$9</f>
        <v>0.05</v>
      </c>
      <c r="G273" s="8">
        <f>'TARIFNE STAVKE od 01.10.2022'!F242</f>
        <v>6.1000000000000004E-3</v>
      </c>
      <c r="H273" s="8">
        <f>'TARIFNE STAVKE od 01.10.2022'!G242</f>
        <v>7.1999999999999998E-3</v>
      </c>
      <c r="I273" s="9">
        <f t="shared" ref="I273:I278" si="100">(F273+H273)</f>
        <v>5.7200000000000001E-2</v>
      </c>
    </row>
    <row r="274" spans="1:9">
      <c r="A274" s="3">
        <v>2</v>
      </c>
      <c r="B274" s="3" t="s">
        <v>20</v>
      </c>
      <c r="C274" s="9">
        <f t="shared" si="97"/>
        <v>4.4000000000000003E-3</v>
      </c>
      <c r="D274" s="9">
        <f t="shared" si="98"/>
        <v>4.9240161921826264E-3</v>
      </c>
      <c r="E274" s="9">
        <v>3.7100000000000001E-2</v>
      </c>
      <c r="F274" s="13">
        <f t="shared" si="99"/>
        <v>0.05</v>
      </c>
      <c r="G274" s="8">
        <f>'TARIFNE STAVKE od 01.10.2022'!F243</f>
        <v>4.7000000000000002E-3</v>
      </c>
      <c r="H274" s="8">
        <f>'TARIFNE STAVKE od 01.10.2022'!G243</f>
        <v>5.4999999999999997E-3</v>
      </c>
      <c r="I274" s="9">
        <f t="shared" si="100"/>
        <v>5.5500000000000001E-2</v>
      </c>
    </row>
    <row r="275" spans="1:9">
      <c r="A275" s="3">
        <v>3</v>
      </c>
      <c r="B275" s="3" t="s">
        <v>21</v>
      </c>
      <c r="C275" s="9">
        <f t="shared" si="97"/>
        <v>4.4000000000000003E-3</v>
      </c>
      <c r="D275" s="9">
        <f t="shared" si="98"/>
        <v>4.9240161921826264E-3</v>
      </c>
      <c r="E275" s="9">
        <v>3.7100000000000001E-2</v>
      </c>
      <c r="F275" s="13">
        <f t="shared" si="99"/>
        <v>0.05</v>
      </c>
      <c r="G275" s="8">
        <f>'TARIFNE STAVKE od 01.10.2022'!F244</f>
        <v>4.0000000000000001E-3</v>
      </c>
      <c r="H275" s="8">
        <f>'TARIFNE STAVKE od 01.10.2022'!G244</f>
        <v>4.7000000000000002E-3</v>
      </c>
      <c r="I275" s="9">
        <f t="shared" si="100"/>
        <v>5.4700000000000006E-2</v>
      </c>
    </row>
    <row r="276" spans="1:9">
      <c r="A276" s="3">
        <v>4</v>
      </c>
      <c r="B276" s="3" t="s">
        <v>23</v>
      </c>
      <c r="C276" s="9">
        <f t="shared" si="97"/>
        <v>4.4000000000000003E-3</v>
      </c>
      <c r="D276" s="9">
        <f t="shared" si="98"/>
        <v>4.9240161921826264E-3</v>
      </c>
      <c r="E276" s="9">
        <v>3.7100000000000001E-2</v>
      </c>
      <c r="F276" s="13">
        <f t="shared" si="99"/>
        <v>0.05</v>
      </c>
      <c r="G276" s="8">
        <f>'TARIFNE STAVKE od 01.10.2022'!F245</f>
        <v>3.8E-3</v>
      </c>
      <c r="H276" s="8">
        <f>'TARIFNE STAVKE od 01.10.2022'!G245</f>
        <v>4.1000000000000003E-3</v>
      </c>
      <c r="I276" s="9">
        <f t="shared" si="100"/>
        <v>5.4100000000000002E-2</v>
      </c>
    </row>
    <row r="277" spans="1:9">
      <c r="A277" s="3">
        <v>5</v>
      </c>
      <c r="B277" s="3" t="s">
        <v>28</v>
      </c>
      <c r="C277" s="9">
        <f t="shared" si="97"/>
        <v>4.4000000000000003E-3</v>
      </c>
      <c r="D277" s="9">
        <f t="shared" si="98"/>
        <v>4.9240161921826264E-3</v>
      </c>
      <c r="E277" s="9">
        <v>3.7100000000000001E-2</v>
      </c>
      <c r="F277" s="13">
        <f t="shared" si="99"/>
        <v>0.05</v>
      </c>
      <c r="G277" s="8">
        <f>'TARIFNE STAVKE od 01.10.2022'!F246</f>
        <v>2.8E-3</v>
      </c>
      <c r="H277" s="8">
        <f>'TARIFNE STAVKE od 01.10.2022'!G246</f>
        <v>3.3E-3</v>
      </c>
      <c r="I277" s="9">
        <f t="shared" si="100"/>
        <v>5.33E-2</v>
      </c>
    </row>
    <row r="278" spans="1:9">
      <c r="A278" s="3">
        <v>6</v>
      </c>
      <c r="B278" s="3" t="s">
        <v>73</v>
      </c>
      <c r="C278" s="9">
        <f t="shared" si="97"/>
        <v>4.4000000000000003E-3</v>
      </c>
      <c r="D278" s="9">
        <f t="shared" si="98"/>
        <v>4.9240161921826264E-3</v>
      </c>
      <c r="E278" s="9">
        <v>3.7100000000000001E-2</v>
      </c>
      <c r="F278" s="13">
        <f t="shared" si="99"/>
        <v>0.05</v>
      </c>
      <c r="G278" s="8">
        <f>'TARIFNE STAVKE od 01.10.2022'!F247</f>
        <v>1.6000000000000001E-3</v>
      </c>
      <c r="H278" s="8">
        <f>'TARIFNE STAVKE od 01.10.2022'!G247</f>
        <v>1.8E-3</v>
      </c>
      <c r="I278" s="9">
        <f t="shared" si="100"/>
        <v>5.1800000000000006E-2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101">ROUND(D284*0.901,4)</f>
        <v>4.4000000000000003E-3</v>
      </c>
      <c r="D284" s="9">
        <f t="shared" ref="D284:D290" si="102">E284/$G$9</f>
        <v>4.9240161921826264E-3</v>
      </c>
      <c r="E284" s="9">
        <v>3.7100000000000001E-2</v>
      </c>
      <c r="F284" s="13">
        <f t="shared" ref="F284:F290" si="103">C284+$C$9</f>
        <v>0.05</v>
      </c>
      <c r="G284" s="8">
        <f>'TARIFNE STAVKE od 01.10.2022'!F251</f>
        <v>6.1000000000000004E-3</v>
      </c>
      <c r="H284" s="8">
        <f>'TARIFNE STAVKE od 01.10.2022'!G251</f>
        <v>6.4999999999999997E-3</v>
      </c>
      <c r="I284" s="9">
        <f t="shared" ref="I284:I290" si="104">(F284+H284)</f>
        <v>5.6500000000000002E-2</v>
      </c>
    </row>
    <row r="285" spans="1:9">
      <c r="A285" s="3">
        <v>2</v>
      </c>
      <c r="B285" s="3" t="s">
        <v>20</v>
      </c>
      <c r="C285" s="9">
        <f t="shared" si="101"/>
        <v>4.4000000000000003E-3</v>
      </c>
      <c r="D285" s="9">
        <f t="shared" si="102"/>
        <v>4.9240161921826264E-3</v>
      </c>
      <c r="E285" s="9">
        <v>3.7100000000000001E-2</v>
      </c>
      <c r="F285" s="13">
        <f t="shared" si="103"/>
        <v>0.05</v>
      </c>
      <c r="G285" s="8">
        <f>'TARIFNE STAVKE od 01.10.2022'!F252</f>
        <v>4.7000000000000002E-3</v>
      </c>
      <c r="H285" s="8">
        <f>'TARIFNE STAVKE od 01.10.2022'!G252</f>
        <v>5.0000000000000001E-3</v>
      </c>
      <c r="I285" s="9">
        <f t="shared" si="104"/>
        <v>5.5E-2</v>
      </c>
    </row>
    <row r="286" spans="1:9">
      <c r="A286" s="3">
        <v>3</v>
      </c>
      <c r="B286" s="3" t="s">
        <v>21</v>
      </c>
      <c r="C286" s="9">
        <f t="shared" si="101"/>
        <v>4.4000000000000003E-3</v>
      </c>
      <c r="D286" s="9">
        <f t="shared" si="102"/>
        <v>4.9240161921826264E-3</v>
      </c>
      <c r="E286" s="9">
        <v>3.7100000000000001E-2</v>
      </c>
      <c r="F286" s="13">
        <f t="shared" si="103"/>
        <v>0.05</v>
      </c>
      <c r="G286" s="8">
        <f>'TARIFNE STAVKE od 01.10.2022'!F253</f>
        <v>4.0000000000000001E-3</v>
      </c>
      <c r="H286" s="8">
        <f>'TARIFNE STAVKE od 01.10.2022'!G253</f>
        <v>4.1999999999999997E-3</v>
      </c>
      <c r="I286" s="9">
        <f t="shared" si="104"/>
        <v>5.4200000000000005E-2</v>
      </c>
    </row>
    <row r="287" spans="1:9">
      <c r="A287" s="3">
        <v>4</v>
      </c>
      <c r="B287" s="3" t="s">
        <v>22</v>
      </c>
      <c r="C287" s="9">
        <f t="shared" si="101"/>
        <v>4.4000000000000003E-3</v>
      </c>
      <c r="D287" s="9">
        <f t="shared" si="102"/>
        <v>4.9240161921826264E-3</v>
      </c>
      <c r="E287" s="9">
        <v>3.7100000000000001E-2</v>
      </c>
      <c r="F287" s="13">
        <f t="shared" si="103"/>
        <v>0.05</v>
      </c>
      <c r="G287" s="8">
        <f>'TARIFNE STAVKE od 01.10.2022'!F254</f>
        <v>3.8E-3</v>
      </c>
      <c r="H287" s="8">
        <f>'TARIFNE STAVKE od 01.10.2022'!G254</f>
        <v>4.0000000000000001E-3</v>
      </c>
      <c r="I287" s="9">
        <f t="shared" si="104"/>
        <v>5.4000000000000006E-2</v>
      </c>
    </row>
    <row r="288" spans="1:9">
      <c r="A288" s="3">
        <v>5</v>
      </c>
      <c r="B288" s="3" t="s">
        <v>23</v>
      </c>
      <c r="C288" s="9">
        <f t="shared" si="101"/>
        <v>4.4000000000000003E-3</v>
      </c>
      <c r="D288" s="9">
        <f t="shared" si="102"/>
        <v>4.9240161921826264E-3</v>
      </c>
      <c r="E288" s="9">
        <v>3.7100000000000001E-2</v>
      </c>
      <c r="F288" s="13">
        <f t="shared" si="103"/>
        <v>0.05</v>
      </c>
      <c r="G288" s="8">
        <f>'TARIFNE STAVKE od 01.10.2022'!F255</f>
        <v>3.5000000000000001E-3</v>
      </c>
      <c r="H288" s="8">
        <f>'TARIFNE STAVKE od 01.10.2022'!G255</f>
        <v>3.7000000000000002E-3</v>
      </c>
      <c r="I288" s="9">
        <f t="shared" si="104"/>
        <v>5.3700000000000005E-2</v>
      </c>
    </row>
    <row r="289" spans="1:9">
      <c r="A289" s="3">
        <v>6</v>
      </c>
      <c r="B289" s="3" t="s">
        <v>24</v>
      </c>
      <c r="C289" s="9">
        <f t="shared" si="101"/>
        <v>4.4000000000000003E-3</v>
      </c>
      <c r="D289" s="9">
        <f t="shared" si="102"/>
        <v>4.9240161921826264E-3</v>
      </c>
      <c r="E289" s="9">
        <v>3.7100000000000001E-2</v>
      </c>
      <c r="F289" s="13">
        <f t="shared" si="103"/>
        <v>0.05</v>
      </c>
      <c r="G289" s="8">
        <f>'TARIFNE STAVKE od 01.10.2022'!F256</f>
        <v>3.3E-3</v>
      </c>
      <c r="H289" s="8">
        <f>'TARIFNE STAVKE od 01.10.2022'!G256</f>
        <v>3.5000000000000001E-3</v>
      </c>
      <c r="I289" s="9">
        <f t="shared" si="104"/>
        <v>5.3500000000000006E-2</v>
      </c>
    </row>
    <row r="290" spans="1:9">
      <c r="A290" s="3">
        <v>7</v>
      </c>
      <c r="B290" s="3" t="s">
        <v>25</v>
      </c>
      <c r="C290" s="9">
        <f t="shared" si="101"/>
        <v>4.4000000000000003E-3</v>
      </c>
      <c r="D290" s="9">
        <f t="shared" si="102"/>
        <v>4.9240161921826264E-3</v>
      </c>
      <c r="E290" s="9">
        <v>3.7100000000000001E-2</v>
      </c>
      <c r="F290" s="13">
        <f t="shared" si="103"/>
        <v>0.05</v>
      </c>
      <c r="G290" s="8">
        <f>'TARIFNE STAVKE od 01.10.2022'!F257</f>
        <v>3.0999999999999999E-3</v>
      </c>
      <c r="H290" s="8">
        <f>'TARIFNE STAVKE od 01.10.2022'!G257</f>
        <v>3.2000000000000002E-3</v>
      </c>
      <c r="I290" s="9">
        <f t="shared" si="104"/>
        <v>5.3200000000000004E-2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105">ROUND(D296*0.901,4)</f>
        <v>3.5000000000000001E-3</v>
      </c>
      <c r="D296" s="9">
        <f t="shared" ref="D296:D301" si="106">E296/$G$9</f>
        <v>3.9153228482314683E-3</v>
      </c>
      <c r="E296" s="9">
        <v>2.9499999999999998E-2</v>
      </c>
      <c r="F296" s="13">
        <f t="shared" ref="F296:F301" si="107">C296+$C$9</f>
        <v>4.9100000000000005E-2</v>
      </c>
      <c r="G296" s="76">
        <f>'TARIFNE STAVKE od 01.10.2022'!F261</f>
        <v>3.3E-3</v>
      </c>
      <c r="H296" s="76">
        <f>'TARIFNE STAVKE od 01.10.2022'!G261</f>
        <v>3.5999999999999999E-3</v>
      </c>
      <c r="I296" s="9">
        <f t="shared" ref="I296:I301" si="108">(F296+H296)</f>
        <v>5.2700000000000004E-2</v>
      </c>
    </row>
    <row r="297" spans="1:9">
      <c r="A297" s="3">
        <v>2</v>
      </c>
      <c r="B297" s="3" t="s">
        <v>20</v>
      </c>
      <c r="C297" s="9">
        <f t="shared" si="105"/>
        <v>3.5000000000000001E-3</v>
      </c>
      <c r="D297" s="9">
        <f t="shared" si="106"/>
        <v>3.9153228482314683E-3</v>
      </c>
      <c r="E297" s="9">
        <v>2.9499999999999998E-2</v>
      </c>
      <c r="F297" s="13">
        <f t="shared" si="107"/>
        <v>4.9100000000000005E-2</v>
      </c>
      <c r="G297" s="76">
        <f>'TARIFNE STAVKE od 01.10.2022'!F262</f>
        <v>3.3E-3</v>
      </c>
      <c r="H297" s="76">
        <f>'TARIFNE STAVKE od 01.10.2022'!G262</f>
        <v>3.5999999999999999E-3</v>
      </c>
      <c r="I297" s="9">
        <f t="shared" si="108"/>
        <v>5.2700000000000004E-2</v>
      </c>
    </row>
    <row r="298" spans="1:9">
      <c r="A298" s="3">
        <v>3</v>
      </c>
      <c r="B298" s="3" t="s">
        <v>21</v>
      </c>
      <c r="C298" s="9">
        <f t="shared" si="105"/>
        <v>3.5000000000000001E-3</v>
      </c>
      <c r="D298" s="9">
        <f t="shared" si="106"/>
        <v>3.9153228482314683E-3</v>
      </c>
      <c r="E298" s="9">
        <v>2.9499999999999998E-2</v>
      </c>
      <c r="F298" s="13">
        <f t="shared" si="107"/>
        <v>4.9100000000000005E-2</v>
      </c>
      <c r="G298" s="76">
        <f>'TARIFNE STAVKE od 01.10.2022'!F263</f>
        <v>3.3E-3</v>
      </c>
      <c r="H298" s="76">
        <f>'TARIFNE STAVKE od 01.10.2022'!G263</f>
        <v>3.5999999999999999E-3</v>
      </c>
      <c r="I298" s="9">
        <f t="shared" si="108"/>
        <v>5.2700000000000004E-2</v>
      </c>
    </row>
    <row r="299" spans="1:9">
      <c r="A299" s="3">
        <v>4</v>
      </c>
      <c r="B299" s="3" t="s">
        <v>22</v>
      </c>
      <c r="C299" s="9">
        <f t="shared" si="105"/>
        <v>3.5000000000000001E-3</v>
      </c>
      <c r="D299" s="9">
        <f t="shared" si="106"/>
        <v>3.9153228482314683E-3</v>
      </c>
      <c r="E299" s="9">
        <v>2.9499999999999998E-2</v>
      </c>
      <c r="F299" s="13">
        <f t="shared" si="107"/>
        <v>4.9100000000000005E-2</v>
      </c>
      <c r="G299" s="76">
        <f>'TARIFNE STAVKE od 01.10.2022'!F264</f>
        <v>3.2000000000000002E-3</v>
      </c>
      <c r="H299" s="76">
        <f>'TARIFNE STAVKE od 01.10.2022'!G264</f>
        <v>3.5000000000000001E-3</v>
      </c>
      <c r="I299" s="9">
        <f t="shared" si="108"/>
        <v>5.2600000000000008E-2</v>
      </c>
    </row>
    <row r="300" spans="1:9">
      <c r="A300" s="3">
        <v>5</v>
      </c>
      <c r="B300" s="3" t="s">
        <v>23</v>
      </c>
      <c r="C300" s="9">
        <f t="shared" si="105"/>
        <v>3.5000000000000001E-3</v>
      </c>
      <c r="D300" s="9">
        <f t="shared" si="106"/>
        <v>3.9153228482314683E-3</v>
      </c>
      <c r="E300" s="9">
        <v>2.9499999999999998E-2</v>
      </c>
      <c r="F300" s="13">
        <f t="shared" si="107"/>
        <v>4.9100000000000005E-2</v>
      </c>
      <c r="G300" s="76">
        <f>'TARIFNE STAVKE od 01.10.2022'!F265</f>
        <v>3.0000000000000001E-3</v>
      </c>
      <c r="H300" s="76">
        <f>'TARIFNE STAVKE od 01.10.2022'!G265</f>
        <v>3.3E-3</v>
      </c>
      <c r="I300" s="9">
        <f t="shared" si="108"/>
        <v>5.2400000000000002E-2</v>
      </c>
    </row>
    <row r="301" spans="1:9">
      <c r="A301" s="3">
        <v>6</v>
      </c>
      <c r="B301" s="3" t="s">
        <v>24</v>
      </c>
      <c r="C301" s="9">
        <f t="shared" si="105"/>
        <v>3.5000000000000001E-3</v>
      </c>
      <c r="D301" s="9">
        <f t="shared" si="106"/>
        <v>3.9153228482314683E-3</v>
      </c>
      <c r="E301" s="9">
        <v>2.9499999999999998E-2</v>
      </c>
      <c r="F301" s="13">
        <f t="shared" si="107"/>
        <v>4.9100000000000005E-2</v>
      </c>
      <c r="G301" s="76">
        <f>'TARIFNE STAVKE od 01.10.2022'!F266</f>
        <v>2.8E-3</v>
      </c>
      <c r="H301" s="76">
        <f>'TARIFNE STAVKE od 01.10.2022'!G266</f>
        <v>3.0999999999999999E-3</v>
      </c>
      <c r="I301" s="9">
        <f t="shared" si="108"/>
        <v>5.2200000000000003E-2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109">ROUND(D307*0.901,4)</f>
        <v>3.5999999999999999E-3</v>
      </c>
      <c r="D307" s="9">
        <f t="shared" ref="D307:D311" si="110">E307/$G$9</f>
        <v>4.0347733758046315E-3</v>
      </c>
      <c r="E307" s="9">
        <v>3.04E-2</v>
      </c>
      <c r="F307" s="13">
        <f>C307+$C$9</f>
        <v>4.9200000000000001E-2</v>
      </c>
      <c r="G307" s="76">
        <f>'TARIFNE STAVKE od 01.10.2022'!F270</f>
        <v>6.1000000000000004E-3</v>
      </c>
      <c r="H307" s="76">
        <f>'TARIFNE STAVKE od 01.10.2022'!G270</f>
        <v>6.3E-3</v>
      </c>
      <c r="I307" s="9">
        <f t="shared" ref="I307:I311" si="111">(F307+H307)</f>
        <v>5.5500000000000001E-2</v>
      </c>
    </row>
    <row r="308" spans="1:9">
      <c r="A308" s="3">
        <v>2</v>
      </c>
      <c r="B308" s="3" t="s">
        <v>20</v>
      </c>
      <c r="C308" s="9">
        <f t="shared" si="109"/>
        <v>3.5999999999999999E-3</v>
      </c>
      <c r="D308" s="9">
        <f t="shared" si="110"/>
        <v>4.0347733758046315E-3</v>
      </c>
      <c r="E308" s="9">
        <v>3.04E-2</v>
      </c>
      <c r="F308" s="13">
        <f>C308+$C$9</f>
        <v>4.9200000000000001E-2</v>
      </c>
      <c r="G308" s="76">
        <f>'TARIFNE STAVKE od 01.10.2022'!F271</f>
        <v>5.1000000000000004E-3</v>
      </c>
      <c r="H308" s="76">
        <f>'TARIFNE STAVKE od 01.10.2022'!G271</f>
        <v>5.3E-3</v>
      </c>
      <c r="I308" s="9">
        <f t="shared" si="111"/>
        <v>5.45E-2</v>
      </c>
    </row>
    <row r="309" spans="1:9">
      <c r="A309" s="3">
        <v>3</v>
      </c>
      <c r="B309" s="3" t="s">
        <v>21</v>
      </c>
      <c r="C309" s="9">
        <f t="shared" si="109"/>
        <v>3.5999999999999999E-3</v>
      </c>
      <c r="D309" s="9">
        <f t="shared" si="110"/>
        <v>4.0347733758046315E-3</v>
      </c>
      <c r="E309" s="9">
        <v>3.04E-2</v>
      </c>
      <c r="F309" s="13">
        <f>C309+$C$9</f>
        <v>4.9200000000000001E-2</v>
      </c>
      <c r="G309" s="76">
        <f>'TARIFNE STAVKE od 01.10.2022'!F272</f>
        <v>4.7999999999999996E-3</v>
      </c>
      <c r="H309" s="76">
        <f>'TARIFNE STAVKE od 01.10.2022'!G272</f>
        <v>5.0000000000000001E-3</v>
      </c>
      <c r="I309" s="9">
        <f t="shared" si="111"/>
        <v>5.4199999999999998E-2</v>
      </c>
    </row>
    <row r="310" spans="1:9">
      <c r="A310" s="3">
        <v>4</v>
      </c>
      <c r="B310" s="3" t="s">
        <v>22</v>
      </c>
      <c r="C310" s="9">
        <f t="shared" si="109"/>
        <v>3.5999999999999999E-3</v>
      </c>
      <c r="D310" s="9">
        <f t="shared" si="110"/>
        <v>4.0347733758046315E-3</v>
      </c>
      <c r="E310" s="9">
        <v>3.04E-2</v>
      </c>
      <c r="F310" s="13">
        <f>C310+$C$9</f>
        <v>4.9200000000000001E-2</v>
      </c>
      <c r="G310" s="76">
        <f>'TARIFNE STAVKE od 01.10.2022'!F273</f>
        <v>4.5999999999999999E-3</v>
      </c>
      <c r="H310" s="76">
        <f>'TARIFNE STAVKE od 01.10.2022'!G273</f>
        <v>4.7000000000000002E-3</v>
      </c>
      <c r="I310" s="9">
        <f t="shared" si="111"/>
        <v>5.3900000000000003E-2</v>
      </c>
    </row>
    <row r="311" spans="1:9">
      <c r="A311" s="3">
        <v>5</v>
      </c>
      <c r="B311" s="3" t="s">
        <v>23</v>
      </c>
      <c r="C311" s="9">
        <f t="shared" si="109"/>
        <v>3.5999999999999999E-3</v>
      </c>
      <c r="D311" s="9">
        <f t="shared" si="110"/>
        <v>4.0347733758046315E-3</v>
      </c>
      <c r="E311" s="9">
        <v>3.04E-2</v>
      </c>
      <c r="F311" s="13">
        <f>C311+$C$9</f>
        <v>4.9200000000000001E-2</v>
      </c>
      <c r="G311" s="76">
        <f>'TARIFNE STAVKE od 01.10.2022'!F274</f>
        <v>4.3E-3</v>
      </c>
      <c r="H311" s="76">
        <f>'TARIFNE STAVKE od 01.10.2022'!G274</f>
        <v>4.4999999999999997E-3</v>
      </c>
      <c r="I311" s="9">
        <f t="shared" si="111"/>
        <v>5.3699999999999998E-2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112">ROUND(D313*0.901,4)</f>
        <v>3.5999999999999999E-3</v>
      </c>
      <c r="D313" s="9">
        <f t="shared" ref="D313:D315" si="113">E313/$G$9</f>
        <v>4.0347733758046315E-3</v>
      </c>
      <c r="E313" s="9">
        <v>3.04E-2</v>
      </c>
      <c r="F313" s="13">
        <f>C313+$C$9</f>
        <v>4.9200000000000001E-2</v>
      </c>
      <c r="G313" s="76">
        <f>'TARIFNE STAVKE od 01.10.2022'!F278</f>
        <v>6.0000000000000001E-3</v>
      </c>
      <c r="H313" s="76">
        <f>'TARIFNE STAVKE od 01.10.2022'!G278</f>
        <v>6.0000000000000001E-3</v>
      </c>
      <c r="I313" s="9">
        <f t="shared" ref="I313:I315" si="114">(F313+H313)</f>
        <v>5.5199999999999999E-2</v>
      </c>
    </row>
    <row r="314" spans="1:9">
      <c r="A314" s="3">
        <v>2</v>
      </c>
      <c r="B314" s="3" t="s">
        <v>22</v>
      </c>
      <c r="C314" s="9">
        <f t="shared" si="112"/>
        <v>3.5999999999999999E-3</v>
      </c>
      <c r="D314" s="9">
        <f t="shared" si="113"/>
        <v>4.0347733758046315E-3</v>
      </c>
      <c r="E314" s="9">
        <v>3.04E-2</v>
      </c>
      <c r="F314" s="13">
        <f>C314+$C$9</f>
        <v>4.9200000000000001E-2</v>
      </c>
      <c r="G314" s="76">
        <f>'TARIFNE STAVKE od 01.10.2022'!F279</f>
        <v>5.7000000000000002E-3</v>
      </c>
      <c r="H314" s="76">
        <f>'TARIFNE STAVKE od 01.10.2022'!G279</f>
        <v>5.7000000000000002E-3</v>
      </c>
      <c r="I314" s="9">
        <f t="shared" si="114"/>
        <v>5.4900000000000004E-2</v>
      </c>
    </row>
    <row r="315" spans="1:9">
      <c r="A315" s="3">
        <v>3</v>
      </c>
      <c r="B315" s="3" t="s">
        <v>23</v>
      </c>
      <c r="C315" s="9">
        <f t="shared" si="112"/>
        <v>3.5999999999999999E-3</v>
      </c>
      <c r="D315" s="9">
        <f t="shared" si="113"/>
        <v>4.0347733758046315E-3</v>
      </c>
      <c r="E315" s="9">
        <v>3.04E-2</v>
      </c>
      <c r="F315" s="13">
        <f>C315+$C$9</f>
        <v>4.9200000000000001E-2</v>
      </c>
      <c r="G315" s="76">
        <f>'TARIFNE STAVKE od 01.10.2022'!F280</f>
        <v>5.4000000000000003E-3</v>
      </c>
      <c r="H315" s="76">
        <f>'TARIFNE STAVKE od 01.10.2022'!G280</f>
        <v>5.4000000000000003E-3</v>
      </c>
      <c r="I315" s="9">
        <f t="shared" si="114"/>
        <v>5.4600000000000003E-2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115">ROUND(D321*0.901,4)</f>
        <v>3.3E-3</v>
      </c>
      <c r="D321" s="9">
        <f t="shared" ref="D321:D325" si="116">E321/$G$9</f>
        <v>3.7029663547680667E-3</v>
      </c>
      <c r="E321" s="9">
        <v>2.7900000000000001E-2</v>
      </c>
      <c r="F321" s="13">
        <f>C321+$C$9</f>
        <v>4.8899999999999999E-2</v>
      </c>
      <c r="G321" s="76">
        <f>'TARIFNE STAVKE od 01.10.2022'!F284</f>
        <v>1.2999999999999999E-2</v>
      </c>
      <c r="H321" s="76">
        <f>'TARIFNE STAVKE od 01.10.2022'!G284</f>
        <v>1.38E-2</v>
      </c>
      <c r="I321" s="9">
        <f t="shared" ref="I321:I325" si="117">(F321+H321)</f>
        <v>6.2700000000000006E-2</v>
      </c>
    </row>
    <row r="322" spans="1:9">
      <c r="A322" s="3">
        <v>2</v>
      </c>
      <c r="B322" s="3" t="s">
        <v>20</v>
      </c>
      <c r="C322" s="9">
        <f t="shared" si="115"/>
        <v>3.3E-3</v>
      </c>
      <c r="D322" s="9">
        <f t="shared" si="116"/>
        <v>3.7029663547680667E-3</v>
      </c>
      <c r="E322" s="9">
        <v>2.7900000000000001E-2</v>
      </c>
      <c r="F322" s="13">
        <f>C322+$C$9</f>
        <v>4.8899999999999999E-2</v>
      </c>
      <c r="G322" s="76">
        <f>'TARIFNE STAVKE od 01.10.2022'!F285</f>
        <v>1.18E-2</v>
      </c>
      <c r="H322" s="76">
        <f>'TARIFNE STAVKE od 01.10.2022'!G285</f>
        <v>1.26E-2</v>
      </c>
      <c r="I322" s="9">
        <f t="shared" si="117"/>
        <v>6.1499999999999999E-2</v>
      </c>
    </row>
    <row r="323" spans="1:9">
      <c r="A323" s="3">
        <v>3</v>
      </c>
      <c r="B323" s="3" t="s">
        <v>21</v>
      </c>
      <c r="C323" s="9">
        <f t="shared" si="115"/>
        <v>3.3E-3</v>
      </c>
      <c r="D323" s="9">
        <f t="shared" si="116"/>
        <v>3.7029663547680667E-3</v>
      </c>
      <c r="E323" s="9">
        <v>2.7900000000000001E-2</v>
      </c>
      <c r="F323" s="13">
        <f>C323+$C$9</f>
        <v>4.8899999999999999E-2</v>
      </c>
      <c r="G323" s="76">
        <f>'TARIFNE STAVKE od 01.10.2022'!F286</f>
        <v>1.18E-2</v>
      </c>
      <c r="H323" s="76">
        <f>'TARIFNE STAVKE od 01.10.2022'!G286</f>
        <v>1.26E-2</v>
      </c>
      <c r="I323" s="9">
        <f t="shared" si="117"/>
        <v>6.1499999999999999E-2</v>
      </c>
    </row>
    <row r="324" spans="1:9">
      <c r="A324" s="3">
        <v>4</v>
      </c>
      <c r="B324" s="3" t="s">
        <v>22</v>
      </c>
      <c r="C324" s="9">
        <f t="shared" si="115"/>
        <v>3.3E-3</v>
      </c>
      <c r="D324" s="9">
        <f t="shared" si="116"/>
        <v>3.7029663547680667E-3</v>
      </c>
      <c r="E324" s="9">
        <v>2.7900000000000001E-2</v>
      </c>
      <c r="F324" s="13">
        <f>C324+$C$9</f>
        <v>4.8899999999999999E-2</v>
      </c>
      <c r="G324" s="76">
        <f>'TARIFNE STAVKE od 01.10.2022'!F287</f>
        <v>1.12E-2</v>
      </c>
      <c r="H324" s="76">
        <f>'TARIFNE STAVKE od 01.10.2022'!G287</f>
        <v>1.1900000000000001E-2</v>
      </c>
      <c r="I324" s="9">
        <f t="shared" si="117"/>
        <v>6.08E-2</v>
      </c>
    </row>
    <row r="325" spans="1:9">
      <c r="A325" s="3">
        <v>5</v>
      </c>
      <c r="B325" s="3" t="s">
        <v>23</v>
      </c>
      <c r="C325" s="9">
        <f t="shared" si="115"/>
        <v>3.3E-3</v>
      </c>
      <c r="D325" s="9">
        <f t="shared" si="116"/>
        <v>3.7029663547680667E-3</v>
      </c>
      <c r="E325" s="9">
        <v>2.7900000000000001E-2</v>
      </c>
      <c r="F325" s="13">
        <f>C325+$C$9</f>
        <v>4.8899999999999999E-2</v>
      </c>
      <c r="G325" s="76">
        <f>'TARIFNE STAVKE od 01.10.2022'!F288</f>
        <v>1.06E-2</v>
      </c>
      <c r="H325" s="76">
        <f>'TARIFNE STAVKE od 01.10.2022'!G288</f>
        <v>1.1299999999999999E-2</v>
      </c>
      <c r="I325" s="9">
        <f t="shared" si="117"/>
        <v>6.0199999999999997E-2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118">ROUND(D331*0.901,4)</f>
        <v>3.3E-3</v>
      </c>
      <c r="D331" s="9">
        <f t="shared" ref="D331:D336" si="119">E331/$G$9</f>
        <v>3.7029663547680667E-3</v>
      </c>
      <c r="E331" s="9">
        <v>2.7900000000000001E-2</v>
      </c>
      <c r="F331" s="13">
        <f t="shared" ref="F331:F336" si="120">C331+$C$9</f>
        <v>4.8899999999999999E-2</v>
      </c>
      <c r="G331" s="8">
        <f>'TARIFNE STAVKE od 01.10.2022'!F292</f>
        <v>1.2999999999999999E-2</v>
      </c>
      <c r="H331" s="8">
        <f>'TARIFNE STAVKE od 01.10.2022'!G292</f>
        <v>1.3100000000000001E-2</v>
      </c>
      <c r="I331" s="9">
        <f t="shared" ref="I331:I336" si="121">(F331+H331)</f>
        <v>6.2E-2</v>
      </c>
    </row>
    <row r="332" spans="1:9">
      <c r="A332" s="3">
        <v>2</v>
      </c>
      <c r="B332" s="3" t="s">
        <v>20</v>
      </c>
      <c r="C332" s="9">
        <f t="shared" si="118"/>
        <v>3.3E-3</v>
      </c>
      <c r="D332" s="9">
        <f t="shared" si="119"/>
        <v>3.7029663547680667E-3</v>
      </c>
      <c r="E332" s="9">
        <v>2.7900000000000001E-2</v>
      </c>
      <c r="F332" s="13">
        <f t="shared" si="120"/>
        <v>4.8899999999999999E-2</v>
      </c>
      <c r="G332" s="8">
        <f>'TARIFNE STAVKE od 01.10.2022'!F293</f>
        <v>1.18E-2</v>
      </c>
      <c r="H332" s="8">
        <f>'TARIFNE STAVKE od 01.10.2022'!G293</f>
        <v>1.1900000000000001E-2</v>
      </c>
      <c r="I332" s="9">
        <f t="shared" si="121"/>
        <v>6.08E-2</v>
      </c>
    </row>
    <row r="333" spans="1:9">
      <c r="A333" s="3">
        <v>3</v>
      </c>
      <c r="B333" s="3" t="s">
        <v>21</v>
      </c>
      <c r="C333" s="9">
        <f t="shared" si="118"/>
        <v>3.3E-3</v>
      </c>
      <c r="D333" s="9">
        <f t="shared" si="119"/>
        <v>3.7029663547680667E-3</v>
      </c>
      <c r="E333" s="9">
        <v>2.7900000000000001E-2</v>
      </c>
      <c r="F333" s="13">
        <f t="shared" si="120"/>
        <v>4.8899999999999999E-2</v>
      </c>
      <c r="G333" s="8">
        <f>'TARIFNE STAVKE od 01.10.2022'!F294</f>
        <v>1.18E-2</v>
      </c>
      <c r="H333" s="8">
        <f>'TARIFNE STAVKE od 01.10.2022'!G294</f>
        <v>1.1900000000000001E-2</v>
      </c>
      <c r="I333" s="9">
        <f t="shared" si="121"/>
        <v>6.08E-2</v>
      </c>
    </row>
    <row r="334" spans="1:9">
      <c r="A334" s="3">
        <v>4</v>
      </c>
      <c r="B334" s="3" t="s">
        <v>22</v>
      </c>
      <c r="C334" s="9">
        <f t="shared" si="118"/>
        <v>3.3E-3</v>
      </c>
      <c r="D334" s="9">
        <f t="shared" si="119"/>
        <v>3.7029663547680667E-3</v>
      </c>
      <c r="E334" s="9">
        <v>2.7900000000000001E-2</v>
      </c>
      <c r="F334" s="13">
        <f t="shared" si="120"/>
        <v>4.8899999999999999E-2</v>
      </c>
      <c r="G334" s="8">
        <f>'TARIFNE STAVKE od 01.10.2022'!F295</f>
        <v>1.12E-2</v>
      </c>
      <c r="H334" s="8">
        <f>'TARIFNE STAVKE od 01.10.2022'!G295</f>
        <v>1.1299999999999999E-2</v>
      </c>
      <c r="I334" s="9">
        <f t="shared" si="121"/>
        <v>6.0199999999999997E-2</v>
      </c>
    </row>
    <row r="335" spans="1:9">
      <c r="A335" s="3">
        <v>5</v>
      </c>
      <c r="B335" s="3" t="s">
        <v>23</v>
      </c>
      <c r="C335" s="9">
        <f t="shared" si="118"/>
        <v>3.3E-3</v>
      </c>
      <c r="D335" s="9">
        <f t="shared" si="119"/>
        <v>3.7029663547680667E-3</v>
      </c>
      <c r="E335" s="9">
        <v>2.7900000000000001E-2</v>
      </c>
      <c r="F335" s="13">
        <f t="shared" si="120"/>
        <v>4.8899999999999999E-2</v>
      </c>
      <c r="G335" s="8">
        <f>'TARIFNE STAVKE od 01.10.2022'!F296</f>
        <v>1.06E-2</v>
      </c>
      <c r="H335" s="8">
        <f>'TARIFNE STAVKE od 01.10.2022'!G296</f>
        <v>1.0699999999999999E-2</v>
      </c>
      <c r="I335" s="9">
        <f t="shared" si="121"/>
        <v>5.96E-2</v>
      </c>
    </row>
    <row r="336" spans="1:9">
      <c r="A336" s="3">
        <v>6</v>
      </c>
      <c r="B336" s="3" t="s">
        <v>24</v>
      </c>
      <c r="C336" s="9">
        <f t="shared" si="118"/>
        <v>3.3E-3</v>
      </c>
      <c r="D336" s="9">
        <f t="shared" si="119"/>
        <v>3.7029663547680667E-3</v>
      </c>
      <c r="E336" s="9">
        <v>2.7900000000000001E-2</v>
      </c>
      <c r="F336" s="13">
        <f t="shared" si="120"/>
        <v>4.8899999999999999E-2</v>
      </c>
      <c r="G336" s="8">
        <f>'TARIFNE STAVKE od 01.10.2022'!F297</f>
        <v>0.01</v>
      </c>
      <c r="H336" s="8">
        <f>'TARIFNE STAVKE od 01.10.2022'!G297</f>
        <v>1.01E-2</v>
      </c>
      <c r="I336" s="9">
        <f t="shared" si="121"/>
        <v>5.8999999999999997E-2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122">ROUND(D342*0.901,4)</f>
        <v>3.3E-3</v>
      </c>
      <c r="D342" s="9">
        <f t="shared" ref="D342:D344" si="123">E342/$G$9</f>
        <v>3.7029663547680667E-3</v>
      </c>
      <c r="E342" s="9">
        <v>2.7900000000000001E-2</v>
      </c>
      <c r="F342" s="13">
        <f>C342+$C$9</f>
        <v>4.8899999999999999E-2</v>
      </c>
      <c r="G342" s="8">
        <f>'TARIFNE STAVKE od 01.10.2022'!F301</f>
        <v>1.04E-2</v>
      </c>
      <c r="H342" s="8">
        <f>'TARIFNE STAVKE od 01.10.2022'!G301</f>
        <v>1.0200000000000001E-2</v>
      </c>
      <c r="I342" s="9">
        <f>(F342+H342)</f>
        <v>5.91E-2</v>
      </c>
    </row>
    <row r="343" spans="1:9">
      <c r="A343" s="3">
        <v>2</v>
      </c>
      <c r="B343" s="3" t="s">
        <v>25</v>
      </c>
      <c r="C343" s="9">
        <f t="shared" si="122"/>
        <v>3.3E-3</v>
      </c>
      <c r="D343" s="9">
        <f t="shared" si="123"/>
        <v>3.7029663547680667E-3</v>
      </c>
      <c r="E343" s="9">
        <v>2.7900000000000001E-2</v>
      </c>
      <c r="F343" s="13">
        <f>C343+$C$9</f>
        <v>4.8899999999999999E-2</v>
      </c>
      <c r="G343" s="8">
        <f>'TARIFNE STAVKE od 01.10.2022'!F302</f>
        <v>9.1999999999999998E-3</v>
      </c>
      <c r="H343" s="8">
        <f>'TARIFNE STAVKE od 01.10.2022'!G302</f>
        <v>9.1000000000000004E-3</v>
      </c>
      <c r="I343" s="9">
        <f t="shared" ref="I343:I344" si="124">(F343+H343)</f>
        <v>5.7999999999999996E-2</v>
      </c>
    </row>
    <row r="344" spans="1:9">
      <c r="A344" s="3">
        <v>3</v>
      </c>
      <c r="B344" s="3" t="s">
        <v>28</v>
      </c>
      <c r="C344" s="9">
        <f t="shared" si="122"/>
        <v>3.3E-3</v>
      </c>
      <c r="D344" s="9">
        <f t="shared" si="123"/>
        <v>3.7029663547680667E-3</v>
      </c>
      <c r="E344" s="9">
        <v>2.7900000000000001E-2</v>
      </c>
      <c r="F344" s="13">
        <f>C344+$C$9</f>
        <v>4.8899999999999999E-2</v>
      </c>
      <c r="G344" s="8">
        <f>'TARIFNE STAVKE od 01.10.2022'!F303</f>
        <v>8.6E-3</v>
      </c>
      <c r="H344" s="8">
        <f>'TARIFNE STAVKE od 01.10.2022'!G303</f>
        <v>8.5000000000000006E-3</v>
      </c>
      <c r="I344" s="9">
        <f t="shared" si="124"/>
        <v>5.74E-2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98C45C91-F22C-4149-B503-A893429B8550}"/>
  </hyperlinks>
  <pageMargins left="0.39370078740157483" right="0.39370078740157483" top="1.0833333333333333" bottom="0.74803149606299213" header="0.31496062992125984" footer="0.31496062992125984"/>
  <pageSetup scale="61" orientation="portrait" r:id="rId2"/>
  <rowBreaks count="3" manualBreakCount="3">
    <brk id="52" max="16383" man="1"/>
    <brk id="100" max="16383" man="1"/>
    <brk id="14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8464-09E2-434A-9CA4-E045EE7B0819}">
  <sheetPr codeName="Sheet15"/>
  <dimension ref="A1:I344"/>
  <sheetViews>
    <sheetView view="pageBreakPreview" zoomScaleNormal="100" zoomScaleSheetLayoutView="100" workbookViewId="0">
      <selection activeCell="M15" sqref="M15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290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5.5399999999999998E-2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 t="shared" ref="F17:F23" si="0">C17+$C$9</f>
        <v>5.8999999999999997E-2</v>
      </c>
      <c r="G17" s="8">
        <f>'TARIFNE STAVKE od 01.10.2022'!F6</f>
        <v>6.8999999999999999E-3</v>
      </c>
      <c r="H17" s="8">
        <f>'TARIFNE STAVKE od 01.10.2022'!G6</f>
        <v>7.1000000000000004E-3</v>
      </c>
      <c r="I17" s="9">
        <f>(F17+H17)</f>
        <v>6.6099999999999992E-2</v>
      </c>
    </row>
    <row r="18" spans="1:9">
      <c r="A18" s="3">
        <v>2</v>
      </c>
      <c r="B18" s="3" t="s">
        <v>20</v>
      </c>
      <c r="C18" s="9">
        <f t="shared" ref="C18:C23" si="1">ROUND(E18*0.901,4)</f>
        <v>2.6800000000000001E-2</v>
      </c>
      <c r="D18" s="9">
        <f t="shared" ref="D18:D23" si="2">E18/$G$9</f>
        <v>3.941867409914394E-3</v>
      </c>
      <c r="E18" s="9">
        <v>2.9700000000000001E-2</v>
      </c>
      <c r="F18" s="13">
        <f t="shared" si="0"/>
        <v>8.2199999999999995E-2</v>
      </c>
      <c r="G18" s="8">
        <f>'TARIFNE STAVKE od 01.10.2022'!F7</f>
        <v>5.3E-3</v>
      </c>
      <c r="H18" s="8">
        <f>'TARIFNE STAVKE od 01.10.2022'!G7</f>
        <v>5.4999999999999997E-3</v>
      </c>
      <c r="I18" s="9">
        <f t="shared" ref="I18:I23" si="3">(F18+H18)</f>
        <v>8.77E-2</v>
      </c>
    </row>
    <row r="19" spans="1:9">
      <c r="A19" s="3">
        <v>3</v>
      </c>
      <c r="B19" s="3" t="s">
        <v>21</v>
      </c>
      <c r="C19" s="9">
        <f t="shared" si="1"/>
        <v>2.6800000000000001E-2</v>
      </c>
      <c r="D19" s="9">
        <f t="shared" si="2"/>
        <v>3.941867409914394E-3</v>
      </c>
      <c r="E19" s="9">
        <v>2.9700000000000001E-2</v>
      </c>
      <c r="F19" s="13">
        <f t="shared" si="0"/>
        <v>8.2199999999999995E-2</v>
      </c>
      <c r="G19" s="8">
        <f>'TARIFNE STAVKE od 01.10.2022'!F8</f>
        <v>5.1999999999999998E-3</v>
      </c>
      <c r="H19" s="8">
        <f>'TARIFNE STAVKE od 01.10.2022'!G8</f>
        <v>5.4000000000000003E-3</v>
      </c>
      <c r="I19" s="9">
        <f t="shared" si="3"/>
        <v>8.7599999999999997E-2</v>
      </c>
    </row>
    <row r="20" spans="1:9">
      <c r="A20" s="3">
        <v>4</v>
      </c>
      <c r="B20" s="3" t="s">
        <v>22</v>
      </c>
      <c r="C20" s="9">
        <f t="shared" si="1"/>
        <v>2.6800000000000001E-2</v>
      </c>
      <c r="D20" s="9">
        <f t="shared" si="2"/>
        <v>3.941867409914394E-3</v>
      </c>
      <c r="E20" s="9">
        <v>2.9700000000000001E-2</v>
      </c>
      <c r="F20" s="13">
        <f t="shared" si="0"/>
        <v>8.2199999999999995E-2</v>
      </c>
      <c r="G20" s="8">
        <f>'TARIFNE STAVKE od 01.10.2022'!F9</f>
        <v>5.0000000000000001E-3</v>
      </c>
      <c r="H20" s="8">
        <f>'TARIFNE STAVKE od 01.10.2022'!G9</f>
        <v>5.1999999999999998E-3</v>
      </c>
      <c r="I20" s="9">
        <f t="shared" si="3"/>
        <v>8.7399999999999992E-2</v>
      </c>
    </row>
    <row r="21" spans="1:9">
      <c r="A21" s="3">
        <v>5</v>
      </c>
      <c r="B21" s="3" t="s">
        <v>23</v>
      </c>
      <c r="C21" s="9">
        <f t="shared" si="1"/>
        <v>2.6800000000000001E-2</v>
      </c>
      <c r="D21" s="9">
        <f t="shared" si="2"/>
        <v>3.941867409914394E-3</v>
      </c>
      <c r="E21" s="9">
        <v>2.9700000000000001E-2</v>
      </c>
      <c r="F21" s="13">
        <f t="shared" si="0"/>
        <v>8.2199999999999995E-2</v>
      </c>
      <c r="G21" s="8">
        <f>'TARIFNE STAVKE od 01.10.2022'!F10</f>
        <v>4.7999999999999996E-3</v>
      </c>
      <c r="H21" s="8">
        <f>'TARIFNE STAVKE od 01.10.2022'!G10</f>
        <v>4.8999999999999998E-3</v>
      </c>
      <c r="I21" s="9">
        <f t="shared" si="3"/>
        <v>8.7099999999999997E-2</v>
      </c>
    </row>
    <row r="22" spans="1:9">
      <c r="A22" s="3">
        <v>6</v>
      </c>
      <c r="B22" s="3" t="s">
        <v>24</v>
      </c>
      <c r="C22" s="9">
        <f t="shared" si="1"/>
        <v>2.6800000000000001E-2</v>
      </c>
      <c r="D22" s="9">
        <f t="shared" si="2"/>
        <v>3.941867409914394E-3</v>
      </c>
      <c r="E22" s="9">
        <v>2.9700000000000001E-2</v>
      </c>
      <c r="F22" s="13">
        <f t="shared" si="0"/>
        <v>8.2199999999999995E-2</v>
      </c>
      <c r="G22" s="8">
        <f>'TARIFNE STAVKE od 01.10.2022'!F11</f>
        <v>4.4999999999999997E-3</v>
      </c>
      <c r="H22" s="8">
        <f>'TARIFNE STAVKE od 01.10.2022'!G11</f>
        <v>4.5999999999999999E-3</v>
      </c>
      <c r="I22" s="9">
        <f t="shared" si="3"/>
        <v>8.6799999999999988E-2</v>
      </c>
    </row>
    <row r="23" spans="1:9">
      <c r="A23" s="3">
        <v>7</v>
      </c>
      <c r="B23" s="3" t="s">
        <v>25</v>
      </c>
      <c r="C23" s="9">
        <f t="shared" si="1"/>
        <v>2.6800000000000001E-2</v>
      </c>
      <c r="D23" s="9">
        <f t="shared" si="2"/>
        <v>3.941867409914394E-3</v>
      </c>
      <c r="E23" s="9">
        <v>2.9700000000000001E-2</v>
      </c>
      <c r="F23" s="13">
        <f t="shared" si="0"/>
        <v>8.2199999999999995E-2</v>
      </c>
      <c r="G23" s="8">
        <f>'TARIFNE STAVKE od 01.10.2022'!F12</f>
        <v>4.1999999999999997E-3</v>
      </c>
      <c r="H23" s="8">
        <f>'TARIFNE STAVKE od 01.10.2022'!G12</f>
        <v>4.4000000000000003E-3</v>
      </c>
      <c r="I23" s="9">
        <f t="shared" si="3"/>
        <v>8.6599999999999996E-2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 t="shared" ref="C29:C36" si="4">ROUND(D29*0.901,4)</f>
        <v>2.8E-3</v>
      </c>
      <c r="D29" s="9">
        <f t="shared" ref="D29:D36" si="5">E29/$G$9</f>
        <v>3.079169155219324E-3</v>
      </c>
      <c r="E29" s="9">
        <v>2.3199999999999998E-2</v>
      </c>
      <c r="F29" s="13">
        <f t="shared" ref="F29:F36" si="6">C29+$C$9</f>
        <v>5.8199999999999995E-2</v>
      </c>
      <c r="G29" s="10">
        <f>'TARIFNE STAVKE od 01.10.2022'!F16</f>
        <v>4.0000000000000001E-3</v>
      </c>
      <c r="H29" s="10">
        <f>'TARIFNE STAVKE od 01.10.2022'!G16</f>
        <v>4.1000000000000003E-3</v>
      </c>
      <c r="I29" s="9">
        <f t="shared" ref="I29:I36" si="7">(F29+H29)</f>
        <v>6.2299999999999994E-2</v>
      </c>
    </row>
    <row r="30" spans="1:9">
      <c r="A30" s="3">
        <v>2</v>
      </c>
      <c r="B30" s="3" t="s">
        <v>20</v>
      </c>
      <c r="C30" s="9">
        <f t="shared" si="4"/>
        <v>2.8E-3</v>
      </c>
      <c r="D30" s="9">
        <f t="shared" si="5"/>
        <v>3.079169155219324E-3</v>
      </c>
      <c r="E30" s="9">
        <v>2.3199999999999998E-2</v>
      </c>
      <c r="F30" s="13">
        <f t="shared" si="6"/>
        <v>5.8199999999999995E-2</v>
      </c>
      <c r="G30" s="10">
        <f>'TARIFNE STAVKE od 01.10.2022'!F17</f>
        <v>4.0000000000000001E-3</v>
      </c>
      <c r="H30" s="10">
        <f>'TARIFNE STAVKE od 01.10.2022'!G17</f>
        <v>4.1000000000000003E-3</v>
      </c>
      <c r="I30" s="9">
        <f t="shared" si="7"/>
        <v>6.2299999999999994E-2</v>
      </c>
    </row>
    <row r="31" spans="1:9">
      <c r="A31" s="3">
        <v>3</v>
      </c>
      <c r="B31" s="3" t="s">
        <v>21</v>
      </c>
      <c r="C31" s="9">
        <f t="shared" si="4"/>
        <v>2.8E-3</v>
      </c>
      <c r="D31" s="9">
        <f t="shared" si="5"/>
        <v>3.079169155219324E-3</v>
      </c>
      <c r="E31" s="9">
        <v>2.3199999999999998E-2</v>
      </c>
      <c r="F31" s="13">
        <f t="shared" si="6"/>
        <v>5.8199999999999995E-2</v>
      </c>
      <c r="G31" s="10">
        <f>'TARIFNE STAVKE od 01.10.2022'!F18</f>
        <v>4.0000000000000001E-3</v>
      </c>
      <c r="H31" s="10">
        <f>'TARIFNE STAVKE od 01.10.2022'!G18</f>
        <v>4.1000000000000003E-3</v>
      </c>
      <c r="I31" s="9">
        <f t="shared" si="7"/>
        <v>6.2299999999999994E-2</v>
      </c>
    </row>
    <row r="32" spans="1:9">
      <c r="A32" s="3">
        <v>4</v>
      </c>
      <c r="B32" s="3" t="s">
        <v>22</v>
      </c>
      <c r="C32" s="9">
        <f t="shared" si="4"/>
        <v>2.8E-3</v>
      </c>
      <c r="D32" s="9">
        <f t="shared" si="5"/>
        <v>3.079169155219324E-3</v>
      </c>
      <c r="E32" s="9">
        <v>2.3199999999999998E-2</v>
      </c>
      <c r="F32" s="13">
        <f t="shared" si="6"/>
        <v>5.8199999999999995E-2</v>
      </c>
      <c r="G32" s="10">
        <f>'TARIFNE STAVKE od 01.10.2022'!F19</f>
        <v>3.5999999999999999E-3</v>
      </c>
      <c r="H32" s="10">
        <f>'TARIFNE STAVKE od 01.10.2022'!G19</f>
        <v>3.7000000000000002E-3</v>
      </c>
      <c r="I32" s="9">
        <f t="shared" si="7"/>
        <v>6.1899999999999997E-2</v>
      </c>
    </row>
    <row r="33" spans="1:9">
      <c r="A33" s="3">
        <v>5</v>
      </c>
      <c r="B33" s="3" t="s">
        <v>23</v>
      </c>
      <c r="C33" s="9">
        <f t="shared" si="4"/>
        <v>2.8E-3</v>
      </c>
      <c r="D33" s="9">
        <f t="shared" si="5"/>
        <v>3.079169155219324E-3</v>
      </c>
      <c r="E33" s="9">
        <v>2.3199999999999998E-2</v>
      </c>
      <c r="F33" s="13">
        <f t="shared" si="6"/>
        <v>5.8199999999999995E-2</v>
      </c>
      <c r="G33" s="10">
        <f>'TARIFNE STAVKE od 01.10.2022'!F20</f>
        <v>3.5999999999999999E-3</v>
      </c>
      <c r="H33" s="10">
        <f>'TARIFNE STAVKE od 01.10.2022'!G20</f>
        <v>3.7000000000000002E-3</v>
      </c>
      <c r="I33" s="9">
        <f t="shared" si="7"/>
        <v>6.1899999999999997E-2</v>
      </c>
    </row>
    <row r="34" spans="1:9">
      <c r="A34" s="3">
        <v>6</v>
      </c>
      <c r="B34" s="3" t="s">
        <v>24</v>
      </c>
      <c r="C34" s="9">
        <f t="shared" si="4"/>
        <v>2.8E-3</v>
      </c>
      <c r="D34" s="9">
        <f t="shared" si="5"/>
        <v>3.079169155219324E-3</v>
      </c>
      <c r="E34" s="9">
        <v>2.3199999999999998E-2</v>
      </c>
      <c r="F34" s="13">
        <f t="shared" si="6"/>
        <v>5.8199999999999995E-2</v>
      </c>
      <c r="G34" s="10">
        <f>'TARIFNE STAVKE od 01.10.2022'!F21</f>
        <v>3.3999999999999998E-3</v>
      </c>
      <c r="H34" s="10">
        <f>'TARIFNE STAVKE od 01.10.2022'!G21</f>
        <v>3.5000000000000001E-3</v>
      </c>
      <c r="I34" s="9">
        <f t="shared" si="7"/>
        <v>6.1699999999999998E-2</v>
      </c>
    </row>
    <row r="35" spans="1:9">
      <c r="A35" s="3">
        <v>7</v>
      </c>
      <c r="B35" s="3" t="s">
        <v>25</v>
      </c>
      <c r="C35" s="9">
        <f t="shared" si="4"/>
        <v>2.8E-3</v>
      </c>
      <c r="D35" s="9">
        <f t="shared" si="5"/>
        <v>3.079169155219324E-3</v>
      </c>
      <c r="E35" s="9">
        <v>2.3199999999999998E-2</v>
      </c>
      <c r="F35" s="13">
        <f t="shared" si="6"/>
        <v>5.8199999999999995E-2</v>
      </c>
      <c r="G35" s="10">
        <f>'TARIFNE STAVKE od 01.10.2022'!F22</f>
        <v>3.2000000000000002E-3</v>
      </c>
      <c r="H35" s="10">
        <f>'TARIFNE STAVKE od 01.10.2022'!G22</f>
        <v>3.3E-3</v>
      </c>
      <c r="I35" s="9">
        <f t="shared" si="7"/>
        <v>6.1499999999999992E-2</v>
      </c>
    </row>
    <row r="36" spans="1:9">
      <c r="A36" s="3">
        <v>8</v>
      </c>
      <c r="B36" s="3" t="s">
        <v>28</v>
      </c>
      <c r="C36" s="9">
        <f t="shared" si="4"/>
        <v>2.8E-3</v>
      </c>
      <c r="D36" s="9">
        <f t="shared" si="5"/>
        <v>3.079169155219324E-3</v>
      </c>
      <c r="E36" s="9">
        <v>2.3199999999999998E-2</v>
      </c>
      <c r="F36" s="13">
        <f t="shared" si="6"/>
        <v>5.8199999999999995E-2</v>
      </c>
      <c r="G36" s="10">
        <f>'TARIFNE STAVKE od 01.10.2022'!F23</f>
        <v>3.0000000000000001E-3</v>
      </c>
      <c r="H36" s="10">
        <f>'TARIFNE STAVKE od 01.10.2022'!G23</f>
        <v>3.0999999999999999E-3</v>
      </c>
      <c r="I36" s="9">
        <f t="shared" si="7"/>
        <v>6.1299999999999993E-2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5.8499999999999996E-2</v>
      </c>
      <c r="G42" s="8">
        <f>'TARIFNE STAVKE od 01.10.2022'!F27</f>
        <v>2.8999999999999998E-3</v>
      </c>
      <c r="H42" s="8">
        <f>'TARIFNE STAVKE od 01.10.2022'!G27</f>
        <v>3.0999999999999999E-3</v>
      </c>
      <c r="I42" s="9">
        <f t="shared" ref="I42:I46" si="10">(F42+H42)</f>
        <v>6.1599999999999995E-2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5.8499999999999996E-2</v>
      </c>
      <c r="G43" s="8">
        <f>'TARIFNE STAVKE od 01.10.2022'!F28</f>
        <v>2.8999999999999998E-3</v>
      </c>
      <c r="H43" s="8">
        <f>'TARIFNE STAVKE od 01.10.2022'!G28</f>
        <v>3.0999999999999999E-3</v>
      </c>
      <c r="I43" s="9">
        <f t="shared" si="10"/>
        <v>6.1599999999999995E-2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5.8499999999999996E-2</v>
      </c>
      <c r="G44" s="8">
        <f>'TARIFNE STAVKE od 01.10.2022'!F29</f>
        <v>2.5999999999999999E-3</v>
      </c>
      <c r="H44" s="8">
        <f>'TARIFNE STAVKE od 01.10.2022'!G29</f>
        <v>2.7000000000000001E-3</v>
      </c>
      <c r="I44" s="9">
        <f t="shared" si="10"/>
        <v>6.1199999999999997E-2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5.8499999999999996E-2</v>
      </c>
      <c r="G45" s="8">
        <f>'TARIFNE STAVKE od 01.10.2022'!F30</f>
        <v>2.5000000000000001E-3</v>
      </c>
      <c r="H45" s="8">
        <f>'TARIFNE STAVKE od 01.10.2022'!G30</f>
        <v>2.5999999999999999E-3</v>
      </c>
      <c r="I45" s="9">
        <f t="shared" si="10"/>
        <v>6.1099999999999995E-2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5.8499999999999996E-2</v>
      </c>
      <c r="G46" s="8">
        <f>'TARIFNE STAVKE od 01.10.2022'!F31</f>
        <v>2.2000000000000001E-3</v>
      </c>
      <c r="H46" s="8">
        <f>'TARIFNE STAVKE od 01.10.2022'!G31</f>
        <v>2.3E-3</v>
      </c>
      <c r="I46" s="9">
        <f t="shared" si="10"/>
        <v>6.0799999999999993E-2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1">ROUND(D48*0.901,4)</f>
        <v>3.5999999999999999E-3</v>
      </c>
      <c r="D48" s="9">
        <f t="shared" ref="D48:D51" si="12">E48/$G$9</f>
        <v>4.0347733758046315E-3</v>
      </c>
      <c r="E48" s="9">
        <v>3.04E-2</v>
      </c>
      <c r="F48" s="13">
        <f>C48+$C$9</f>
        <v>5.8999999999999997E-2</v>
      </c>
      <c r="G48" s="8">
        <f>'TARIFNE STAVKE od 01.10.2022'!F35</f>
        <v>8.8999999999999999E-3</v>
      </c>
      <c r="H48" s="8">
        <f>'TARIFNE STAVKE od 01.10.2022'!G35</f>
        <v>9.1000000000000004E-3</v>
      </c>
      <c r="I48" s="9">
        <f t="shared" ref="I48:I51" si="13">(F48+H48)</f>
        <v>6.8099999999999994E-2</v>
      </c>
    </row>
    <row r="49" spans="1:9">
      <c r="A49" s="3">
        <v>2</v>
      </c>
      <c r="B49" s="3" t="s">
        <v>21</v>
      </c>
      <c r="C49" s="9">
        <f t="shared" si="11"/>
        <v>3.5999999999999999E-3</v>
      </c>
      <c r="D49" s="9">
        <f t="shared" si="12"/>
        <v>4.0347733758046315E-3</v>
      </c>
      <c r="E49" s="9">
        <v>3.04E-2</v>
      </c>
      <c r="F49" s="13">
        <f>C49+$C$9</f>
        <v>5.8999999999999997E-2</v>
      </c>
      <c r="G49" s="8">
        <f>'TARIFNE STAVKE od 01.10.2022'!F36</f>
        <v>8.5000000000000006E-3</v>
      </c>
      <c r="H49" s="8">
        <f>'TARIFNE STAVKE od 01.10.2022'!G36</f>
        <v>8.6999999999999994E-3</v>
      </c>
      <c r="I49" s="9">
        <f t="shared" si="13"/>
        <v>6.7699999999999996E-2</v>
      </c>
    </row>
    <row r="50" spans="1:9">
      <c r="A50" s="3">
        <v>3</v>
      </c>
      <c r="B50" s="3" t="s">
        <v>22</v>
      </c>
      <c r="C50" s="9">
        <f t="shared" si="11"/>
        <v>3.5999999999999999E-3</v>
      </c>
      <c r="D50" s="9">
        <f t="shared" si="12"/>
        <v>4.0347733758046315E-3</v>
      </c>
      <c r="E50" s="9">
        <v>3.04E-2</v>
      </c>
      <c r="F50" s="13">
        <f>C50+$C$9</f>
        <v>5.8999999999999997E-2</v>
      </c>
      <c r="G50" s="8">
        <f>'TARIFNE STAVKE od 01.10.2022'!F37</f>
        <v>8.0000000000000002E-3</v>
      </c>
      <c r="H50" s="8">
        <f>'TARIFNE STAVKE od 01.10.2022'!G37</f>
        <v>8.2000000000000007E-3</v>
      </c>
      <c r="I50" s="9">
        <f t="shared" si="13"/>
        <v>6.7199999999999996E-2</v>
      </c>
    </row>
    <row r="51" spans="1:9">
      <c r="A51" s="3">
        <v>4</v>
      </c>
      <c r="B51" s="3" t="s">
        <v>23</v>
      </c>
      <c r="C51" s="9">
        <f t="shared" si="11"/>
        <v>3.5999999999999999E-3</v>
      </c>
      <c r="D51" s="9">
        <f t="shared" si="12"/>
        <v>4.0347733758046315E-3</v>
      </c>
      <c r="E51" s="9">
        <v>3.04E-2</v>
      </c>
      <c r="F51" s="13">
        <f>C51+$C$9</f>
        <v>5.8999999999999997E-2</v>
      </c>
      <c r="G51" s="8">
        <f>'TARIFNE STAVKE od 01.10.2022'!F38</f>
        <v>8.0000000000000002E-3</v>
      </c>
      <c r="H51" s="8">
        <f>'TARIFNE STAVKE od 01.10.2022'!G38</f>
        <v>8.2000000000000007E-3</v>
      </c>
      <c r="I51" s="9">
        <f t="shared" si="13"/>
        <v>6.7199999999999996E-2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4">ROUND(D57*0.901,4)</f>
        <v>4.1000000000000003E-3</v>
      </c>
      <c r="D57" s="9">
        <f t="shared" ref="D57:D59" si="15">E57/$G$9</f>
        <v>4.539120047780211E-3</v>
      </c>
      <c r="E57" s="9">
        <v>3.4200000000000001E-2</v>
      </c>
      <c r="F57" s="13">
        <f>C57+$C$9</f>
        <v>5.9499999999999997E-2</v>
      </c>
      <c r="G57" s="10">
        <f>'TARIFNE STAVKE od 01.10.2022'!F42</f>
        <v>6.1999999999999998E-3</v>
      </c>
      <c r="H57" s="10">
        <f>'TARIFNE STAVKE od 01.10.2022'!G42</f>
        <v>6.4000000000000003E-3</v>
      </c>
      <c r="I57" s="9">
        <f t="shared" ref="I57:I59" si="16">(F57+H57)</f>
        <v>6.59E-2</v>
      </c>
    </row>
    <row r="58" spans="1:9">
      <c r="A58" s="3">
        <v>2</v>
      </c>
      <c r="B58" s="3" t="s">
        <v>21</v>
      </c>
      <c r="C58" s="9">
        <f t="shared" si="14"/>
        <v>4.1000000000000003E-3</v>
      </c>
      <c r="D58" s="9">
        <f t="shared" si="15"/>
        <v>4.539120047780211E-3</v>
      </c>
      <c r="E58" s="9">
        <v>3.4200000000000001E-2</v>
      </c>
      <c r="F58" s="13">
        <f>C58+$C$9</f>
        <v>5.9499999999999997E-2</v>
      </c>
      <c r="G58" s="10">
        <f>'TARIFNE STAVKE od 01.10.2022'!F43</f>
        <v>6.1999999999999998E-3</v>
      </c>
      <c r="H58" s="10">
        <f>'TARIFNE STAVKE od 01.10.2022'!G43</f>
        <v>6.4000000000000003E-3</v>
      </c>
      <c r="I58" s="9">
        <f t="shared" si="16"/>
        <v>6.59E-2</v>
      </c>
    </row>
    <row r="59" spans="1:9">
      <c r="A59" s="3">
        <v>3</v>
      </c>
      <c r="B59" s="3" t="s">
        <v>22</v>
      </c>
      <c r="C59" s="9">
        <f t="shared" si="14"/>
        <v>4.1000000000000003E-3</v>
      </c>
      <c r="D59" s="9">
        <f t="shared" si="15"/>
        <v>4.539120047780211E-3</v>
      </c>
      <c r="E59" s="9">
        <v>3.4200000000000001E-2</v>
      </c>
      <c r="F59" s="13">
        <f>C59+$C$9</f>
        <v>5.9499999999999997E-2</v>
      </c>
      <c r="G59" s="10">
        <f>'TARIFNE STAVKE od 01.10.2022'!F44</f>
        <v>5.8999999999999999E-3</v>
      </c>
      <c r="H59" s="10">
        <f>'TARIFNE STAVKE od 01.10.2022'!G44</f>
        <v>6.1000000000000004E-3</v>
      </c>
      <c r="I59" s="9">
        <f t="shared" si="16"/>
        <v>6.5599999999999992E-2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7">ROUND(D61*0.901,4)</f>
        <v>4.1000000000000003E-3</v>
      </c>
      <c r="D61" s="9">
        <f t="shared" ref="D61:D63" si="18">E61/$G$9</f>
        <v>4.539120047780211E-3</v>
      </c>
      <c r="E61" s="9">
        <v>3.4200000000000001E-2</v>
      </c>
      <c r="F61" s="13">
        <f>C61+$C$9</f>
        <v>5.9499999999999997E-2</v>
      </c>
      <c r="G61" s="10">
        <f>'TARIFNE STAVKE od 01.10.2022'!F48</f>
        <v>5.5999999999999999E-3</v>
      </c>
      <c r="H61" s="10">
        <f>'TARIFNE STAVKE od 01.10.2022'!G48</f>
        <v>5.5999999999999999E-3</v>
      </c>
      <c r="I61" s="9">
        <f t="shared" ref="I61:I63" si="19">(F61+H61)</f>
        <v>6.5099999999999991E-2</v>
      </c>
    </row>
    <row r="62" spans="1:9">
      <c r="A62" s="3">
        <v>2</v>
      </c>
      <c r="B62" s="3" t="s">
        <v>21</v>
      </c>
      <c r="C62" s="9">
        <f t="shared" si="17"/>
        <v>4.1000000000000003E-3</v>
      </c>
      <c r="D62" s="9">
        <f t="shared" si="18"/>
        <v>4.539120047780211E-3</v>
      </c>
      <c r="E62" s="9">
        <v>3.4200000000000001E-2</v>
      </c>
      <c r="F62" s="13">
        <f>C62+$C$9</f>
        <v>5.9499999999999997E-2</v>
      </c>
      <c r="G62" s="10">
        <f>'TARIFNE STAVKE od 01.10.2022'!F49</f>
        <v>5.5999999999999999E-3</v>
      </c>
      <c r="H62" s="10">
        <f>'TARIFNE STAVKE od 01.10.2022'!G49</f>
        <v>5.5999999999999999E-3</v>
      </c>
      <c r="I62" s="9">
        <f t="shared" si="19"/>
        <v>6.5099999999999991E-2</v>
      </c>
    </row>
    <row r="63" spans="1:9">
      <c r="A63" s="3">
        <v>3</v>
      </c>
      <c r="B63" s="3" t="s">
        <v>23</v>
      </c>
      <c r="C63" s="9">
        <f t="shared" si="17"/>
        <v>4.1000000000000003E-3</v>
      </c>
      <c r="D63" s="9">
        <f t="shared" si="18"/>
        <v>4.539120047780211E-3</v>
      </c>
      <c r="E63" s="9">
        <v>3.4200000000000001E-2</v>
      </c>
      <c r="F63" s="13">
        <f>C63+$C$9</f>
        <v>5.9499999999999997E-2</v>
      </c>
      <c r="G63" s="10">
        <f>'TARIFNE STAVKE od 01.10.2022'!F50</f>
        <v>5.1000000000000004E-3</v>
      </c>
      <c r="H63" s="10">
        <f>'TARIFNE STAVKE od 01.10.2022'!G50</f>
        <v>5.1000000000000004E-3</v>
      </c>
      <c r="I63" s="9">
        <f t="shared" si="19"/>
        <v>6.4599999999999991E-2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20">ROUND(D69*0.901,4)</f>
        <v>3.5999999999999999E-3</v>
      </c>
      <c r="D69" s="9">
        <f t="shared" ref="D69:D72" si="21">E69/$G$9</f>
        <v>4.0347733758046315E-3</v>
      </c>
      <c r="E69" s="9">
        <v>3.04E-2</v>
      </c>
      <c r="F69" s="13">
        <f>C69+$C$9</f>
        <v>5.8999999999999997E-2</v>
      </c>
      <c r="G69" s="8">
        <f>'TARIFNE STAVKE od 01.10.2022'!F17</f>
        <v>4.0000000000000001E-3</v>
      </c>
      <c r="H69" s="8">
        <f>'TARIFNE STAVKE od 01.10.2022'!G17</f>
        <v>4.1000000000000003E-3</v>
      </c>
      <c r="I69" s="9">
        <f t="shared" ref="I69:I72" si="22">(F69+H69)</f>
        <v>6.3100000000000003E-2</v>
      </c>
    </row>
    <row r="70" spans="1:9">
      <c r="A70" s="3">
        <v>2</v>
      </c>
      <c r="B70" s="3" t="s">
        <v>21</v>
      </c>
      <c r="C70" s="9">
        <f t="shared" si="20"/>
        <v>3.5999999999999999E-3</v>
      </c>
      <c r="D70" s="9">
        <f t="shared" si="21"/>
        <v>4.0347733758046315E-3</v>
      </c>
      <c r="E70" s="9">
        <v>3.04E-2</v>
      </c>
      <c r="F70" s="13">
        <f>C70+$C$9</f>
        <v>5.8999999999999997E-2</v>
      </c>
      <c r="G70" s="8">
        <f>'TARIFNE STAVKE od 01.10.2022'!F18</f>
        <v>4.0000000000000001E-3</v>
      </c>
      <c r="H70" s="8">
        <f>'TARIFNE STAVKE od 01.10.2022'!G18</f>
        <v>4.1000000000000003E-3</v>
      </c>
      <c r="I70" s="9">
        <f t="shared" si="22"/>
        <v>6.3100000000000003E-2</v>
      </c>
    </row>
    <row r="71" spans="1:9">
      <c r="A71" s="3">
        <v>3</v>
      </c>
      <c r="B71" s="3" t="s">
        <v>22</v>
      </c>
      <c r="C71" s="9">
        <f t="shared" si="20"/>
        <v>3.5999999999999999E-3</v>
      </c>
      <c r="D71" s="9">
        <f t="shared" si="21"/>
        <v>4.0347733758046315E-3</v>
      </c>
      <c r="E71" s="9">
        <v>3.04E-2</v>
      </c>
      <c r="F71" s="13">
        <f>C71+$C$9</f>
        <v>5.8999999999999997E-2</v>
      </c>
      <c r="G71" s="8">
        <f>'TARIFNE STAVKE od 01.10.2022'!F19</f>
        <v>3.5999999999999999E-3</v>
      </c>
      <c r="H71" s="8">
        <f>'TARIFNE STAVKE od 01.10.2022'!G19</f>
        <v>3.7000000000000002E-3</v>
      </c>
      <c r="I71" s="9">
        <f t="shared" si="22"/>
        <v>6.2699999999999992E-2</v>
      </c>
    </row>
    <row r="72" spans="1:9">
      <c r="A72" s="3">
        <v>4</v>
      </c>
      <c r="B72" s="3" t="s">
        <v>23</v>
      </c>
      <c r="C72" s="9">
        <f t="shared" si="20"/>
        <v>3.5999999999999999E-3</v>
      </c>
      <c r="D72" s="9">
        <f t="shared" si="21"/>
        <v>4.0347733758046315E-3</v>
      </c>
      <c r="E72" s="9">
        <v>3.04E-2</v>
      </c>
      <c r="F72" s="13">
        <f>C72+$C$9</f>
        <v>5.8999999999999997E-2</v>
      </c>
      <c r="G72" s="8">
        <f>'TARIFNE STAVKE od 01.10.2022'!F20</f>
        <v>3.5999999999999999E-3</v>
      </c>
      <c r="H72" s="8">
        <f>'TARIFNE STAVKE od 01.10.2022'!G20</f>
        <v>3.7000000000000002E-3</v>
      </c>
      <c r="I72" s="9">
        <f t="shared" si="22"/>
        <v>6.2699999999999992E-2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23">ROUND(D74*0.901,4)</f>
        <v>3.5999999999999999E-3</v>
      </c>
      <c r="D74" s="9">
        <f t="shared" ref="D74:D78" si="24">E74/$G$9</f>
        <v>4.0347733758046315E-3</v>
      </c>
      <c r="E74" s="9">
        <v>3.04E-2</v>
      </c>
      <c r="F74" s="13">
        <f>C74+$C$9</f>
        <v>5.8999999999999997E-2</v>
      </c>
      <c r="G74" s="8">
        <f>'TARIFNE STAVKE od 01.10.2022'!F61</f>
        <v>4.7999999999999996E-3</v>
      </c>
      <c r="H74" s="8">
        <f>'TARIFNE STAVKE od 01.10.2022'!G61</f>
        <v>5.1000000000000004E-3</v>
      </c>
      <c r="I74" s="9">
        <f t="shared" ref="I74:I78" si="25">(F74+H74)</f>
        <v>6.409999999999999E-2</v>
      </c>
    </row>
    <row r="75" spans="1:9">
      <c r="A75" s="3">
        <v>2</v>
      </c>
      <c r="B75" s="3" t="s">
        <v>20</v>
      </c>
      <c r="C75" s="9">
        <f t="shared" si="23"/>
        <v>3.5999999999999999E-3</v>
      </c>
      <c r="D75" s="9">
        <f t="shared" si="24"/>
        <v>4.0347733758046315E-3</v>
      </c>
      <c r="E75" s="9">
        <v>3.04E-2</v>
      </c>
      <c r="F75" s="13">
        <f>C75+$C$9</f>
        <v>5.8999999999999997E-2</v>
      </c>
      <c r="G75" s="8">
        <f>'TARIFNE STAVKE od 01.10.2022'!F62</f>
        <v>3.7000000000000002E-3</v>
      </c>
      <c r="H75" s="8">
        <f>'TARIFNE STAVKE od 01.10.2022'!G62</f>
        <v>4.0000000000000001E-3</v>
      </c>
      <c r="I75" s="9">
        <f t="shared" si="25"/>
        <v>6.3E-2</v>
      </c>
    </row>
    <row r="76" spans="1:9">
      <c r="A76" s="3">
        <v>3</v>
      </c>
      <c r="B76" s="3" t="s">
        <v>21</v>
      </c>
      <c r="C76" s="9">
        <f t="shared" si="23"/>
        <v>3.5999999999999999E-3</v>
      </c>
      <c r="D76" s="9">
        <f t="shared" si="24"/>
        <v>4.0347733758046315E-3</v>
      </c>
      <c r="E76" s="9">
        <v>3.04E-2</v>
      </c>
      <c r="F76" s="13">
        <f>C76+$C$9</f>
        <v>5.8999999999999997E-2</v>
      </c>
      <c r="G76" s="8">
        <f>'TARIFNE STAVKE od 01.10.2022'!F63</f>
        <v>3.7000000000000002E-3</v>
      </c>
      <c r="H76" s="8">
        <f>'TARIFNE STAVKE od 01.10.2022'!G63</f>
        <v>4.0000000000000001E-3</v>
      </c>
      <c r="I76" s="9">
        <f t="shared" si="25"/>
        <v>6.3E-2</v>
      </c>
    </row>
    <row r="77" spans="1:9">
      <c r="A77" s="3">
        <v>4</v>
      </c>
      <c r="B77" s="3" t="s">
        <v>22</v>
      </c>
      <c r="C77" s="9">
        <f t="shared" si="23"/>
        <v>3.5999999999999999E-3</v>
      </c>
      <c r="D77" s="9">
        <f t="shared" si="24"/>
        <v>4.0347733758046315E-3</v>
      </c>
      <c r="E77" s="9">
        <v>3.04E-2</v>
      </c>
      <c r="F77" s="13">
        <f>C77+$C$9</f>
        <v>5.8999999999999997E-2</v>
      </c>
      <c r="G77" s="8">
        <f>'TARIFNE STAVKE od 01.10.2022'!F64</f>
        <v>3.5000000000000001E-3</v>
      </c>
      <c r="H77" s="8">
        <f>'TARIFNE STAVKE od 01.10.2022'!G64</f>
        <v>3.8E-3</v>
      </c>
      <c r="I77" s="9">
        <f t="shared" si="25"/>
        <v>6.2799999999999995E-2</v>
      </c>
    </row>
    <row r="78" spans="1:9">
      <c r="A78" s="3">
        <v>5</v>
      </c>
      <c r="B78" s="3" t="s">
        <v>23</v>
      </c>
      <c r="C78" s="9">
        <f t="shared" si="23"/>
        <v>3.5999999999999999E-3</v>
      </c>
      <c r="D78" s="9">
        <f t="shared" si="24"/>
        <v>4.0347733758046315E-3</v>
      </c>
      <c r="E78" s="9">
        <v>3.04E-2</v>
      </c>
      <c r="F78" s="13">
        <f>C78+$C$9</f>
        <v>5.8999999999999997E-2</v>
      </c>
      <c r="G78" s="8">
        <f>'TARIFNE STAVKE od 01.10.2022'!F65</f>
        <v>3.3E-3</v>
      </c>
      <c r="H78" s="8">
        <f>'TARIFNE STAVKE od 01.10.2022'!G65</f>
        <v>3.5999999999999999E-3</v>
      </c>
      <c r="I78" s="9">
        <f t="shared" si="25"/>
        <v>6.2600000000000003E-2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6">ROUND(D80*0.901,4)</f>
        <v>4.1000000000000003E-3</v>
      </c>
      <c r="D80" s="9">
        <f t="shared" ref="D80:D83" si="27">E80/$G$9</f>
        <v>4.539120047780211E-3</v>
      </c>
      <c r="E80" s="9">
        <v>3.4200000000000001E-2</v>
      </c>
      <c r="F80" s="13">
        <f>C80+$C$9</f>
        <v>5.9499999999999997E-2</v>
      </c>
      <c r="G80" s="8">
        <f>'TARIFNE STAVKE od 01.10.2022'!F69</f>
        <v>4.4000000000000003E-3</v>
      </c>
      <c r="H80" s="8">
        <f>'TARIFNE STAVKE od 01.10.2022'!G69</f>
        <v>4.4000000000000003E-3</v>
      </c>
      <c r="I80" s="9">
        <f t="shared" ref="I80:I83" si="28">(F80+H80)</f>
        <v>6.3899999999999998E-2</v>
      </c>
    </row>
    <row r="81" spans="1:9">
      <c r="A81" s="3">
        <v>2</v>
      </c>
      <c r="B81" s="3" t="s">
        <v>20</v>
      </c>
      <c r="C81" s="9">
        <f t="shared" si="26"/>
        <v>4.1000000000000003E-3</v>
      </c>
      <c r="D81" s="9">
        <f t="shared" si="27"/>
        <v>4.539120047780211E-3</v>
      </c>
      <c r="E81" s="9">
        <v>3.4200000000000001E-2</v>
      </c>
      <c r="F81" s="13">
        <f>C81+$C$9</f>
        <v>5.9499999999999997E-2</v>
      </c>
      <c r="G81" s="8">
        <f>'TARIFNE STAVKE od 01.10.2022'!F70</f>
        <v>3.8E-3</v>
      </c>
      <c r="H81" s="8">
        <f>'TARIFNE STAVKE od 01.10.2022'!G70</f>
        <v>3.8999999999999998E-3</v>
      </c>
      <c r="I81" s="9">
        <f t="shared" si="28"/>
        <v>6.3399999999999998E-2</v>
      </c>
    </row>
    <row r="82" spans="1:9">
      <c r="A82" s="3">
        <v>3</v>
      </c>
      <c r="B82" s="3" t="s">
        <v>21</v>
      </c>
      <c r="C82" s="9">
        <f t="shared" si="26"/>
        <v>4.1000000000000003E-3</v>
      </c>
      <c r="D82" s="9">
        <f t="shared" si="27"/>
        <v>4.539120047780211E-3</v>
      </c>
      <c r="E82" s="9">
        <v>3.4200000000000001E-2</v>
      </c>
      <c r="F82" s="13">
        <f>C82+$C$9</f>
        <v>5.9499999999999997E-2</v>
      </c>
      <c r="G82" s="8">
        <f>'TARIFNE STAVKE od 01.10.2022'!F71</f>
        <v>3.3999999999999998E-3</v>
      </c>
      <c r="H82" s="8">
        <f>'TARIFNE STAVKE od 01.10.2022'!G71</f>
        <v>3.5000000000000001E-3</v>
      </c>
      <c r="I82" s="9">
        <f t="shared" si="28"/>
        <v>6.3E-2</v>
      </c>
    </row>
    <row r="83" spans="1:9">
      <c r="A83" s="3">
        <v>4</v>
      </c>
      <c r="B83" s="3" t="s">
        <v>23</v>
      </c>
      <c r="C83" s="9">
        <f t="shared" si="26"/>
        <v>4.1000000000000003E-3</v>
      </c>
      <c r="D83" s="9">
        <f t="shared" si="27"/>
        <v>4.539120047780211E-3</v>
      </c>
      <c r="E83" s="9">
        <v>3.4200000000000001E-2</v>
      </c>
      <c r="F83" s="13">
        <f>C83+$C$9</f>
        <v>5.9499999999999997E-2</v>
      </c>
      <c r="G83" s="8">
        <f>'TARIFNE STAVKE od 01.10.2022'!F72</f>
        <v>3.0000000000000001E-3</v>
      </c>
      <c r="H83" s="8">
        <f>'TARIFNE STAVKE od 01.10.2022'!G72</f>
        <v>3.0999999999999999E-3</v>
      </c>
      <c r="I83" s="9">
        <f t="shared" si="28"/>
        <v>6.2600000000000003E-2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9">ROUND(D89*0.901,4)</f>
        <v>3.3999999999999998E-3</v>
      </c>
      <c r="D89" s="9">
        <f t="shared" ref="D89:D95" si="30">E89/$G$9</f>
        <v>3.7427831972924545E-3</v>
      </c>
      <c r="E89" s="9">
        <v>2.8199999999999999E-2</v>
      </c>
      <c r="F89" s="13">
        <f t="shared" ref="F89:F95" si="31">C89+$C$9</f>
        <v>5.8799999999999998E-2</v>
      </c>
      <c r="G89" s="8">
        <f>'TARIFNE STAVKE od 01.10.2022'!F76</f>
        <v>5.1000000000000004E-3</v>
      </c>
      <c r="H89" s="8">
        <f>'TARIFNE STAVKE od 01.10.2022'!G76</f>
        <v>5.4000000000000003E-3</v>
      </c>
      <c r="I89" s="9">
        <f t="shared" ref="I89:I95" si="32">(F89+H89)</f>
        <v>6.4199999999999993E-2</v>
      </c>
    </row>
    <row r="90" spans="1:9">
      <c r="A90" s="3">
        <v>2</v>
      </c>
      <c r="B90" s="3" t="s">
        <v>20</v>
      </c>
      <c r="C90" s="9">
        <f t="shared" si="29"/>
        <v>3.3999999999999998E-3</v>
      </c>
      <c r="D90" s="9">
        <f t="shared" si="30"/>
        <v>3.7427831972924545E-3</v>
      </c>
      <c r="E90" s="9">
        <v>2.8199999999999999E-2</v>
      </c>
      <c r="F90" s="13">
        <f t="shared" si="31"/>
        <v>5.8799999999999998E-2</v>
      </c>
      <c r="G90" s="8">
        <f>'TARIFNE STAVKE od 01.10.2022'!F77</f>
        <v>4.3E-3</v>
      </c>
      <c r="H90" s="8">
        <f>'TARIFNE STAVKE od 01.10.2022'!G77</f>
        <v>4.4999999999999997E-3</v>
      </c>
      <c r="I90" s="9">
        <f t="shared" si="32"/>
        <v>6.3299999999999995E-2</v>
      </c>
    </row>
    <row r="91" spans="1:9">
      <c r="A91" s="3">
        <v>3</v>
      </c>
      <c r="B91" s="3" t="s">
        <v>21</v>
      </c>
      <c r="C91" s="9">
        <f t="shared" si="29"/>
        <v>3.3999999999999998E-3</v>
      </c>
      <c r="D91" s="9">
        <f t="shared" si="30"/>
        <v>3.7427831972924545E-3</v>
      </c>
      <c r="E91" s="9">
        <v>2.8199999999999999E-2</v>
      </c>
      <c r="F91" s="13">
        <f t="shared" si="31"/>
        <v>5.8799999999999998E-2</v>
      </c>
      <c r="G91" s="8">
        <f>'TARIFNE STAVKE od 01.10.2022'!F78</f>
        <v>4.1000000000000003E-3</v>
      </c>
      <c r="H91" s="8">
        <f>'TARIFNE STAVKE od 01.10.2022'!G78</f>
        <v>4.3E-3</v>
      </c>
      <c r="I91" s="9">
        <f t="shared" si="32"/>
        <v>6.3100000000000003E-2</v>
      </c>
    </row>
    <row r="92" spans="1:9">
      <c r="A92" s="3">
        <v>4</v>
      </c>
      <c r="B92" s="3" t="s">
        <v>22</v>
      </c>
      <c r="C92" s="9">
        <f t="shared" si="29"/>
        <v>3.3999999999999998E-3</v>
      </c>
      <c r="D92" s="9">
        <f t="shared" si="30"/>
        <v>3.7427831972924545E-3</v>
      </c>
      <c r="E92" s="9">
        <v>2.8199999999999999E-2</v>
      </c>
      <c r="F92" s="13">
        <f t="shared" si="31"/>
        <v>5.8799999999999998E-2</v>
      </c>
      <c r="G92" s="8">
        <f>'TARIFNE STAVKE od 01.10.2022'!F79</f>
        <v>3.8999999999999998E-3</v>
      </c>
      <c r="H92" s="8">
        <f>'TARIFNE STAVKE od 01.10.2022'!G79</f>
        <v>4.0000000000000001E-3</v>
      </c>
      <c r="I92" s="9">
        <f t="shared" si="32"/>
        <v>6.2799999999999995E-2</v>
      </c>
    </row>
    <row r="93" spans="1:9">
      <c r="A93" s="3">
        <v>5</v>
      </c>
      <c r="B93" s="3" t="s">
        <v>23</v>
      </c>
      <c r="C93" s="9">
        <f t="shared" si="29"/>
        <v>3.3999999999999998E-3</v>
      </c>
      <c r="D93" s="9">
        <f t="shared" si="30"/>
        <v>3.7427831972924545E-3</v>
      </c>
      <c r="E93" s="9">
        <v>2.8199999999999999E-2</v>
      </c>
      <c r="F93" s="13">
        <f t="shared" si="31"/>
        <v>5.8799999999999998E-2</v>
      </c>
      <c r="G93" s="8">
        <f>'TARIFNE STAVKE od 01.10.2022'!F80</f>
        <v>3.5999999999999999E-3</v>
      </c>
      <c r="H93" s="8">
        <f>'TARIFNE STAVKE od 01.10.2022'!G80</f>
        <v>3.8E-3</v>
      </c>
      <c r="I93" s="9">
        <f t="shared" si="32"/>
        <v>6.2600000000000003E-2</v>
      </c>
    </row>
    <row r="94" spans="1:9">
      <c r="A94" s="3">
        <v>6</v>
      </c>
      <c r="B94" s="3" t="s">
        <v>24</v>
      </c>
      <c r="C94" s="9">
        <f t="shared" si="29"/>
        <v>3.3999999999999998E-3</v>
      </c>
      <c r="D94" s="9">
        <f t="shared" si="30"/>
        <v>3.7427831972924545E-3</v>
      </c>
      <c r="E94" s="9">
        <v>2.8199999999999999E-2</v>
      </c>
      <c r="F94" s="13">
        <f t="shared" si="31"/>
        <v>5.8799999999999998E-2</v>
      </c>
      <c r="G94" s="8">
        <f>'TARIFNE STAVKE od 01.10.2022'!F81</f>
        <v>3.3999999999999998E-3</v>
      </c>
      <c r="H94" s="8">
        <f>'TARIFNE STAVKE od 01.10.2022'!G81</f>
        <v>3.5999999999999999E-3</v>
      </c>
      <c r="I94" s="9">
        <f t="shared" si="32"/>
        <v>6.2399999999999997E-2</v>
      </c>
    </row>
    <row r="95" spans="1:9">
      <c r="A95" s="3">
        <v>7</v>
      </c>
      <c r="B95" s="3" t="s">
        <v>25</v>
      </c>
      <c r="C95" s="9">
        <f t="shared" si="29"/>
        <v>3.3999999999999998E-3</v>
      </c>
      <c r="D95" s="9">
        <f t="shared" si="30"/>
        <v>3.7427831972924545E-3</v>
      </c>
      <c r="E95" s="9">
        <v>2.8199999999999999E-2</v>
      </c>
      <c r="F95" s="13">
        <f t="shared" si="31"/>
        <v>5.8799999999999998E-2</v>
      </c>
      <c r="G95" s="8">
        <f>'TARIFNE STAVKE od 01.10.2022'!F82</f>
        <v>3.3999999999999998E-3</v>
      </c>
      <c r="H95" s="8">
        <f>'TARIFNE STAVKE od 01.10.2022'!G82</f>
        <v>3.5999999999999999E-3</v>
      </c>
      <c r="I95" s="9">
        <f t="shared" si="32"/>
        <v>6.2399999999999997E-2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33">ROUND(D97*0.901,4)</f>
        <v>3.3999999999999998E-3</v>
      </c>
      <c r="D97" s="9">
        <f t="shared" ref="D97:D99" si="34">E97/$G$9</f>
        <v>3.7427831972924545E-3</v>
      </c>
      <c r="E97" s="9">
        <v>2.8199999999999999E-2</v>
      </c>
      <c r="F97" s="13">
        <f>C97+$C$9</f>
        <v>5.8799999999999998E-2</v>
      </c>
      <c r="G97" s="8">
        <f>'TARIFNE STAVKE od 01.10.2022'!F86</f>
        <v>2.7000000000000001E-3</v>
      </c>
      <c r="H97" s="8">
        <f>'TARIFNE STAVKE od 01.10.2022'!G86</f>
        <v>2.5999999999999999E-3</v>
      </c>
      <c r="I97" s="9">
        <f t="shared" ref="I97:I99" si="35">(F97+H97)</f>
        <v>6.1399999999999996E-2</v>
      </c>
    </row>
    <row r="98" spans="1:9">
      <c r="A98" s="3">
        <v>2</v>
      </c>
      <c r="B98" s="3" t="s">
        <v>22</v>
      </c>
      <c r="C98" s="9">
        <f t="shared" si="33"/>
        <v>3.3999999999999998E-3</v>
      </c>
      <c r="D98" s="9">
        <f t="shared" si="34"/>
        <v>3.7427831972924545E-3</v>
      </c>
      <c r="E98" s="9">
        <v>2.8199999999999999E-2</v>
      </c>
      <c r="F98" s="13">
        <f>C98+$C$9</f>
        <v>5.8799999999999998E-2</v>
      </c>
      <c r="G98" s="8">
        <f>'TARIFNE STAVKE od 01.10.2022'!F87</f>
        <v>2.0999999999999999E-3</v>
      </c>
      <c r="H98" s="8">
        <f>'TARIFNE STAVKE od 01.10.2022'!G87</f>
        <v>2E-3</v>
      </c>
      <c r="I98" s="9">
        <f t="shared" si="35"/>
        <v>6.08E-2</v>
      </c>
    </row>
    <row r="99" spans="1:9">
      <c r="A99" s="3">
        <v>3</v>
      </c>
      <c r="B99" s="3" t="s">
        <v>23</v>
      </c>
      <c r="C99" s="9">
        <f t="shared" si="33"/>
        <v>3.3999999999999998E-3</v>
      </c>
      <c r="D99" s="9">
        <f t="shared" si="34"/>
        <v>3.7427831972924545E-3</v>
      </c>
      <c r="E99" s="9">
        <v>2.8199999999999999E-2</v>
      </c>
      <c r="F99" s="13">
        <f>C99+$C$9</f>
        <v>5.8799999999999998E-2</v>
      </c>
      <c r="G99" s="8">
        <f>'TARIFNE STAVKE od 01.10.2022'!F88</f>
        <v>2.0999999999999999E-3</v>
      </c>
      <c r="H99" s="8">
        <f>'TARIFNE STAVKE od 01.10.2022'!G88</f>
        <v>2E-3</v>
      </c>
      <c r="I99" s="9">
        <f t="shared" si="35"/>
        <v>6.08E-2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36">ROUND(D105*0.901,4)</f>
        <v>3.7000000000000002E-3</v>
      </c>
      <c r="D105" s="9">
        <f t="shared" ref="D105:D107" si="37">E105/$G$9</f>
        <v>4.1409516225363327E-3</v>
      </c>
      <c r="E105" s="9">
        <v>3.1199999999999999E-2</v>
      </c>
      <c r="F105" s="13">
        <f>C105+$C$9</f>
        <v>5.91E-2</v>
      </c>
      <c r="G105" s="8">
        <f>'TARIFNE STAVKE od 01.10.2022'!F92</f>
        <v>5.3E-3</v>
      </c>
      <c r="H105" s="8">
        <f>'TARIFNE STAVKE od 01.10.2022'!G92</f>
        <v>5.7999999999999996E-3</v>
      </c>
      <c r="I105" s="9">
        <f t="shared" ref="I105:I107" si="38">(F105+H105)</f>
        <v>6.4899999999999999E-2</v>
      </c>
    </row>
    <row r="106" spans="1:9">
      <c r="A106" s="3">
        <v>2</v>
      </c>
      <c r="B106" s="3" t="s">
        <v>21</v>
      </c>
      <c r="C106" s="9">
        <f t="shared" si="36"/>
        <v>3.7000000000000002E-3</v>
      </c>
      <c r="D106" s="9">
        <f t="shared" si="37"/>
        <v>4.1409516225363327E-3</v>
      </c>
      <c r="E106" s="9">
        <v>3.1199999999999999E-2</v>
      </c>
      <c r="F106" s="13">
        <f>C106+$C$9</f>
        <v>5.91E-2</v>
      </c>
      <c r="G106" s="8">
        <f>'TARIFNE STAVKE od 01.10.2022'!F93</f>
        <v>4.1999999999999997E-3</v>
      </c>
      <c r="H106" s="8">
        <f>'TARIFNE STAVKE od 01.10.2022'!G93</f>
        <v>4.5999999999999999E-3</v>
      </c>
      <c r="I106" s="9">
        <f t="shared" si="38"/>
        <v>6.3700000000000007E-2</v>
      </c>
    </row>
    <row r="107" spans="1:9">
      <c r="A107" s="3">
        <v>3</v>
      </c>
      <c r="B107" s="3" t="s">
        <v>22</v>
      </c>
      <c r="C107" s="9">
        <f t="shared" si="36"/>
        <v>3.7000000000000002E-3</v>
      </c>
      <c r="D107" s="9">
        <f t="shared" si="37"/>
        <v>4.1409516225363327E-3</v>
      </c>
      <c r="E107" s="9">
        <v>3.1199999999999999E-2</v>
      </c>
      <c r="F107" s="13">
        <f>C107+$C$9</f>
        <v>5.91E-2</v>
      </c>
      <c r="G107" s="8">
        <f>'TARIFNE STAVKE od 01.10.2022'!F94</f>
        <v>3.8999999999999998E-3</v>
      </c>
      <c r="H107" s="8">
        <f>'TARIFNE STAVKE od 01.10.2022'!G94</f>
        <v>4.3E-3</v>
      </c>
      <c r="I107" s="9">
        <f t="shared" si="38"/>
        <v>6.3399999999999998E-2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9">ROUND(D109*0.901,4)</f>
        <v>3.7000000000000002E-3</v>
      </c>
      <c r="D109" s="9">
        <f t="shared" ref="D109:D112" si="40">E109/$G$9</f>
        <v>4.1409516225363327E-3</v>
      </c>
      <c r="E109" s="9">
        <v>3.1199999999999999E-2</v>
      </c>
      <c r="F109" s="13">
        <f>C109+$C$9</f>
        <v>5.91E-2</v>
      </c>
      <c r="G109" s="8">
        <f>'TARIFNE STAVKE od 01.10.2022'!F98</f>
        <v>4.7999999999999996E-3</v>
      </c>
      <c r="H109" s="8">
        <f>'TARIFNE STAVKE od 01.10.2022'!G98</f>
        <v>4.5999999999999999E-3</v>
      </c>
      <c r="I109" s="9">
        <f t="shared" ref="I109:I112" si="41">(F109+H109)</f>
        <v>6.3700000000000007E-2</v>
      </c>
    </row>
    <row r="110" spans="1:9">
      <c r="A110" s="3">
        <v>2</v>
      </c>
      <c r="B110" s="3" t="s">
        <v>20</v>
      </c>
      <c r="C110" s="9">
        <f t="shared" si="39"/>
        <v>3.7000000000000002E-3</v>
      </c>
      <c r="D110" s="9">
        <f t="shared" si="40"/>
        <v>4.1409516225363327E-3</v>
      </c>
      <c r="E110" s="9">
        <v>3.1199999999999999E-2</v>
      </c>
      <c r="F110" s="13">
        <f>C110+$C$9</f>
        <v>5.91E-2</v>
      </c>
      <c r="G110" s="8">
        <f>'TARIFNE STAVKE od 01.10.2022'!F99</f>
        <v>3.8E-3</v>
      </c>
      <c r="H110" s="8">
        <f>'TARIFNE STAVKE od 01.10.2022'!G99</f>
        <v>3.7000000000000002E-3</v>
      </c>
      <c r="I110" s="9">
        <f t="shared" si="41"/>
        <v>6.2799999999999995E-2</v>
      </c>
    </row>
    <row r="111" spans="1:9">
      <c r="A111" s="3">
        <v>3</v>
      </c>
      <c r="B111" s="3" t="s">
        <v>21</v>
      </c>
      <c r="C111" s="9">
        <f t="shared" si="39"/>
        <v>3.7000000000000002E-3</v>
      </c>
      <c r="D111" s="9">
        <f t="shared" si="40"/>
        <v>4.1409516225363327E-3</v>
      </c>
      <c r="E111" s="9">
        <v>3.1199999999999999E-2</v>
      </c>
      <c r="F111" s="13">
        <f>C111+$C$9</f>
        <v>5.91E-2</v>
      </c>
      <c r="G111" s="8">
        <f>'TARIFNE STAVKE od 01.10.2022'!F100</f>
        <v>3.8E-3</v>
      </c>
      <c r="H111" s="8">
        <f>'TARIFNE STAVKE od 01.10.2022'!G100</f>
        <v>3.7000000000000002E-3</v>
      </c>
      <c r="I111" s="9">
        <f t="shared" si="41"/>
        <v>6.2799999999999995E-2</v>
      </c>
    </row>
    <row r="112" spans="1:9">
      <c r="A112" s="3">
        <v>4</v>
      </c>
      <c r="B112" s="3" t="s">
        <v>23</v>
      </c>
      <c r="C112" s="9">
        <f t="shared" si="39"/>
        <v>3.7000000000000002E-3</v>
      </c>
      <c r="D112" s="9">
        <f t="shared" si="40"/>
        <v>4.1409516225363327E-3</v>
      </c>
      <c r="E112" s="9">
        <v>3.1199999999999999E-2</v>
      </c>
      <c r="F112" s="13">
        <f>C112+$C$9</f>
        <v>5.91E-2</v>
      </c>
      <c r="G112" s="8">
        <f>'TARIFNE STAVKE od 01.10.2022'!F101</f>
        <v>3.3999999999999998E-3</v>
      </c>
      <c r="H112" s="8">
        <f>'TARIFNE STAVKE od 01.10.2022'!G101</f>
        <v>3.3E-3</v>
      </c>
      <c r="I112" s="9">
        <f t="shared" si="41"/>
        <v>6.2399999999999997E-2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42">ROUND(D114*0.901,4)</f>
        <v>3.7000000000000002E-3</v>
      </c>
      <c r="D114" s="9">
        <f t="shared" ref="D114:D115" si="43">E114/$G$9</f>
        <v>4.1409516225363327E-3</v>
      </c>
      <c r="E114" s="9">
        <v>3.1199999999999999E-2</v>
      </c>
      <c r="F114" s="13">
        <f>C114+$C$9</f>
        <v>5.91E-2</v>
      </c>
      <c r="G114" s="8">
        <f>'TARIFNE STAVKE od 01.10.2022'!F105</f>
        <v>3.5999999999999999E-3</v>
      </c>
      <c r="H114" s="8">
        <f>'TARIFNE STAVKE od 01.10.2022'!G105</f>
        <v>3.8E-3</v>
      </c>
      <c r="I114" s="9">
        <f t="shared" ref="I114:I115" si="44">(F114+H114)</f>
        <v>6.2899999999999998E-2</v>
      </c>
    </row>
    <row r="115" spans="1:9">
      <c r="A115" s="3">
        <v>2</v>
      </c>
      <c r="B115" s="3" t="s">
        <v>20</v>
      </c>
      <c r="C115" s="9">
        <f t="shared" si="42"/>
        <v>3.7000000000000002E-3</v>
      </c>
      <c r="D115" s="9">
        <f t="shared" si="43"/>
        <v>4.1409516225363327E-3</v>
      </c>
      <c r="E115" s="9">
        <v>3.1199999999999999E-2</v>
      </c>
      <c r="F115" s="13">
        <f>C115+$C$9</f>
        <v>5.91E-2</v>
      </c>
      <c r="G115" s="8">
        <f>'TARIFNE STAVKE od 01.10.2022'!F106</f>
        <v>3.5999999999999999E-3</v>
      </c>
      <c r="H115" s="8">
        <f>'TARIFNE STAVKE od 01.10.2022'!G106</f>
        <v>3.8E-3</v>
      </c>
      <c r="I115" s="9">
        <f t="shared" si="44"/>
        <v>6.2899999999999998E-2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45">ROUND(D121*0.901,4)</f>
        <v>3.0000000000000001E-3</v>
      </c>
      <c r="D121" s="9">
        <f t="shared" ref="D121:D125" si="46">E121/$G$9</f>
        <v>3.3180702103656513E-3</v>
      </c>
      <c r="E121" s="9">
        <v>2.5000000000000001E-2</v>
      </c>
      <c r="F121" s="13">
        <f>C121+$C$9</f>
        <v>5.8400000000000001E-2</v>
      </c>
      <c r="G121" s="8">
        <f>'TARIFNE STAVKE od 01.10.2022'!F110</f>
        <v>3.8E-3</v>
      </c>
      <c r="H121" s="8">
        <f>'TARIFNE STAVKE od 01.10.2022'!G110</f>
        <v>4.1000000000000003E-3</v>
      </c>
      <c r="I121" s="9">
        <f t="shared" ref="I121:I125" si="47">(F121+H121)</f>
        <v>6.25E-2</v>
      </c>
    </row>
    <row r="122" spans="1:9">
      <c r="A122" s="3">
        <v>2</v>
      </c>
      <c r="B122" s="3" t="s">
        <v>21</v>
      </c>
      <c r="C122" s="9">
        <f t="shared" si="45"/>
        <v>3.0000000000000001E-3</v>
      </c>
      <c r="D122" s="9">
        <f t="shared" si="46"/>
        <v>3.3180702103656513E-3</v>
      </c>
      <c r="E122" s="9">
        <v>2.5000000000000001E-2</v>
      </c>
      <c r="F122" s="13">
        <f>C122+$C$9</f>
        <v>5.8400000000000001E-2</v>
      </c>
      <c r="G122" s="8">
        <f>'TARIFNE STAVKE od 01.10.2022'!F111</f>
        <v>3.0999999999999999E-3</v>
      </c>
      <c r="H122" s="8">
        <f>'TARIFNE STAVKE od 01.10.2022'!G111</f>
        <v>3.3E-3</v>
      </c>
      <c r="I122" s="9">
        <f t="shared" si="47"/>
        <v>6.1699999999999998E-2</v>
      </c>
    </row>
    <row r="123" spans="1:9">
      <c r="A123" s="3">
        <v>3</v>
      </c>
      <c r="B123" s="3" t="s">
        <v>22</v>
      </c>
      <c r="C123" s="9">
        <f t="shared" si="45"/>
        <v>3.0000000000000001E-3</v>
      </c>
      <c r="D123" s="9">
        <f t="shared" si="46"/>
        <v>3.3180702103656513E-3</v>
      </c>
      <c r="E123" s="9">
        <v>2.5000000000000001E-2</v>
      </c>
      <c r="F123" s="13">
        <f>C123+$C$9</f>
        <v>5.8400000000000001E-2</v>
      </c>
      <c r="G123" s="8">
        <f>'TARIFNE STAVKE od 01.10.2022'!F112</f>
        <v>2.8999999999999998E-3</v>
      </c>
      <c r="H123" s="8">
        <f>'TARIFNE STAVKE od 01.10.2022'!G112</f>
        <v>3.0999999999999999E-3</v>
      </c>
      <c r="I123" s="9">
        <f t="shared" si="47"/>
        <v>6.1499999999999999E-2</v>
      </c>
    </row>
    <row r="124" spans="1:9">
      <c r="A124" s="3">
        <v>4</v>
      </c>
      <c r="B124" s="3" t="s">
        <v>23</v>
      </c>
      <c r="C124" s="9">
        <f t="shared" si="45"/>
        <v>3.0000000000000001E-3</v>
      </c>
      <c r="D124" s="9">
        <f t="shared" si="46"/>
        <v>3.3180702103656513E-3</v>
      </c>
      <c r="E124" s="9">
        <v>2.5000000000000001E-2</v>
      </c>
      <c r="F124" s="13">
        <f>C124+$C$9</f>
        <v>5.8400000000000001E-2</v>
      </c>
      <c r="G124" s="8">
        <f>'TARIFNE STAVKE od 01.10.2022'!F113</f>
        <v>2.7000000000000001E-3</v>
      </c>
      <c r="H124" s="8">
        <f>'TARIFNE STAVKE od 01.10.2022'!G113</f>
        <v>2.8999999999999998E-3</v>
      </c>
      <c r="I124" s="9">
        <f t="shared" si="47"/>
        <v>6.13E-2</v>
      </c>
    </row>
    <row r="125" spans="1:9">
      <c r="A125" s="3">
        <v>5</v>
      </c>
      <c r="B125" s="3" t="s">
        <v>24</v>
      </c>
      <c r="C125" s="9">
        <f t="shared" si="45"/>
        <v>3.0000000000000001E-3</v>
      </c>
      <c r="D125" s="9">
        <f t="shared" si="46"/>
        <v>3.3180702103656513E-3</v>
      </c>
      <c r="E125" s="9">
        <v>2.5000000000000001E-2</v>
      </c>
      <c r="F125" s="13">
        <f>C125+$C$9</f>
        <v>5.8400000000000001E-2</v>
      </c>
      <c r="G125" s="8">
        <f>'TARIFNE STAVKE od 01.10.2022'!F114</f>
        <v>2.5000000000000001E-3</v>
      </c>
      <c r="H125" s="8">
        <f>'TARIFNE STAVKE od 01.10.2022'!G114</f>
        <v>2.7000000000000001E-3</v>
      </c>
      <c r="I125" s="9">
        <f t="shared" si="47"/>
        <v>6.1100000000000002E-2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48">ROUND(D131*0.901,4)</f>
        <v>3.2000000000000002E-3</v>
      </c>
      <c r="D131" s="9">
        <f t="shared" ref="D131:D136" si="49">E131/$G$9</f>
        <v>3.5304267038290525E-3</v>
      </c>
      <c r="E131" s="9">
        <v>2.6599999999999999E-2</v>
      </c>
      <c r="F131" s="13">
        <f t="shared" ref="F131:F136" si="50">C131+$C$9</f>
        <v>5.8599999999999999E-2</v>
      </c>
      <c r="G131" s="8">
        <f>'TARIFNE STAVKE od 01.10.2022'!F118</f>
        <v>3.8999999999999998E-3</v>
      </c>
      <c r="H131" s="8">
        <f>'TARIFNE STAVKE od 01.10.2022'!G118</f>
        <v>3.8999999999999998E-3</v>
      </c>
      <c r="I131" s="9">
        <f t="shared" ref="I131:I136" si="51">(F131+H131)</f>
        <v>6.25E-2</v>
      </c>
    </row>
    <row r="132" spans="1:9">
      <c r="A132" s="3">
        <v>2</v>
      </c>
      <c r="B132" s="3" t="s">
        <v>20</v>
      </c>
      <c r="C132" s="9">
        <f t="shared" si="48"/>
        <v>3.2000000000000002E-3</v>
      </c>
      <c r="D132" s="9">
        <f t="shared" si="49"/>
        <v>3.5304267038290525E-3</v>
      </c>
      <c r="E132" s="9">
        <v>2.6599999999999999E-2</v>
      </c>
      <c r="F132" s="13">
        <f t="shared" si="50"/>
        <v>5.8599999999999999E-2</v>
      </c>
      <c r="G132" s="8">
        <f>'TARIFNE STAVKE od 01.10.2022'!F119</f>
        <v>3.8999999999999998E-3</v>
      </c>
      <c r="H132" s="8">
        <f>'TARIFNE STAVKE od 01.10.2022'!G119</f>
        <v>3.8999999999999998E-3</v>
      </c>
      <c r="I132" s="9">
        <f t="shared" si="51"/>
        <v>6.25E-2</v>
      </c>
    </row>
    <row r="133" spans="1:9">
      <c r="A133" s="3">
        <v>3</v>
      </c>
      <c r="B133" s="3" t="s">
        <v>21</v>
      </c>
      <c r="C133" s="9">
        <f t="shared" si="48"/>
        <v>3.2000000000000002E-3</v>
      </c>
      <c r="D133" s="9">
        <f t="shared" si="49"/>
        <v>3.5304267038290525E-3</v>
      </c>
      <c r="E133" s="9">
        <v>2.6599999999999999E-2</v>
      </c>
      <c r="F133" s="13">
        <f t="shared" si="50"/>
        <v>5.8599999999999999E-2</v>
      </c>
      <c r="G133" s="8">
        <f>'TARIFNE STAVKE od 01.10.2022'!F120</f>
        <v>3.8999999999999998E-3</v>
      </c>
      <c r="H133" s="8">
        <f>'TARIFNE STAVKE od 01.10.2022'!G120</f>
        <v>3.8999999999999998E-3</v>
      </c>
      <c r="I133" s="9">
        <f t="shared" si="51"/>
        <v>6.25E-2</v>
      </c>
    </row>
    <row r="134" spans="1:9">
      <c r="A134" s="3">
        <v>4</v>
      </c>
      <c r="B134" s="3" t="s">
        <v>22</v>
      </c>
      <c r="C134" s="9">
        <f t="shared" si="48"/>
        <v>3.2000000000000002E-3</v>
      </c>
      <c r="D134" s="9">
        <f t="shared" si="49"/>
        <v>3.5304267038290525E-3</v>
      </c>
      <c r="E134" s="9">
        <v>2.6599999999999999E-2</v>
      </c>
      <c r="F134" s="13">
        <f t="shared" si="50"/>
        <v>5.8599999999999999E-2</v>
      </c>
      <c r="G134" s="8">
        <f>'TARIFNE STAVKE od 01.10.2022'!F121</f>
        <v>3.7000000000000002E-3</v>
      </c>
      <c r="H134" s="8">
        <f>'TARIFNE STAVKE od 01.10.2022'!G121</f>
        <v>3.7000000000000002E-3</v>
      </c>
      <c r="I134" s="9">
        <f t="shared" si="51"/>
        <v>6.2300000000000001E-2</v>
      </c>
    </row>
    <row r="135" spans="1:9">
      <c r="A135" s="3">
        <v>5</v>
      </c>
      <c r="B135" s="3" t="s">
        <v>23</v>
      </c>
      <c r="C135" s="9">
        <f t="shared" si="48"/>
        <v>3.2000000000000002E-3</v>
      </c>
      <c r="D135" s="9">
        <f t="shared" si="49"/>
        <v>3.5304267038290525E-3</v>
      </c>
      <c r="E135" s="9">
        <v>2.6599999999999999E-2</v>
      </c>
      <c r="F135" s="13">
        <f t="shared" si="50"/>
        <v>5.8599999999999999E-2</v>
      </c>
      <c r="G135" s="8">
        <f>'TARIFNE STAVKE od 01.10.2022'!F122</f>
        <v>3.5000000000000001E-3</v>
      </c>
      <c r="H135" s="8">
        <f>'TARIFNE STAVKE od 01.10.2022'!G122</f>
        <v>3.5000000000000001E-3</v>
      </c>
      <c r="I135" s="9">
        <f t="shared" si="51"/>
        <v>6.2100000000000002E-2</v>
      </c>
    </row>
    <row r="136" spans="1:9">
      <c r="A136" s="3">
        <v>6</v>
      </c>
      <c r="B136" s="3" t="s">
        <v>24</v>
      </c>
      <c r="C136" s="9">
        <f t="shared" si="48"/>
        <v>3.2000000000000002E-3</v>
      </c>
      <c r="D136" s="9">
        <f t="shared" si="49"/>
        <v>3.5304267038290525E-3</v>
      </c>
      <c r="E136" s="9">
        <v>2.6599999999999999E-2</v>
      </c>
      <c r="F136" s="13">
        <f t="shared" si="50"/>
        <v>5.8599999999999999E-2</v>
      </c>
      <c r="G136" s="8">
        <f>'TARIFNE STAVKE od 01.10.2022'!F123</f>
        <v>3.3E-3</v>
      </c>
      <c r="H136" s="8">
        <f>'TARIFNE STAVKE od 01.10.2022'!G123</f>
        <v>3.3E-3</v>
      </c>
      <c r="I136" s="9">
        <f t="shared" si="51"/>
        <v>6.1899999999999997E-2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52">ROUND(D138*0.901,4)</f>
        <v>3.2000000000000002E-3</v>
      </c>
      <c r="D138" s="9">
        <f t="shared" ref="D138:D142" si="53">E138/$G$9</f>
        <v>3.5304267038290525E-3</v>
      </c>
      <c r="E138" s="9">
        <v>2.6599999999999999E-2</v>
      </c>
      <c r="F138" s="13">
        <f>C138+$C$9</f>
        <v>5.8599999999999999E-2</v>
      </c>
      <c r="G138" s="8">
        <f>'TARIFNE STAVKE od 01.10.2022'!F127</f>
        <v>5.1999999999999998E-3</v>
      </c>
      <c r="H138" s="8">
        <f>'TARIFNE STAVKE od 01.10.2022'!G127</f>
        <v>5.4999999999999997E-3</v>
      </c>
      <c r="I138" s="9">
        <f t="shared" ref="I138:I142" si="54">(F138+H138)</f>
        <v>6.4100000000000004E-2</v>
      </c>
    </row>
    <row r="139" spans="1:9">
      <c r="A139" s="3">
        <v>2</v>
      </c>
      <c r="B139" s="3" t="s">
        <v>20</v>
      </c>
      <c r="C139" s="9">
        <f t="shared" si="52"/>
        <v>3.2000000000000002E-3</v>
      </c>
      <c r="D139" s="9">
        <f t="shared" si="53"/>
        <v>3.5304267038290525E-3</v>
      </c>
      <c r="E139" s="9">
        <v>2.6599999999999999E-2</v>
      </c>
      <c r="F139" s="13">
        <f>C139+$C$9</f>
        <v>5.8599999999999999E-2</v>
      </c>
      <c r="G139" s="8">
        <f>'TARIFNE STAVKE od 01.10.2022'!F128</f>
        <v>4.4000000000000003E-3</v>
      </c>
      <c r="H139" s="8">
        <f>'TARIFNE STAVKE od 01.10.2022'!G128</f>
        <v>4.5999999999999999E-3</v>
      </c>
      <c r="I139" s="9">
        <f t="shared" si="54"/>
        <v>6.3200000000000006E-2</v>
      </c>
    </row>
    <row r="140" spans="1:9">
      <c r="A140" s="3">
        <v>3</v>
      </c>
      <c r="B140" s="3" t="s">
        <v>21</v>
      </c>
      <c r="C140" s="9">
        <f t="shared" si="52"/>
        <v>3.2000000000000002E-3</v>
      </c>
      <c r="D140" s="9">
        <f t="shared" si="53"/>
        <v>3.5304267038290525E-3</v>
      </c>
      <c r="E140" s="9">
        <v>2.6599999999999999E-2</v>
      </c>
      <c r="F140" s="13">
        <f>C140+$C$9</f>
        <v>5.8599999999999999E-2</v>
      </c>
      <c r="G140" s="8">
        <f>'TARIFNE STAVKE od 01.10.2022'!F129</f>
        <v>3.8999999999999998E-3</v>
      </c>
      <c r="H140" s="8">
        <f>'TARIFNE STAVKE od 01.10.2022'!G129</f>
        <v>4.1999999999999997E-3</v>
      </c>
      <c r="I140" s="9">
        <f t="shared" si="54"/>
        <v>6.2799999999999995E-2</v>
      </c>
    </row>
    <row r="141" spans="1:9">
      <c r="A141" s="3">
        <v>4</v>
      </c>
      <c r="B141" s="3" t="s">
        <v>22</v>
      </c>
      <c r="C141" s="9">
        <f t="shared" si="52"/>
        <v>3.2000000000000002E-3</v>
      </c>
      <c r="D141" s="9">
        <f t="shared" si="53"/>
        <v>3.5304267038290525E-3</v>
      </c>
      <c r="E141" s="9">
        <v>2.6599999999999999E-2</v>
      </c>
      <c r="F141" s="13">
        <f>C141+$C$9</f>
        <v>5.8599999999999999E-2</v>
      </c>
      <c r="G141" s="8">
        <f>'TARIFNE STAVKE od 01.10.2022'!F130</f>
        <v>3.7000000000000002E-3</v>
      </c>
      <c r="H141" s="8">
        <f>'TARIFNE STAVKE od 01.10.2022'!G130</f>
        <v>3.8999999999999998E-3</v>
      </c>
      <c r="I141" s="9">
        <f t="shared" si="54"/>
        <v>6.25E-2</v>
      </c>
    </row>
    <row r="142" spans="1:9">
      <c r="A142" s="3">
        <v>5</v>
      </c>
      <c r="B142" s="3" t="s">
        <v>23</v>
      </c>
      <c r="C142" s="9">
        <f t="shared" si="52"/>
        <v>3.2000000000000002E-3</v>
      </c>
      <c r="D142" s="9">
        <f t="shared" si="53"/>
        <v>3.5304267038290525E-3</v>
      </c>
      <c r="E142" s="9">
        <v>2.6599999999999999E-2</v>
      </c>
      <c r="F142" s="13">
        <f>C142+$C$9</f>
        <v>5.8599999999999999E-2</v>
      </c>
      <c r="G142" s="8">
        <f>'TARIFNE STAVKE od 01.10.2022'!F131</f>
        <v>3.7000000000000002E-3</v>
      </c>
      <c r="H142" s="8">
        <f>'TARIFNE STAVKE od 01.10.2022'!G131</f>
        <v>3.8999999999999998E-3</v>
      </c>
      <c r="I142" s="9">
        <f t="shared" si="54"/>
        <v>6.25E-2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55">ROUND(D148*0.901,4)</f>
        <v>3.0999999999999999E-3</v>
      </c>
      <c r="D148" s="9">
        <f t="shared" ref="D148:D152" si="56">E148/$G$9</f>
        <v>3.4906098613046652E-3</v>
      </c>
      <c r="E148" s="9">
        <v>2.63E-2</v>
      </c>
      <c r="F148" s="13">
        <f>C148+$C$9</f>
        <v>5.8499999999999996E-2</v>
      </c>
      <c r="G148" s="8">
        <f>'TARIFNE STAVKE od 01.10.2022'!F135</f>
        <v>7.0000000000000001E-3</v>
      </c>
      <c r="H148" s="8">
        <f>'TARIFNE STAVKE od 01.10.2022'!G135</f>
        <v>7.1999999999999998E-3</v>
      </c>
      <c r="I148" s="9">
        <f t="shared" ref="I148:I152" si="57">(F148+H148)</f>
        <v>6.5699999999999995E-2</v>
      </c>
    </row>
    <row r="149" spans="1:9">
      <c r="A149" s="3">
        <v>2</v>
      </c>
      <c r="B149" s="3" t="s">
        <v>20</v>
      </c>
      <c r="C149" s="9">
        <f t="shared" si="55"/>
        <v>3.0999999999999999E-3</v>
      </c>
      <c r="D149" s="9">
        <f t="shared" si="56"/>
        <v>3.4906098613046652E-3</v>
      </c>
      <c r="E149" s="9">
        <v>2.63E-2</v>
      </c>
      <c r="F149" s="13">
        <f>C149+$C$9</f>
        <v>5.8499999999999996E-2</v>
      </c>
      <c r="G149" s="8">
        <f>'TARIFNE STAVKE od 01.10.2022'!F136</f>
        <v>6.1000000000000004E-3</v>
      </c>
      <c r="H149" s="8">
        <f>'TARIFNE STAVKE od 01.10.2022'!G136</f>
        <v>6.1999999999999998E-3</v>
      </c>
      <c r="I149" s="9">
        <f t="shared" si="57"/>
        <v>6.4699999999999994E-2</v>
      </c>
    </row>
    <row r="150" spans="1:9">
      <c r="A150" s="3">
        <v>3</v>
      </c>
      <c r="B150" s="3" t="s">
        <v>21</v>
      </c>
      <c r="C150" s="9">
        <f t="shared" si="55"/>
        <v>3.0999999999999999E-3</v>
      </c>
      <c r="D150" s="9">
        <f t="shared" si="56"/>
        <v>3.4906098613046652E-3</v>
      </c>
      <c r="E150" s="9">
        <v>2.63E-2</v>
      </c>
      <c r="F150" s="13">
        <f>C150+$C$9</f>
        <v>5.8499999999999996E-2</v>
      </c>
      <c r="G150" s="8">
        <f>'TARIFNE STAVKE od 01.10.2022'!F137</f>
        <v>5.1999999999999998E-3</v>
      </c>
      <c r="H150" s="8">
        <f>'TARIFNE STAVKE od 01.10.2022'!G137</f>
        <v>5.3E-3</v>
      </c>
      <c r="I150" s="9">
        <f t="shared" si="57"/>
        <v>6.3799999999999996E-2</v>
      </c>
    </row>
    <row r="151" spans="1:9">
      <c r="A151" s="3">
        <v>4</v>
      </c>
      <c r="B151" s="3" t="s">
        <v>22</v>
      </c>
      <c r="C151" s="9">
        <f t="shared" si="55"/>
        <v>3.0999999999999999E-3</v>
      </c>
      <c r="D151" s="9">
        <f t="shared" si="56"/>
        <v>3.4906098613046652E-3</v>
      </c>
      <c r="E151" s="9">
        <v>2.63E-2</v>
      </c>
      <c r="F151" s="13">
        <f>C151+$C$9</f>
        <v>5.8499999999999996E-2</v>
      </c>
      <c r="G151" s="8">
        <f>'TARIFNE STAVKE od 01.10.2022'!F138</f>
        <v>5.0000000000000001E-3</v>
      </c>
      <c r="H151" s="8">
        <f>'TARIFNE STAVKE od 01.10.2022'!G138</f>
        <v>5.1999999999999998E-3</v>
      </c>
      <c r="I151" s="9">
        <f t="shared" si="57"/>
        <v>6.3699999999999993E-2</v>
      </c>
    </row>
    <row r="152" spans="1:9">
      <c r="A152" s="3">
        <v>5</v>
      </c>
      <c r="B152" s="3" t="s">
        <v>23</v>
      </c>
      <c r="C152" s="9">
        <f t="shared" si="55"/>
        <v>3.0999999999999999E-3</v>
      </c>
      <c r="D152" s="9">
        <f t="shared" si="56"/>
        <v>3.4906098613046652E-3</v>
      </c>
      <c r="E152" s="9">
        <v>2.63E-2</v>
      </c>
      <c r="F152" s="13">
        <f>C152+$C$9</f>
        <v>5.8499999999999996E-2</v>
      </c>
      <c r="G152" s="8">
        <f>'TARIFNE STAVKE od 01.10.2022'!F139</f>
        <v>4.8999999999999998E-3</v>
      </c>
      <c r="H152" s="8">
        <f>'TARIFNE STAVKE od 01.10.2022'!G139</f>
        <v>5.0000000000000001E-3</v>
      </c>
      <c r="I152" s="9">
        <f t="shared" si="57"/>
        <v>6.3500000000000001E-2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58">ROUND(D158*0.901,4)</f>
        <v>3.2000000000000002E-3</v>
      </c>
      <c r="D158" s="9">
        <f t="shared" ref="D158:D163" si="59">E158/$G$9</f>
        <v>3.5304267038290525E-3</v>
      </c>
      <c r="E158" s="9">
        <v>2.6599999999999999E-2</v>
      </c>
      <c r="F158" s="13">
        <f t="shared" ref="F158:F163" si="60">C158+$C$9</f>
        <v>5.8599999999999999E-2</v>
      </c>
      <c r="G158" s="8">
        <f>'TARIFNE STAVKE od 01.10.2022'!F143</f>
        <v>7.3000000000000001E-3</v>
      </c>
      <c r="H158" s="8">
        <f>'TARIFNE STAVKE od 01.10.2022'!G143</f>
        <v>7.1999999999999998E-3</v>
      </c>
      <c r="I158" s="9">
        <f t="shared" ref="I158:I163" si="61">(F158+H158)</f>
        <v>6.5799999999999997E-2</v>
      </c>
    </row>
    <row r="159" spans="1:9">
      <c r="A159" s="3">
        <v>2</v>
      </c>
      <c r="B159" s="3" t="s">
        <v>20</v>
      </c>
      <c r="C159" s="9">
        <f t="shared" si="58"/>
        <v>3.2000000000000002E-3</v>
      </c>
      <c r="D159" s="9">
        <f t="shared" si="59"/>
        <v>3.5304267038290525E-3</v>
      </c>
      <c r="E159" s="9">
        <v>2.6599999999999999E-2</v>
      </c>
      <c r="F159" s="13">
        <f t="shared" si="60"/>
        <v>5.8599999999999999E-2</v>
      </c>
      <c r="G159" s="8">
        <f>'TARIFNE STAVKE od 01.10.2022'!F144</f>
        <v>7.3000000000000001E-3</v>
      </c>
      <c r="H159" s="8">
        <f>'TARIFNE STAVKE od 01.10.2022'!G144</f>
        <v>7.1999999999999998E-3</v>
      </c>
      <c r="I159" s="9">
        <f t="shared" si="61"/>
        <v>6.5799999999999997E-2</v>
      </c>
    </row>
    <row r="160" spans="1:9">
      <c r="A160" s="3">
        <v>3</v>
      </c>
      <c r="B160" s="3" t="s">
        <v>21</v>
      </c>
      <c r="C160" s="9">
        <f t="shared" si="58"/>
        <v>3.2000000000000002E-3</v>
      </c>
      <c r="D160" s="9">
        <f t="shared" si="59"/>
        <v>3.5304267038290525E-3</v>
      </c>
      <c r="E160" s="9">
        <v>2.6599999999999999E-2</v>
      </c>
      <c r="F160" s="13">
        <f t="shared" si="60"/>
        <v>5.8599999999999999E-2</v>
      </c>
      <c r="G160" s="8">
        <f>'TARIFNE STAVKE od 01.10.2022'!F145</f>
        <v>5.7999999999999996E-3</v>
      </c>
      <c r="H160" s="8">
        <f>'TARIFNE STAVKE od 01.10.2022'!G145</f>
        <v>5.7999999999999996E-3</v>
      </c>
      <c r="I160" s="9">
        <f t="shared" si="61"/>
        <v>6.4399999999999999E-2</v>
      </c>
    </row>
    <row r="161" spans="1:9">
      <c r="A161" s="3">
        <v>4</v>
      </c>
      <c r="B161" s="3" t="s">
        <v>22</v>
      </c>
      <c r="C161" s="9">
        <f t="shared" si="58"/>
        <v>3.2000000000000002E-3</v>
      </c>
      <c r="D161" s="9">
        <f t="shared" si="59"/>
        <v>3.5304267038290525E-3</v>
      </c>
      <c r="E161" s="9">
        <v>2.6599999999999999E-2</v>
      </c>
      <c r="F161" s="13">
        <f t="shared" si="60"/>
        <v>5.8599999999999999E-2</v>
      </c>
      <c r="G161" s="8">
        <f>'TARIFNE STAVKE od 01.10.2022'!F146</f>
        <v>5.4000000000000003E-3</v>
      </c>
      <c r="H161" s="8">
        <f>'TARIFNE STAVKE od 01.10.2022'!G146</f>
        <v>5.4000000000000003E-3</v>
      </c>
      <c r="I161" s="9">
        <f t="shared" si="61"/>
        <v>6.4000000000000001E-2</v>
      </c>
    </row>
    <row r="162" spans="1:9">
      <c r="A162" s="3">
        <v>5</v>
      </c>
      <c r="B162" s="3" t="s">
        <v>23</v>
      </c>
      <c r="C162" s="9">
        <f t="shared" si="58"/>
        <v>3.2000000000000002E-3</v>
      </c>
      <c r="D162" s="9">
        <f t="shared" si="59"/>
        <v>3.5304267038290525E-3</v>
      </c>
      <c r="E162" s="9">
        <v>2.6599999999999999E-2</v>
      </c>
      <c r="F162" s="13">
        <f t="shared" si="60"/>
        <v>5.8599999999999999E-2</v>
      </c>
      <c r="G162" s="8">
        <f>'TARIFNE STAVKE od 01.10.2022'!F147</f>
        <v>5.1000000000000004E-3</v>
      </c>
      <c r="H162" s="8">
        <f>'TARIFNE STAVKE od 01.10.2022'!G147</f>
        <v>5.1000000000000004E-3</v>
      </c>
      <c r="I162" s="9">
        <f t="shared" si="61"/>
        <v>6.3700000000000007E-2</v>
      </c>
    </row>
    <row r="163" spans="1:9">
      <c r="A163" s="3">
        <v>6</v>
      </c>
      <c r="B163" s="3" t="s">
        <v>24</v>
      </c>
      <c r="C163" s="9">
        <f t="shared" si="58"/>
        <v>3.2000000000000002E-3</v>
      </c>
      <c r="D163" s="9">
        <f t="shared" si="59"/>
        <v>3.5304267038290525E-3</v>
      </c>
      <c r="E163" s="9">
        <v>2.6599999999999999E-2</v>
      </c>
      <c r="F163" s="13">
        <f t="shared" si="60"/>
        <v>5.8599999999999999E-2</v>
      </c>
      <c r="G163" s="8">
        <f>'TARIFNE STAVKE od 01.10.2022'!F148</f>
        <v>4.7000000000000002E-3</v>
      </c>
      <c r="H163" s="8">
        <f>'TARIFNE STAVKE od 01.10.2022'!G148</f>
        <v>4.7000000000000002E-3</v>
      </c>
      <c r="I163" s="9">
        <f t="shared" si="61"/>
        <v>6.3299999999999995E-2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62">ROUND(D169*0.901,4)</f>
        <v>3.2000000000000002E-3</v>
      </c>
      <c r="D169" s="9">
        <f t="shared" ref="D169:D174" si="63">E169/$G$9</f>
        <v>3.5304267038290525E-3</v>
      </c>
      <c r="E169" s="9">
        <v>2.6599999999999999E-2</v>
      </c>
      <c r="F169" s="13">
        <f t="shared" ref="F169:F174" si="64">C169+$C$9</f>
        <v>5.8599999999999999E-2</v>
      </c>
      <c r="G169" s="76">
        <f>'TARIFNE STAVKE od 01.10.2022'!F152</f>
        <v>4.5999999999999999E-3</v>
      </c>
      <c r="H169" s="76">
        <f>'TARIFNE STAVKE od 01.10.2022'!G152</f>
        <v>4.7000000000000002E-3</v>
      </c>
      <c r="I169" s="9">
        <f t="shared" ref="I169:I174" si="65">(F169+H169)</f>
        <v>6.3299999999999995E-2</v>
      </c>
    </row>
    <row r="170" spans="1:9">
      <c r="A170" s="3">
        <v>2</v>
      </c>
      <c r="B170" s="3" t="s">
        <v>20</v>
      </c>
      <c r="C170" s="9">
        <f t="shared" si="62"/>
        <v>3.2000000000000002E-3</v>
      </c>
      <c r="D170" s="9">
        <f t="shared" si="63"/>
        <v>3.5304267038290525E-3</v>
      </c>
      <c r="E170" s="9">
        <v>2.6599999999999999E-2</v>
      </c>
      <c r="F170" s="13">
        <f t="shared" si="64"/>
        <v>5.8599999999999999E-2</v>
      </c>
      <c r="G170" s="76">
        <f>'TARIFNE STAVKE od 01.10.2022'!F153</f>
        <v>4.5999999999999999E-3</v>
      </c>
      <c r="H170" s="76">
        <f>'TARIFNE STAVKE od 01.10.2022'!G153</f>
        <v>4.7000000000000002E-3</v>
      </c>
      <c r="I170" s="9">
        <f t="shared" si="65"/>
        <v>6.3299999999999995E-2</v>
      </c>
    </row>
    <row r="171" spans="1:9">
      <c r="A171" s="3">
        <v>3</v>
      </c>
      <c r="B171" s="3" t="s">
        <v>21</v>
      </c>
      <c r="C171" s="9">
        <f t="shared" si="62"/>
        <v>3.2000000000000002E-3</v>
      </c>
      <c r="D171" s="9">
        <f t="shared" si="63"/>
        <v>3.5304267038290525E-3</v>
      </c>
      <c r="E171" s="9">
        <v>2.6599999999999999E-2</v>
      </c>
      <c r="F171" s="13">
        <f t="shared" si="64"/>
        <v>5.8599999999999999E-2</v>
      </c>
      <c r="G171" s="76">
        <f>'TARIFNE STAVKE od 01.10.2022'!F154</f>
        <v>3.7000000000000002E-3</v>
      </c>
      <c r="H171" s="76">
        <f>'TARIFNE STAVKE od 01.10.2022'!G154</f>
        <v>3.8E-3</v>
      </c>
      <c r="I171" s="9">
        <f t="shared" si="65"/>
        <v>6.2399999999999997E-2</v>
      </c>
    </row>
    <row r="172" spans="1:9">
      <c r="A172" s="3">
        <v>4</v>
      </c>
      <c r="B172" s="3" t="s">
        <v>22</v>
      </c>
      <c r="C172" s="9">
        <f t="shared" si="62"/>
        <v>3.2000000000000002E-3</v>
      </c>
      <c r="D172" s="9">
        <f t="shared" si="63"/>
        <v>3.5304267038290525E-3</v>
      </c>
      <c r="E172" s="9">
        <v>2.6599999999999999E-2</v>
      </c>
      <c r="F172" s="13">
        <f t="shared" si="64"/>
        <v>5.8599999999999999E-2</v>
      </c>
      <c r="G172" s="76">
        <f>'TARIFNE STAVKE od 01.10.2022'!F155</f>
        <v>3.5000000000000001E-3</v>
      </c>
      <c r="H172" s="76">
        <f>'TARIFNE STAVKE od 01.10.2022'!G155</f>
        <v>3.5000000000000001E-3</v>
      </c>
      <c r="I172" s="9">
        <f t="shared" si="65"/>
        <v>6.2100000000000002E-2</v>
      </c>
    </row>
    <row r="173" spans="1:9">
      <c r="A173" s="3">
        <v>5</v>
      </c>
      <c r="B173" s="3" t="s">
        <v>23</v>
      </c>
      <c r="C173" s="9">
        <f t="shared" si="62"/>
        <v>3.2000000000000002E-3</v>
      </c>
      <c r="D173" s="9">
        <f t="shared" si="63"/>
        <v>3.5304267038290525E-3</v>
      </c>
      <c r="E173" s="9">
        <v>2.6599999999999999E-2</v>
      </c>
      <c r="F173" s="13">
        <f t="shared" si="64"/>
        <v>5.8599999999999999E-2</v>
      </c>
      <c r="G173" s="76">
        <f>'TARIFNE STAVKE od 01.10.2022'!F156</f>
        <v>3.2000000000000002E-3</v>
      </c>
      <c r="H173" s="76">
        <f>'TARIFNE STAVKE od 01.10.2022'!G156</f>
        <v>3.3E-3</v>
      </c>
      <c r="I173" s="9">
        <f t="shared" si="65"/>
        <v>6.1899999999999997E-2</v>
      </c>
    </row>
    <row r="174" spans="1:9">
      <c r="A174" s="3">
        <v>6</v>
      </c>
      <c r="B174" s="3" t="s">
        <v>24</v>
      </c>
      <c r="C174" s="9">
        <f t="shared" si="62"/>
        <v>3.2000000000000002E-3</v>
      </c>
      <c r="D174" s="9">
        <f t="shared" si="63"/>
        <v>3.5304267038290525E-3</v>
      </c>
      <c r="E174" s="9">
        <v>2.6599999999999999E-2</v>
      </c>
      <c r="F174" s="13">
        <f t="shared" si="64"/>
        <v>5.8599999999999999E-2</v>
      </c>
      <c r="G174" s="76">
        <f>'TARIFNE STAVKE od 01.10.2022'!F157</f>
        <v>3.0000000000000001E-3</v>
      </c>
      <c r="H174" s="76">
        <f>'TARIFNE STAVKE od 01.10.2022'!G157</f>
        <v>3.0999999999999999E-3</v>
      </c>
      <c r="I174" s="9">
        <f t="shared" si="65"/>
        <v>6.1699999999999998E-2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66">ROUND(D180*0.901,4)</f>
        <v>3.2000000000000002E-3</v>
      </c>
      <c r="D180" s="9">
        <f t="shared" ref="D180:D182" si="67">E180/$G$9</f>
        <v>3.5304267038290525E-3</v>
      </c>
      <c r="E180" s="9">
        <v>2.6599999999999999E-2</v>
      </c>
      <c r="F180" s="13">
        <f>C180+$C$9</f>
        <v>5.8599999999999999E-2</v>
      </c>
      <c r="G180" s="8">
        <f>'TARIFNE STAVKE od 01.10.2022'!F161</f>
        <v>3.5999999999999999E-3</v>
      </c>
      <c r="H180" s="8">
        <f>'TARIFNE STAVKE od 01.10.2022'!G161</f>
        <v>3.7000000000000002E-3</v>
      </c>
      <c r="I180" s="9">
        <f t="shared" ref="I180:I182" si="68">(F180+H180)</f>
        <v>6.2300000000000001E-2</v>
      </c>
    </row>
    <row r="181" spans="1:9">
      <c r="A181" s="3">
        <v>2</v>
      </c>
      <c r="B181" s="3" t="s">
        <v>21</v>
      </c>
      <c r="C181" s="9">
        <f t="shared" si="66"/>
        <v>3.2000000000000002E-3</v>
      </c>
      <c r="D181" s="9">
        <f t="shared" si="67"/>
        <v>3.5304267038290525E-3</v>
      </c>
      <c r="E181" s="9">
        <v>2.6599999999999999E-2</v>
      </c>
      <c r="F181" s="13">
        <f>C181+$C$9</f>
        <v>5.8599999999999999E-2</v>
      </c>
      <c r="G181" s="8">
        <f>'TARIFNE STAVKE od 01.10.2022'!F162</f>
        <v>3.5999999999999999E-3</v>
      </c>
      <c r="H181" s="8">
        <f>'TARIFNE STAVKE od 01.10.2022'!G162</f>
        <v>3.7000000000000002E-3</v>
      </c>
      <c r="I181" s="9">
        <f t="shared" si="68"/>
        <v>6.2300000000000001E-2</v>
      </c>
    </row>
    <row r="182" spans="1:9">
      <c r="A182" s="3">
        <v>3</v>
      </c>
      <c r="B182" s="3" t="s">
        <v>23</v>
      </c>
      <c r="C182" s="9">
        <f t="shared" si="66"/>
        <v>3.2000000000000002E-3</v>
      </c>
      <c r="D182" s="9">
        <f t="shared" si="67"/>
        <v>3.5304267038290525E-3</v>
      </c>
      <c r="E182" s="9">
        <v>2.6599999999999999E-2</v>
      </c>
      <c r="F182" s="13">
        <f>C182+$C$9</f>
        <v>5.8599999999999999E-2</v>
      </c>
      <c r="G182" s="8">
        <f>'TARIFNE STAVKE od 01.10.2022'!F163</f>
        <v>3.3E-3</v>
      </c>
      <c r="H182" s="8">
        <f>'TARIFNE STAVKE od 01.10.2022'!G163</f>
        <v>3.3999999999999998E-3</v>
      </c>
      <c r="I182" s="9">
        <f t="shared" si="68"/>
        <v>6.2E-2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69">ROUND(D188*0.901,4)</f>
        <v>3.2000000000000002E-3</v>
      </c>
      <c r="D188" s="9">
        <f t="shared" ref="D188:D191" si="70">E188/$G$9</f>
        <v>3.5304267038290525E-3</v>
      </c>
      <c r="E188" s="9">
        <v>2.6599999999999999E-2</v>
      </c>
      <c r="F188" s="13">
        <f>C188+$C$9</f>
        <v>5.8599999999999999E-2</v>
      </c>
      <c r="G188" s="8">
        <f>'TARIFNE STAVKE od 01.10.2022'!F167</f>
        <v>8.3000000000000001E-3</v>
      </c>
      <c r="H188" s="8">
        <f>'TARIFNE STAVKE od 01.10.2022'!G167</f>
        <v>8.3000000000000001E-3</v>
      </c>
      <c r="I188" s="9">
        <f t="shared" ref="I188:I191" si="71">(F188+H188)</f>
        <v>6.6900000000000001E-2</v>
      </c>
    </row>
    <row r="189" spans="1:9">
      <c r="A189" s="3">
        <v>2</v>
      </c>
      <c r="B189" s="3" t="s">
        <v>21</v>
      </c>
      <c r="C189" s="9">
        <f t="shared" si="69"/>
        <v>3.2000000000000002E-3</v>
      </c>
      <c r="D189" s="9">
        <f t="shared" si="70"/>
        <v>3.5304267038290525E-3</v>
      </c>
      <c r="E189" s="9">
        <v>2.6599999999999999E-2</v>
      </c>
      <c r="F189" s="13">
        <f>C189+$C$9</f>
        <v>5.8599999999999999E-2</v>
      </c>
      <c r="G189" s="8">
        <f>'TARIFNE STAVKE od 01.10.2022'!F168</f>
        <v>7.9000000000000008E-3</v>
      </c>
      <c r="H189" s="8">
        <f>'TARIFNE STAVKE od 01.10.2022'!G168</f>
        <v>7.9000000000000008E-3</v>
      </c>
      <c r="I189" s="9">
        <f t="shared" si="71"/>
        <v>6.6500000000000004E-2</v>
      </c>
    </row>
    <row r="190" spans="1:9">
      <c r="A190" s="3">
        <v>3</v>
      </c>
      <c r="B190" s="3" t="s">
        <v>23</v>
      </c>
      <c r="C190" s="9">
        <f t="shared" si="69"/>
        <v>3.2000000000000002E-3</v>
      </c>
      <c r="D190" s="9">
        <f t="shared" si="70"/>
        <v>3.5304267038290525E-3</v>
      </c>
      <c r="E190" s="9">
        <v>2.6599999999999999E-2</v>
      </c>
      <c r="F190" s="13">
        <f>C190+$C$9</f>
        <v>5.8599999999999999E-2</v>
      </c>
      <c r="G190" s="8">
        <f>'TARIFNE STAVKE od 01.10.2022'!F169</f>
        <v>7.0000000000000001E-3</v>
      </c>
      <c r="H190" s="8">
        <f>'TARIFNE STAVKE od 01.10.2022'!G169</f>
        <v>7.0000000000000001E-3</v>
      </c>
      <c r="I190" s="9">
        <f t="shared" si="71"/>
        <v>6.5600000000000006E-2</v>
      </c>
    </row>
    <row r="191" spans="1:9">
      <c r="A191" s="3">
        <v>4</v>
      </c>
      <c r="B191" s="3" t="s">
        <v>25</v>
      </c>
      <c r="C191" s="9">
        <f t="shared" si="69"/>
        <v>3.2000000000000002E-3</v>
      </c>
      <c r="D191" s="9">
        <f t="shared" si="70"/>
        <v>3.5304267038290525E-3</v>
      </c>
      <c r="E191" s="9">
        <v>2.6599999999999999E-2</v>
      </c>
      <c r="F191" s="13">
        <f>C191+$C$9</f>
        <v>5.8599999999999999E-2</v>
      </c>
      <c r="G191" s="8">
        <f>'TARIFNE STAVKE od 01.10.2022'!F170</f>
        <v>5.0000000000000001E-3</v>
      </c>
      <c r="H191" s="8">
        <f>'TARIFNE STAVKE od 01.10.2022'!G170</f>
        <v>5.0000000000000001E-3</v>
      </c>
      <c r="I191" s="9">
        <f t="shared" si="71"/>
        <v>6.3600000000000004E-2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72">ROUND(D197*0.901,4)</f>
        <v>3.0999999999999999E-3</v>
      </c>
      <c r="D197" s="9">
        <f t="shared" ref="D197:D201" si="73">E197/$G$9</f>
        <v>3.4375207379388146E-3</v>
      </c>
      <c r="E197" s="9">
        <v>2.5899999999999999E-2</v>
      </c>
      <c r="F197" s="13">
        <f>C197+$C$9</f>
        <v>5.8499999999999996E-2</v>
      </c>
      <c r="G197" s="76">
        <f>'TARIFNE STAVKE od 01.10.2022'!F174</f>
        <v>3.5000000000000001E-3</v>
      </c>
      <c r="H197" s="76">
        <f>'TARIFNE STAVKE od 01.10.2022'!G174</f>
        <v>3.8999999999999998E-3</v>
      </c>
      <c r="I197" s="9">
        <f t="shared" ref="I197:I201" si="74">(F197+H197)</f>
        <v>6.2399999999999997E-2</v>
      </c>
    </row>
    <row r="198" spans="1:9">
      <c r="A198" s="3">
        <v>2</v>
      </c>
      <c r="B198" s="3" t="s">
        <v>20</v>
      </c>
      <c r="C198" s="9">
        <f t="shared" si="72"/>
        <v>3.0999999999999999E-3</v>
      </c>
      <c r="D198" s="9">
        <f t="shared" si="73"/>
        <v>3.4375207379388146E-3</v>
      </c>
      <c r="E198" s="9">
        <v>2.5899999999999999E-2</v>
      </c>
      <c r="F198" s="13">
        <f>C198+$C$9</f>
        <v>5.8499999999999996E-2</v>
      </c>
      <c r="G198" s="76">
        <f>'TARIFNE STAVKE od 01.10.2022'!F175</f>
        <v>3.5000000000000001E-3</v>
      </c>
      <c r="H198" s="76">
        <f>'TARIFNE STAVKE od 01.10.2022'!G175</f>
        <v>3.8999999999999998E-3</v>
      </c>
      <c r="I198" s="9">
        <f t="shared" si="74"/>
        <v>6.2399999999999997E-2</v>
      </c>
    </row>
    <row r="199" spans="1:9">
      <c r="A199" s="3">
        <v>3</v>
      </c>
      <c r="B199" s="3" t="s">
        <v>21</v>
      </c>
      <c r="C199" s="9">
        <f t="shared" si="72"/>
        <v>3.0999999999999999E-3</v>
      </c>
      <c r="D199" s="9">
        <f t="shared" si="73"/>
        <v>3.4375207379388146E-3</v>
      </c>
      <c r="E199" s="9">
        <v>2.5899999999999999E-2</v>
      </c>
      <c r="F199" s="13">
        <f>C199+$C$9</f>
        <v>5.8499999999999996E-2</v>
      </c>
      <c r="G199" s="76">
        <f>'TARIFNE STAVKE od 01.10.2022'!F176</f>
        <v>3.2000000000000002E-3</v>
      </c>
      <c r="H199" s="76">
        <f>'TARIFNE STAVKE od 01.10.2022'!G176</f>
        <v>3.5000000000000001E-3</v>
      </c>
      <c r="I199" s="9">
        <f t="shared" si="74"/>
        <v>6.2E-2</v>
      </c>
    </row>
    <row r="200" spans="1:9">
      <c r="A200" s="3">
        <v>4</v>
      </c>
      <c r="B200" s="3" t="s">
        <v>22</v>
      </c>
      <c r="C200" s="9">
        <f t="shared" si="72"/>
        <v>3.0999999999999999E-3</v>
      </c>
      <c r="D200" s="9">
        <f t="shared" si="73"/>
        <v>3.4375207379388146E-3</v>
      </c>
      <c r="E200" s="9">
        <v>2.5899999999999999E-2</v>
      </c>
      <c r="F200" s="13">
        <f>C200+$C$9</f>
        <v>5.8499999999999996E-2</v>
      </c>
      <c r="G200" s="76">
        <f>'TARIFNE STAVKE od 01.10.2022'!F177</f>
        <v>3.2000000000000002E-3</v>
      </c>
      <c r="H200" s="76">
        <f>'TARIFNE STAVKE od 01.10.2022'!G177</f>
        <v>3.5000000000000001E-3</v>
      </c>
      <c r="I200" s="9">
        <f t="shared" si="74"/>
        <v>6.2E-2</v>
      </c>
    </row>
    <row r="201" spans="1:9">
      <c r="A201" s="3">
        <v>5</v>
      </c>
      <c r="B201" s="3" t="s">
        <v>23</v>
      </c>
      <c r="C201" s="9">
        <f t="shared" si="72"/>
        <v>3.0999999999999999E-3</v>
      </c>
      <c r="D201" s="9">
        <f t="shared" si="73"/>
        <v>3.4375207379388146E-3</v>
      </c>
      <c r="E201" s="9">
        <v>2.5899999999999999E-2</v>
      </c>
      <c r="F201" s="13">
        <f>C201+$C$9</f>
        <v>5.8499999999999996E-2</v>
      </c>
      <c r="G201" s="76">
        <f>'TARIFNE STAVKE od 01.10.2022'!F178</f>
        <v>2.8E-3</v>
      </c>
      <c r="H201" s="76">
        <f>'TARIFNE STAVKE od 01.10.2022'!G178</f>
        <v>3.0999999999999999E-3</v>
      </c>
      <c r="I201" s="9">
        <f t="shared" si="74"/>
        <v>6.1599999999999995E-2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75">ROUND(D207*0.901,4)</f>
        <v>3.0999999999999999E-3</v>
      </c>
      <c r="D207" s="9">
        <f t="shared" ref="D207:D211" si="76">E207/$G$9</f>
        <v>3.4375207379388146E-3</v>
      </c>
      <c r="E207" s="9">
        <v>2.5899999999999999E-2</v>
      </c>
      <c r="F207" s="13">
        <f>C207+$C$9</f>
        <v>5.8499999999999996E-2</v>
      </c>
      <c r="G207" s="8">
        <f>'TARIFNE STAVKE od 01.10.2022'!F16</f>
        <v>4.0000000000000001E-3</v>
      </c>
      <c r="H207" s="8">
        <f>'TARIFNE STAVKE od 01.10.2022'!G16</f>
        <v>4.1000000000000003E-3</v>
      </c>
      <c r="I207" s="9">
        <f t="shared" ref="I207:I211" si="77">(F207+H207)</f>
        <v>6.2600000000000003E-2</v>
      </c>
    </row>
    <row r="208" spans="1:9">
      <c r="A208" s="3">
        <v>2</v>
      </c>
      <c r="B208" s="3" t="s">
        <v>20</v>
      </c>
      <c r="C208" s="9">
        <f t="shared" si="75"/>
        <v>3.0999999999999999E-3</v>
      </c>
      <c r="D208" s="9">
        <f t="shared" si="76"/>
        <v>3.4375207379388146E-3</v>
      </c>
      <c r="E208" s="9">
        <v>2.5899999999999999E-2</v>
      </c>
      <c r="F208" s="13">
        <f>C208+$C$9</f>
        <v>5.8499999999999996E-2</v>
      </c>
      <c r="G208" s="8">
        <f>'TARIFNE STAVKE od 01.10.2022'!F17</f>
        <v>4.0000000000000001E-3</v>
      </c>
      <c r="H208" s="8">
        <f>'TARIFNE STAVKE od 01.10.2022'!G17</f>
        <v>4.1000000000000003E-3</v>
      </c>
      <c r="I208" s="9">
        <f t="shared" si="77"/>
        <v>6.2600000000000003E-2</v>
      </c>
    </row>
    <row r="209" spans="1:9">
      <c r="A209" s="3">
        <v>3</v>
      </c>
      <c r="B209" s="3" t="s">
        <v>21</v>
      </c>
      <c r="C209" s="9">
        <f t="shared" si="75"/>
        <v>3.0999999999999999E-3</v>
      </c>
      <c r="D209" s="9">
        <f t="shared" si="76"/>
        <v>3.4375207379388146E-3</v>
      </c>
      <c r="E209" s="9">
        <v>2.5899999999999999E-2</v>
      </c>
      <c r="F209" s="13">
        <f>C209+$C$9</f>
        <v>5.8499999999999996E-2</v>
      </c>
      <c r="G209" s="8">
        <f>'TARIFNE STAVKE od 01.10.2022'!F18</f>
        <v>4.0000000000000001E-3</v>
      </c>
      <c r="H209" s="8">
        <f>'TARIFNE STAVKE od 01.10.2022'!G18</f>
        <v>4.1000000000000003E-3</v>
      </c>
      <c r="I209" s="9">
        <f t="shared" si="77"/>
        <v>6.2600000000000003E-2</v>
      </c>
    </row>
    <row r="210" spans="1:9">
      <c r="A210" s="3">
        <v>4</v>
      </c>
      <c r="B210" s="3" t="s">
        <v>22</v>
      </c>
      <c r="C210" s="9">
        <f t="shared" si="75"/>
        <v>3.0999999999999999E-3</v>
      </c>
      <c r="D210" s="9">
        <f t="shared" si="76"/>
        <v>3.4375207379388146E-3</v>
      </c>
      <c r="E210" s="9">
        <v>2.5899999999999999E-2</v>
      </c>
      <c r="F210" s="13">
        <f>C210+$C$9</f>
        <v>5.8499999999999996E-2</v>
      </c>
      <c r="G210" s="8">
        <f>'TARIFNE STAVKE od 01.10.2022'!F19</f>
        <v>3.5999999999999999E-3</v>
      </c>
      <c r="H210" s="8">
        <f>'TARIFNE STAVKE od 01.10.2022'!G19</f>
        <v>3.7000000000000002E-3</v>
      </c>
      <c r="I210" s="9">
        <f t="shared" si="77"/>
        <v>6.2199999999999998E-2</v>
      </c>
    </row>
    <row r="211" spans="1:9">
      <c r="A211" s="3">
        <v>5</v>
      </c>
      <c r="B211" s="3" t="s">
        <v>23</v>
      </c>
      <c r="C211" s="9">
        <f t="shared" si="75"/>
        <v>3.0999999999999999E-3</v>
      </c>
      <c r="D211" s="9">
        <f t="shared" si="76"/>
        <v>3.4375207379388146E-3</v>
      </c>
      <c r="E211" s="9">
        <v>2.5899999999999999E-2</v>
      </c>
      <c r="F211" s="13">
        <f>C211+$C$9</f>
        <v>5.8499999999999996E-2</v>
      </c>
      <c r="G211" s="8">
        <f>'TARIFNE STAVKE od 01.10.2022'!F20</f>
        <v>3.5999999999999999E-3</v>
      </c>
      <c r="H211" s="8">
        <f>'TARIFNE STAVKE od 01.10.2022'!G20</f>
        <v>3.7000000000000002E-3</v>
      </c>
      <c r="I211" s="9">
        <f t="shared" si="77"/>
        <v>6.2199999999999998E-2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78">ROUND(D213*0.901,4)</f>
        <v>3.0999999999999999E-3</v>
      </c>
      <c r="D213" s="9">
        <f t="shared" ref="D213:D221" si="79">E213/$G$9</f>
        <v>3.4375207379388146E-3</v>
      </c>
      <c r="E213" s="9">
        <v>2.5899999999999999E-2</v>
      </c>
      <c r="F213" s="13">
        <f>C213+$C$9</f>
        <v>5.8499999999999996E-2</v>
      </c>
      <c r="G213" s="8">
        <f>'TARIFNE STAVKE od 01.10.2022'!F190</f>
        <v>4.8999999999999998E-3</v>
      </c>
      <c r="H213" s="8">
        <f>'TARIFNE STAVKE od 01.10.2022'!G190</f>
        <v>5.1000000000000004E-3</v>
      </c>
      <c r="I213" s="9">
        <f t="shared" ref="I213:I216" si="80">(F213+H213)</f>
        <v>6.359999999999999E-2</v>
      </c>
    </row>
    <row r="214" spans="1:9">
      <c r="A214" s="3">
        <v>2</v>
      </c>
      <c r="B214" s="3" t="s">
        <v>21</v>
      </c>
      <c r="C214" s="9">
        <f t="shared" si="78"/>
        <v>3.0999999999999999E-3</v>
      </c>
      <c r="D214" s="9">
        <f t="shared" si="79"/>
        <v>3.4375207379388146E-3</v>
      </c>
      <c r="E214" s="9">
        <v>2.5899999999999999E-2</v>
      </c>
      <c r="F214" s="13">
        <f>C214+$C$9</f>
        <v>5.8499999999999996E-2</v>
      </c>
      <c r="G214" s="8">
        <f>'TARIFNE STAVKE od 01.10.2022'!F191</f>
        <v>4.8999999999999998E-3</v>
      </c>
      <c r="H214" s="8">
        <f>'TARIFNE STAVKE od 01.10.2022'!G191</f>
        <v>5.1000000000000004E-3</v>
      </c>
      <c r="I214" s="9">
        <f t="shared" si="80"/>
        <v>6.359999999999999E-2</v>
      </c>
    </row>
    <row r="215" spans="1:9">
      <c r="A215" s="3">
        <v>3</v>
      </c>
      <c r="B215" s="3" t="s">
        <v>22</v>
      </c>
      <c r="C215" s="9">
        <f t="shared" si="78"/>
        <v>3.0999999999999999E-3</v>
      </c>
      <c r="D215" s="9">
        <f t="shared" si="79"/>
        <v>3.4375207379388146E-3</v>
      </c>
      <c r="E215" s="9">
        <v>2.5899999999999999E-2</v>
      </c>
      <c r="F215" s="13">
        <f>C215+$C$9</f>
        <v>5.8499999999999996E-2</v>
      </c>
      <c r="G215" s="8">
        <f>'TARIFNE STAVKE od 01.10.2022'!F192</f>
        <v>4.5999999999999999E-3</v>
      </c>
      <c r="H215" s="8">
        <f>'TARIFNE STAVKE od 01.10.2022'!G192</f>
        <v>4.8999999999999998E-3</v>
      </c>
      <c r="I215" s="9">
        <f t="shared" si="80"/>
        <v>6.3399999999999998E-2</v>
      </c>
    </row>
    <row r="216" spans="1:9">
      <c r="A216" s="3">
        <v>4</v>
      </c>
      <c r="B216" s="3" t="s">
        <v>23</v>
      </c>
      <c r="C216" s="9">
        <f t="shared" si="78"/>
        <v>3.0999999999999999E-3</v>
      </c>
      <c r="D216" s="9">
        <f t="shared" si="79"/>
        <v>3.4375207379388146E-3</v>
      </c>
      <c r="E216" s="9">
        <v>2.5899999999999999E-2</v>
      </c>
      <c r="F216" s="13">
        <f>C216+$C$9</f>
        <v>5.8499999999999996E-2</v>
      </c>
      <c r="G216" s="8">
        <f>'TARIFNE STAVKE od 01.10.2022'!F193</f>
        <v>4.4000000000000003E-3</v>
      </c>
      <c r="H216" s="8">
        <f>'TARIFNE STAVKE od 01.10.2022'!G193</f>
        <v>4.5999999999999999E-3</v>
      </c>
      <c r="I216" s="9">
        <f t="shared" si="80"/>
        <v>6.3099999999999989E-2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78"/>
        <v>3.0999999999999999E-3</v>
      </c>
      <c r="D218" s="9">
        <f t="shared" si="79"/>
        <v>3.4375207379388146E-3</v>
      </c>
      <c r="E218" s="9">
        <v>2.5899999999999999E-2</v>
      </c>
      <c r="F218" s="13">
        <f>C218+$C$9</f>
        <v>5.8499999999999996E-2</v>
      </c>
      <c r="G218" s="8">
        <f>'TARIFNE STAVKE od 01.10.2022'!F197</f>
        <v>5.4999999999999997E-3</v>
      </c>
      <c r="H218" s="8">
        <f>'TARIFNE STAVKE od 01.10.2022'!G197</f>
        <v>5.7000000000000002E-3</v>
      </c>
      <c r="I218" s="9">
        <f t="shared" ref="I218:I221" si="81">(F218+H218)</f>
        <v>6.4199999999999993E-2</v>
      </c>
    </row>
    <row r="219" spans="1:9">
      <c r="A219" s="3">
        <v>2</v>
      </c>
      <c r="B219" s="3" t="s">
        <v>21</v>
      </c>
      <c r="C219" s="9">
        <f t="shared" si="78"/>
        <v>3.0999999999999999E-3</v>
      </c>
      <c r="D219" s="9">
        <f t="shared" si="79"/>
        <v>3.4375207379388146E-3</v>
      </c>
      <c r="E219" s="9">
        <v>2.5899999999999999E-2</v>
      </c>
      <c r="F219" s="13">
        <f>C219+$C$9</f>
        <v>5.8499999999999996E-2</v>
      </c>
      <c r="G219" s="8">
        <f>'TARIFNE STAVKE od 01.10.2022'!F198</f>
        <v>4.4000000000000003E-3</v>
      </c>
      <c r="H219" s="8">
        <f>'TARIFNE STAVKE od 01.10.2022'!G198</f>
        <v>4.5999999999999999E-3</v>
      </c>
      <c r="I219" s="9">
        <f t="shared" si="81"/>
        <v>6.3099999999999989E-2</v>
      </c>
    </row>
    <row r="220" spans="1:9">
      <c r="A220" s="3">
        <v>3</v>
      </c>
      <c r="B220" s="3" t="s">
        <v>22</v>
      </c>
      <c r="C220" s="9">
        <f t="shared" si="78"/>
        <v>3.0999999999999999E-3</v>
      </c>
      <c r="D220" s="9">
        <f t="shared" si="79"/>
        <v>3.4375207379388146E-3</v>
      </c>
      <c r="E220" s="9">
        <v>2.5899999999999999E-2</v>
      </c>
      <c r="F220" s="13">
        <f>C220+$C$9</f>
        <v>5.8499999999999996E-2</v>
      </c>
      <c r="G220" s="8">
        <f>'TARIFNE STAVKE od 01.10.2022'!F199</f>
        <v>4.1000000000000003E-3</v>
      </c>
      <c r="H220" s="8">
        <f>'TARIFNE STAVKE od 01.10.2022'!G199</f>
        <v>4.3E-3</v>
      </c>
      <c r="I220" s="9">
        <f t="shared" si="81"/>
        <v>6.2799999999999995E-2</v>
      </c>
    </row>
    <row r="221" spans="1:9">
      <c r="A221" s="3">
        <v>4</v>
      </c>
      <c r="B221" s="3" t="s">
        <v>23</v>
      </c>
      <c r="C221" s="9">
        <f t="shared" si="78"/>
        <v>3.0999999999999999E-3</v>
      </c>
      <c r="D221" s="9">
        <f t="shared" si="79"/>
        <v>3.4375207379388146E-3</v>
      </c>
      <c r="E221" s="9">
        <v>2.5899999999999999E-2</v>
      </c>
      <c r="F221" s="13">
        <f>C221+$C$9</f>
        <v>5.8499999999999996E-2</v>
      </c>
      <c r="G221" s="8">
        <f>'TARIFNE STAVKE od 01.10.2022'!F200</f>
        <v>3.8E-3</v>
      </c>
      <c r="H221" s="8">
        <f>'TARIFNE STAVKE od 01.10.2022'!G200</f>
        <v>4.0000000000000001E-3</v>
      </c>
      <c r="I221" s="9">
        <f t="shared" si="81"/>
        <v>6.25E-2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82">ROUND(D227*0.901,4)</f>
        <v>3.5000000000000001E-3</v>
      </c>
      <c r="D227" s="9">
        <f t="shared" ref="D227:D230" si="83">E227/$G$9</f>
        <v>3.9153228482314683E-3</v>
      </c>
      <c r="E227" s="9">
        <v>2.9499999999999998E-2</v>
      </c>
      <c r="F227" s="13">
        <f>C227+$C$9</f>
        <v>5.8900000000000001E-2</v>
      </c>
      <c r="G227" s="8">
        <f>'TARIFNE STAVKE od 01.10.2022'!F204</f>
        <v>6.1000000000000004E-3</v>
      </c>
      <c r="H227" s="8">
        <f>'TARIFNE STAVKE od 01.10.2022'!G204</f>
        <v>6.4999999999999997E-3</v>
      </c>
      <c r="I227" s="9">
        <f t="shared" ref="I227:I230" si="84">(F227+H227)</f>
        <v>6.54E-2</v>
      </c>
    </row>
    <row r="228" spans="1:9">
      <c r="A228" s="3">
        <v>2</v>
      </c>
      <c r="B228" s="3" t="s">
        <v>20</v>
      </c>
      <c r="C228" s="9">
        <f t="shared" si="82"/>
        <v>3.5000000000000001E-3</v>
      </c>
      <c r="D228" s="9">
        <f t="shared" si="83"/>
        <v>3.9153228482314683E-3</v>
      </c>
      <c r="E228" s="9">
        <v>2.9499999999999998E-2</v>
      </c>
      <c r="F228" s="13">
        <f>C228+$C$9</f>
        <v>5.8900000000000001E-2</v>
      </c>
      <c r="G228" s="8">
        <f>'TARIFNE STAVKE od 01.10.2022'!F205</f>
        <v>4.7000000000000002E-3</v>
      </c>
      <c r="H228" s="8">
        <f>'TARIFNE STAVKE od 01.10.2022'!G205</f>
        <v>5.0000000000000001E-3</v>
      </c>
      <c r="I228" s="9">
        <f t="shared" si="84"/>
        <v>6.3899999999999998E-2</v>
      </c>
    </row>
    <row r="229" spans="1:9">
      <c r="A229" s="3">
        <v>3</v>
      </c>
      <c r="B229" s="3" t="s">
        <v>21</v>
      </c>
      <c r="C229" s="9">
        <f t="shared" si="82"/>
        <v>3.5000000000000001E-3</v>
      </c>
      <c r="D229" s="9">
        <f t="shared" si="83"/>
        <v>3.9153228482314683E-3</v>
      </c>
      <c r="E229" s="9">
        <v>2.9499999999999998E-2</v>
      </c>
      <c r="F229" s="13">
        <f>C229+$C$9</f>
        <v>5.8900000000000001E-2</v>
      </c>
      <c r="G229" s="8">
        <f>'TARIFNE STAVKE od 01.10.2022'!F206</f>
        <v>4.0000000000000001E-3</v>
      </c>
      <c r="H229" s="8">
        <f>'TARIFNE STAVKE od 01.10.2022'!G206</f>
        <v>4.1999999999999997E-3</v>
      </c>
      <c r="I229" s="9">
        <f t="shared" si="84"/>
        <v>6.3100000000000003E-2</v>
      </c>
    </row>
    <row r="230" spans="1:9">
      <c r="A230" s="3">
        <v>4</v>
      </c>
      <c r="B230" s="3" t="s">
        <v>23</v>
      </c>
      <c r="C230" s="9">
        <f t="shared" si="82"/>
        <v>3.5000000000000001E-3</v>
      </c>
      <c r="D230" s="9">
        <f t="shared" si="83"/>
        <v>3.9153228482314683E-3</v>
      </c>
      <c r="E230" s="9">
        <v>2.9499999999999998E-2</v>
      </c>
      <c r="F230" s="13">
        <f>C230+$C$9</f>
        <v>5.8900000000000001E-2</v>
      </c>
      <c r="G230" s="8">
        <f>'TARIFNE STAVKE od 01.10.2022'!F207</f>
        <v>3.5000000000000001E-3</v>
      </c>
      <c r="H230" s="8">
        <f>'TARIFNE STAVKE od 01.10.2022'!G207</f>
        <v>3.7000000000000002E-3</v>
      </c>
      <c r="I230" s="9">
        <f t="shared" si="84"/>
        <v>6.2600000000000003E-2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85">ROUND(D236*0.901,4)</f>
        <v>4.4000000000000003E-3</v>
      </c>
      <c r="D236" s="9">
        <f t="shared" ref="D236:D243" si="86">E236/$G$9</f>
        <v>4.9240161921826264E-3</v>
      </c>
      <c r="E236" s="9">
        <v>3.7100000000000001E-2</v>
      </c>
      <c r="F236" s="13">
        <f t="shared" ref="F236:F243" si="87">C236+$C$9</f>
        <v>5.9799999999999999E-2</v>
      </c>
      <c r="G236" s="8">
        <f>'TARIFNE STAVKE od 01.10.2022'!F211</f>
        <v>6.1000000000000004E-3</v>
      </c>
      <c r="H236" s="8">
        <f>'TARIFNE STAVKE od 01.10.2022'!G211</f>
        <v>6.4999999999999997E-3</v>
      </c>
      <c r="I236" s="9">
        <f t="shared" ref="I236:I243" si="88">(F236+H236)</f>
        <v>6.6299999999999998E-2</v>
      </c>
    </row>
    <row r="237" spans="1:9">
      <c r="A237" s="3">
        <v>2</v>
      </c>
      <c r="B237" s="3" t="s">
        <v>20</v>
      </c>
      <c r="C237" s="9">
        <f t="shared" si="85"/>
        <v>4.4000000000000003E-3</v>
      </c>
      <c r="D237" s="9">
        <f t="shared" si="86"/>
        <v>4.9240161921826264E-3</v>
      </c>
      <c r="E237" s="9">
        <v>3.7100000000000001E-2</v>
      </c>
      <c r="F237" s="13">
        <f t="shared" si="87"/>
        <v>5.9799999999999999E-2</v>
      </c>
      <c r="G237" s="8">
        <f>'TARIFNE STAVKE od 01.10.2022'!F212</f>
        <v>4.7000000000000002E-3</v>
      </c>
      <c r="H237" s="8">
        <f>'TARIFNE STAVKE od 01.10.2022'!G212</f>
        <v>5.0000000000000001E-3</v>
      </c>
      <c r="I237" s="9">
        <f t="shared" si="88"/>
        <v>6.4799999999999996E-2</v>
      </c>
    </row>
    <row r="238" spans="1:9">
      <c r="A238" s="3">
        <v>3</v>
      </c>
      <c r="B238" s="3" t="s">
        <v>21</v>
      </c>
      <c r="C238" s="9">
        <f t="shared" si="85"/>
        <v>4.4000000000000003E-3</v>
      </c>
      <c r="D238" s="9">
        <f t="shared" si="86"/>
        <v>4.9240161921826264E-3</v>
      </c>
      <c r="E238" s="9">
        <v>3.7100000000000001E-2</v>
      </c>
      <c r="F238" s="13">
        <f t="shared" si="87"/>
        <v>5.9799999999999999E-2</v>
      </c>
      <c r="G238" s="8">
        <f>'TARIFNE STAVKE od 01.10.2022'!F213</f>
        <v>4.0000000000000001E-3</v>
      </c>
      <c r="H238" s="8">
        <f>'TARIFNE STAVKE od 01.10.2022'!G213</f>
        <v>4.1999999999999997E-3</v>
      </c>
      <c r="I238" s="9">
        <f t="shared" si="88"/>
        <v>6.4000000000000001E-2</v>
      </c>
    </row>
    <row r="239" spans="1:9">
      <c r="A239" s="3">
        <v>4</v>
      </c>
      <c r="B239" s="3" t="s">
        <v>22</v>
      </c>
      <c r="C239" s="9">
        <f t="shared" si="85"/>
        <v>4.4000000000000003E-3</v>
      </c>
      <c r="D239" s="9">
        <f t="shared" si="86"/>
        <v>4.9240161921826264E-3</v>
      </c>
      <c r="E239" s="9">
        <v>3.7100000000000001E-2</v>
      </c>
      <c r="F239" s="13">
        <f t="shared" si="87"/>
        <v>5.9799999999999999E-2</v>
      </c>
      <c r="G239" s="8">
        <f>'TARIFNE STAVKE od 01.10.2022'!F214</f>
        <v>3.8E-3</v>
      </c>
      <c r="H239" s="8">
        <f>'TARIFNE STAVKE od 01.10.2022'!G214</f>
        <v>4.0000000000000001E-3</v>
      </c>
      <c r="I239" s="9">
        <f t="shared" si="88"/>
        <v>6.3799999999999996E-2</v>
      </c>
    </row>
    <row r="240" spans="1:9">
      <c r="A240" s="3">
        <v>5</v>
      </c>
      <c r="B240" s="3" t="s">
        <v>23</v>
      </c>
      <c r="C240" s="9">
        <f t="shared" si="85"/>
        <v>4.4000000000000003E-3</v>
      </c>
      <c r="D240" s="9">
        <f t="shared" si="86"/>
        <v>4.9240161921826264E-3</v>
      </c>
      <c r="E240" s="9">
        <v>3.7100000000000001E-2</v>
      </c>
      <c r="F240" s="13">
        <f t="shared" si="87"/>
        <v>5.9799999999999999E-2</v>
      </c>
      <c r="G240" s="8">
        <f>'TARIFNE STAVKE od 01.10.2022'!F215</f>
        <v>3.5000000000000001E-3</v>
      </c>
      <c r="H240" s="8">
        <f>'TARIFNE STAVKE od 01.10.2022'!G215</f>
        <v>3.7000000000000002E-3</v>
      </c>
      <c r="I240" s="9">
        <f t="shared" si="88"/>
        <v>6.3500000000000001E-2</v>
      </c>
    </row>
    <row r="241" spans="1:9">
      <c r="A241" s="3">
        <v>6</v>
      </c>
      <c r="B241" s="3" t="s">
        <v>24</v>
      </c>
      <c r="C241" s="9">
        <f t="shared" si="85"/>
        <v>4.4000000000000003E-3</v>
      </c>
      <c r="D241" s="9">
        <f t="shared" si="86"/>
        <v>4.9240161921826264E-3</v>
      </c>
      <c r="E241" s="9">
        <v>3.7100000000000001E-2</v>
      </c>
      <c r="F241" s="13">
        <f t="shared" si="87"/>
        <v>5.9799999999999999E-2</v>
      </c>
      <c r="G241" s="8">
        <f>'TARIFNE STAVKE od 01.10.2022'!F216</f>
        <v>3.3E-3</v>
      </c>
      <c r="H241" s="8">
        <f>'TARIFNE STAVKE od 01.10.2022'!G216</f>
        <v>3.5000000000000001E-3</v>
      </c>
      <c r="I241" s="9">
        <f t="shared" si="88"/>
        <v>6.3299999999999995E-2</v>
      </c>
    </row>
    <row r="242" spans="1:9">
      <c r="A242" s="3">
        <v>7</v>
      </c>
      <c r="B242" s="3" t="s">
        <v>25</v>
      </c>
      <c r="C242" s="9">
        <f t="shared" si="85"/>
        <v>4.4000000000000003E-3</v>
      </c>
      <c r="D242" s="9">
        <f t="shared" si="86"/>
        <v>4.9240161921826264E-3</v>
      </c>
      <c r="E242" s="9">
        <v>3.7100000000000001E-2</v>
      </c>
      <c r="F242" s="13">
        <f t="shared" si="87"/>
        <v>5.9799999999999999E-2</v>
      </c>
      <c r="G242" s="8">
        <f>'TARIFNE STAVKE od 01.10.2022'!F217</f>
        <v>3.0999999999999999E-3</v>
      </c>
      <c r="H242" s="8">
        <f>'TARIFNE STAVKE od 01.10.2022'!G217</f>
        <v>3.2000000000000002E-3</v>
      </c>
      <c r="I242" s="9">
        <f t="shared" si="88"/>
        <v>6.3E-2</v>
      </c>
    </row>
    <row r="243" spans="1:9">
      <c r="A243" s="3">
        <v>8</v>
      </c>
      <c r="B243" s="3" t="s">
        <v>28</v>
      </c>
      <c r="C243" s="9">
        <f t="shared" si="85"/>
        <v>4.4000000000000003E-3</v>
      </c>
      <c r="D243" s="9">
        <f t="shared" si="86"/>
        <v>4.9240161921826264E-3</v>
      </c>
      <c r="E243" s="9">
        <v>3.7100000000000001E-2</v>
      </c>
      <c r="F243" s="13">
        <f t="shared" si="87"/>
        <v>5.9799999999999999E-2</v>
      </c>
      <c r="G243" s="8">
        <f>'TARIFNE STAVKE od 01.10.2022'!F218</f>
        <v>2.8E-3</v>
      </c>
      <c r="H243" s="8">
        <f>'TARIFNE STAVKE od 01.10.2022'!G218</f>
        <v>3.0000000000000001E-3</v>
      </c>
      <c r="I243" s="9">
        <f t="shared" si="88"/>
        <v>6.2799999999999995E-2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89">ROUND(D249*0.901,4)</f>
        <v>4.4000000000000003E-3</v>
      </c>
      <c r="D249" s="9">
        <f t="shared" ref="D249:D255" si="90">E249/$G$9</f>
        <v>4.9240161921826264E-3</v>
      </c>
      <c r="E249" s="9">
        <v>3.7100000000000001E-2</v>
      </c>
      <c r="F249" s="13">
        <f t="shared" ref="F249:F255" si="91">C249+$C$9</f>
        <v>5.9799999999999999E-2</v>
      </c>
      <c r="G249" s="8">
        <f>'TARIFNE STAVKE od 01.10.2022'!F222</f>
        <v>6.1000000000000004E-3</v>
      </c>
      <c r="H249" s="8">
        <f>'TARIFNE STAVKE od 01.10.2022'!G222</f>
        <v>6.4999999999999997E-3</v>
      </c>
      <c r="I249" s="9">
        <f t="shared" ref="I249:I255" si="92">(F249+H249)</f>
        <v>6.6299999999999998E-2</v>
      </c>
    </row>
    <row r="250" spans="1:9">
      <c r="A250" s="3">
        <v>2</v>
      </c>
      <c r="B250" s="3" t="s">
        <v>20</v>
      </c>
      <c r="C250" s="9">
        <f t="shared" si="89"/>
        <v>4.4000000000000003E-3</v>
      </c>
      <c r="D250" s="9">
        <f t="shared" si="90"/>
        <v>4.9240161921826264E-3</v>
      </c>
      <c r="E250" s="9">
        <v>3.7100000000000001E-2</v>
      </c>
      <c r="F250" s="13">
        <f t="shared" si="91"/>
        <v>5.9799999999999999E-2</v>
      </c>
      <c r="G250" s="8">
        <f>'TARIFNE STAVKE od 01.10.2022'!F223</f>
        <v>4.7000000000000002E-3</v>
      </c>
      <c r="H250" s="8">
        <f>'TARIFNE STAVKE od 01.10.2022'!G223</f>
        <v>5.0000000000000001E-3</v>
      </c>
      <c r="I250" s="9">
        <f t="shared" si="92"/>
        <v>6.4799999999999996E-2</v>
      </c>
    </row>
    <row r="251" spans="1:9">
      <c r="A251" s="3">
        <v>3</v>
      </c>
      <c r="B251" s="3" t="s">
        <v>21</v>
      </c>
      <c r="C251" s="9">
        <f t="shared" si="89"/>
        <v>4.4000000000000003E-3</v>
      </c>
      <c r="D251" s="9">
        <f t="shared" si="90"/>
        <v>4.9240161921826264E-3</v>
      </c>
      <c r="E251" s="9">
        <v>3.7100000000000001E-2</v>
      </c>
      <c r="F251" s="13">
        <f t="shared" si="91"/>
        <v>5.9799999999999999E-2</v>
      </c>
      <c r="G251" s="8">
        <f>'TARIFNE STAVKE od 01.10.2022'!F224</f>
        <v>4.0000000000000001E-3</v>
      </c>
      <c r="H251" s="8">
        <f>'TARIFNE STAVKE od 01.10.2022'!G224</f>
        <v>4.1999999999999997E-3</v>
      </c>
      <c r="I251" s="9">
        <f t="shared" si="92"/>
        <v>6.4000000000000001E-2</v>
      </c>
    </row>
    <row r="252" spans="1:9">
      <c r="A252" s="3">
        <v>4</v>
      </c>
      <c r="B252" s="3" t="s">
        <v>22</v>
      </c>
      <c r="C252" s="9">
        <f t="shared" si="89"/>
        <v>4.4000000000000003E-3</v>
      </c>
      <c r="D252" s="9">
        <f t="shared" si="90"/>
        <v>4.9240161921826264E-3</v>
      </c>
      <c r="E252" s="9">
        <v>3.7100000000000001E-2</v>
      </c>
      <c r="F252" s="13">
        <f t="shared" si="91"/>
        <v>5.9799999999999999E-2</v>
      </c>
      <c r="G252" s="8">
        <f>'TARIFNE STAVKE od 01.10.2022'!F225</f>
        <v>3.8E-3</v>
      </c>
      <c r="H252" s="8">
        <f>'TARIFNE STAVKE od 01.10.2022'!G225</f>
        <v>4.0000000000000001E-3</v>
      </c>
      <c r="I252" s="9">
        <f t="shared" si="92"/>
        <v>6.3799999999999996E-2</v>
      </c>
    </row>
    <row r="253" spans="1:9">
      <c r="A253" s="3">
        <v>5</v>
      </c>
      <c r="B253" s="3" t="s">
        <v>23</v>
      </c>
      <c r="C253" s="9">
        <f t="shared" si="89"/>
        <v>4.4000000000000003E-3</v>
      </c>
      <c r="D253" s="9">
        <f t="shared" si="90"/>
        <v>4.9240161921826264E-3</v>
      </c>
      <c r="E253" s="9">
        <v>3.7100000000000001E-2</v>
      </c>
      <c r="F253" s="13">
        <f t="shared" si="91"/>
        <v>5.9799999999999999E-2</v>
      </c>
      <c r="G253" s="8">
        <f>'TARIFNE STAVKE od 01.10.2022'!F226</f>
        <v>3.5000000000000001E-3</v>
      </c>
      <c r="H253" s="8">
        <f>'TARIFNE STAVKE od 01.10.2022'!G226</f>
        <v>3.7000000000000002E-3</v>
      </c>
      <c r="I253" s="9">
        <f t="shared" si="92"/>
        <v>6.3500000000000001E-2</v>
      </c>
    </row>
    <row r="254" spans="1:9">
      <c r="A254" s="3">
        <v>6</v>
      </c>
      <c r="B254" s="3" t="s">
        <v>24</v>
      </c>
      <c r="C254" s="9">
        <f t="shared" si="89"/>
        <v>4.4000000000000003E-3</v>
      </c>
      <c r="D254" s="9">
        <f t="shared" si="90"/>
        <v>4.9240161921826264E-3</v>
      </c>
      <c r="E254" s="9">
        <v>3.7100000000000001E-2</v>
      </c>
      <c r="F254" s="13">
        <f t="shared" si="91"/>
        <v>5.9799999999999999E-2</v>
      </c>
      <c r="G254" s="8">
        <f>'TARIFNE STAVKE od 01.10.2022'!F227</f>
        <v>3.3E-3</v>
      </c>
      <c r="H254" s="8">
        <f>'TARIFNE STAVKE od 01.10.2022'!G227</f>
        <v>3.5000000000000001E-3</v>
      </c>
      <c r="I254" s="9">
        <f t="shared" si="92"/>
        <v>6.3299999999999995E-2</v>
      </c>
    </row>
    <row r="255" spans="1:9">
      <c r="A255" s="3">
        <v>7</v>
      </c>
      <c r="B255" s="3" t="s">
        <v>25</v>
      </c>
      <c r="C255" s="9">
        <f t="shared" si="89"/>
        <v>4.4000000000000003E-3</v>
      </c>
      <c r="D255" s="9">
        <f t="shared" si="90"/>
        <v>4.9240161921826264E-3</v>
      </c>
      <c r="E255" s="9">
        <v>3.7100000000000001E-2</v>
      </c>
      <c r="F255" s="13">
        <f t="shared" si="91"/>
        <v>5.9799999999999999E-2</v>
      </c>
      <c r="G255" s="8">
        <f>'TARIFNE STAVKE od 01.10.2022'!F228</f>
        <v>3.0999999999999999E-3</v>
      </c>
      <c r="H255" s="8">
        <f>'TARIFNE STAVKE od 01.10.2022'!G228</f>
        <v>3.2000000000000002E-3</v>
      </c>
      <c r="I255" s="9">
        <f t="shared" si="92"/>
        <v>6.3E-2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93">ROUND(D261*0.901,4)</f>
        <v>3.5000000000000001E-3</v>
      </c>
      <c r="D261" s="9">
        <f t="shared" ref="D261:D267" si="94">E261/$G$9</f>
        <v>3.9153228482314683E-3</v>
      </c>
      <c r="E261" s="9">
        <v>2.9499999999999998E-2</v>
      </c>
      <c r="F261" s="13">
        <f t="shared" ref="F261:F267" si="95">C261+$C$9</f>
        <v>5.8900000000000001E-2</v>
      </c>
      <c r="G261" s="8">
        <f>'TARIFNE STAVKE od 01.10.2022'!F232</f>
        <v>6.1000000000000004E-3</v>
      </c>
      <c r="H261" s="8">
        <f>'TARIFNE STAVKE od 01.10.2022'!G232</f>
        <v>6.4999999999999997E-3</v>
      </c>
      <c r="I261" s="9">
        <f t="shared" ref="I261:I267" si="96">(F261+H261)</f>
        <v>6.54E-2</v>
      </c>
    </row>
    <row r="262" spans="1:9">
      <c r="A262" s="3">
        <v>2</v>
      </c>
      <c r="B262" s="3" t="s">
        <v>20</v>
      </c>
      <c r="C262" s="9">
        <f t="shared" si="93"/>
        <v>3.5000000000000001E-3</v>
      </c>
      <c r="D262" s="9">
        <f t="shared" si="94"/>
        <v>3.9153228482314683E-3</v>
      </c>
      <c r="E262" s="9">
        <v>2.9499999999999998E-2</v>
      </c>
      <c r="F262" s="13">
        <f t="shared" si="95"/>
        <v>5.8900000000000001E-2</v>
      </c>
      <c r="G262" s="8">
        <f>'TARIFNE STAVKE od 01.10.2022'!F233</f>
        <v>4.7000000000000002E-3</v>
      </c>
      <c r="H262" s="8">
        <f>'TARIFNE STAVKE od 01.10.2022'!G233</f>
        <v>5.0000000000000001E-3</v>
      </c>
      <c r="I262" s="9">
        <f t="shared" si="96"/>
        <v>6.3899999999999998E-2</v>
      </c>
    </row>
    <row r="263" spans="1:9">
      <c r="A263" s="3">
        <v>3</v>
      </c>
      <c r="B263" s="3" t="s">
        <v>21</v>
      </c>
      <c r="C263" s="9">
        <f t="shared" si="93"/>
        <v>3.5000000000000001E-3</v>
      </c>
      <c r="D263" s="9">
        <f t="shared" si="94"/>
        <v>3.9153228482314683E-3</v>
      </c>
      <c r="E263" s="9">
        <v>2.9499999999999998E-2</v>
      </c>
      <c r="F263" s="13">
        <f t="shared" si="95"/>
        <v>5.8900000000000001E-2</v>
      </c>
      <c r="G263" s="8">
        <f>'TARIFNE STAVKE od 01.10.2022'!F234</f>
        <v>4.0000000000000001E-3</v>
      </c>
      <c r="H263" s="8">
        <f>'TARIFNE STAVKE od 01.10.2022'!G234</f>
        <v>4.1999999999999997E-3</v>
      </c>
      <c r="I263" s="9">
        <f t="shared" si="96"/>
        <v>6.3100000000000003E-2</v>
      </c>
    </row>
    <row r="264" spans="1:9">
      <c r="A264" s="3">
        <v>4</v>
      </c>
      <c r="B264" s="3" t="s">
        <v>22</v>
      </c>
      <c r="C264" s="9">
        <f t="shared" si="93"/>
        <v>3.5000000000000001E-3</v>
      </c>
      <c r="D264" s="9">
        <f t="shared" si="94"/>
        <v>3.9153228482314683E-3</v>
      </c>
      <c r="E264" s="9">
        <v>2.9499999999999998E-2</v>
      </c>
      <c r="F264" s="13">
        <f t="shared" si="95"/>
        <v>5.8900000000000001E-2</v>
      </c>
      <c r="G264" s="8">
        <f>'TARIFNE STAVKE od 01.10.2022'!F235</f>
        <v>3.8E-3</v>
      </c>
      <c r="H264" s="8">
        <f>'TARIFNE STAVKE od 01.10.2022'!G235</f>
        <v>4.0000000000000001E-3</v>
      </c>
      <c r="I264" s="9">
        <f t="shared" si="96"/>
        <v>6.2899999999999998E-2</v>
      </c>
    </row>
    <row r="265" spans="1:9">
      <c r="A265" s="3">
        <v>5</v>
      </c>
      <c r="B265" s="3" t="s">
        <v>23</v>
      </c>
      <c r="C265" s="9">
        <f t="shared" si="93"/>
        <v>3.5000000000000001E-3</v>
      </c>
      <c r="D265" s="9">
        <f t="shared" si="94"/>
        <v>3.9153228482314683E-3</v>
      </c>
      <c r="E265" s="9">
        <v>2.9499999999999998E-2</v>
      </c>
      <c r="F265" s="13">
        <f t="shared" si="95"/>
        <v>5.8900000000000001E-2</v>
      </c>
      <c r="G265" s="8">
        <f>'TARIFNE STAVKE od 01.10.2022'!F236</f>
        <v>3.5000000000000001E-3</v>
      </c>
      <c r="H265" s="8">
        <f>'TARIFNE STAVKE od 01.10.2022'!G236</f>
        <v>3.7000000000000002E-3</v>
      </c>
      <c r="I265" s="9">
        <f t="shared" si="96"/>
        <v>6.2600000000000003E-2</v>
      </c>
    </row>
    <row r="266" spans="1:9">
      <c r="A266" s="3">
        <v>6</v>
      </c>
      <c r="B266" s="3" t="s">
        <v>24</v>
      </c>
      <c r="C266" s="9">
        <f t="shared" si="93"/>
        <v>3.5000000000000001E-3</v>
      </c>
      <c r="D266" s="9">
        <f t="shared" si="94"/>
        <v>3.9153228482314683E-3</v>
      </c>
      <c r="E266" s="9">
        <v>2.9499999999999998E-2</v>
      </c>
      <c r="F266" s="13">
        <f t="shared" si="95"/>
        <v>5.8900000000000001E-2</v>
      </c>
      <c r="G266" s="8">
        <f>'TARIFNE STAVKE od 01.10.2022'!F237</f>
        <v>3.3E-3</v>
      </c>
      <c r="H266" s="8">
        <f>'TARIFNE STAVKE od 01.10.2022'!G237</f>
        <v>3.5000000000000001E-3</v>
      </c>
      <c r="I266" s="9">
        <f t="shared" si="96"/>
        <v>6.2400000000000004E-2</v>
      </c>
    </row>
    <row r="267" spans="1:9">
      <c r="A267" s="3">
        <v>7</v>
      </c>
      <c r="B267" s="3" t="s">
        <v>25</v>
      </c>
      <c r="C267" s="9">
        <f t="shared" si="93"/>
        <v>3.5000000000000001E-3</v>
      </c>
      <c r="D267" s="9">
        <f t="shared" si="94"/>
        <v>3.9153228482314683E-3</v>
      </c>
      <c r="E267" s="9">
        <v>2.9499999999999998E-2</v>
      </c>
      <c r="F267" s="13">
        <f t="shared" si="95"/>
        <v>5.8900000000000001E-2</v>
      </c>
      <c r="G267" s="8">
        <f>'TARIFNE STAVKE od 01.10.2022'!F238</f>
        <v>3.0999999999999999E-3</v>
      </c>
      <c r="H267" s="8">
        <f>'TARIFNE STAVKE od 01.10.2022'!G238</f>
        <v>3.2000000000000002E-3</v>
      </c>
      <c r="I267" s="9">
        <f t="shared" si="96"/>
        <v>6.2100000000000002E-2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97">ROUND(D273*0.901,4)</f>
        <v>4.4000000000000003E-3</v>
      </c>
      <c r="D273" s="9">
        <f t="shared" ref="D273:D278" si="98">E273/$G$9</f>
        <v>4.9240161921826264E-3</v>
      </c>
      <c r="E273" s="9">
        <v>3.7100000000000001E-2</v>
      </c>
      <c r="F273" s="13">
        <f t="shared" ref="F273:F278" si="99">C273+$C$9</f>
        <v>5.9799999999999999E-2</v>
      </c>
      <c r="G273" s="8">
        <f>'TARIFNE STAVKE od 01.10.2022'!F242</f>
        <v>6.1000000000000004E-3</v>
      </c>
      <c r="H273" s="8">
        <f>'TARIFNE STAVKE od 01.10.2022'!G242</f>
        <v>7.1999999999999998E-3</v>
      </c>
      <c r="I273" s="9">
        <f t="shared" ref="I273:I278" si="100">(F273+H273)</f>
        <v>6.7000000000000004E-2</v>
      </c>
    </row>
    <row r="274" spans="1:9">
      <c r="A274" s="3">
        <v>2</v>
      </c>
      <c r="B274" s="3" t="s">
        <v>20</v>
      </c>
      <c r="C274" s="9">
        <f t="shared" si="97"/>
        <v>4.4000000000000003E-3</v>
      </c>
      <c r="D274" s="9">
        <f t="shared" si="98"/>
        <v>4.9240161921826264E-3</v>
      </c>
      <c r="E274" s="9">
        <v>3.7100000000000001E-2</v>
      </c>
      <c r="F274" s="13">
        <f t="shared" si="99"/>
        <v>5.9799999999999999E-2</v>
      </c>
      <c r="G274" s="8">
        <f>'TARIFNE STAVKE od 01.10.2022'!F243</f>
        <v>4.7000000000000002E-3</v>
      </c>
      <c r="H274" s="8">
        <f>'TARIFNE STAVKE od 01.10.2022'!G243</f>
        <v>5.4999999999999997E-3</v>
      </c>
      <c r="I274" s="9">
        <f t="shared" si="100"/>
        <v>6.5299999999999997E-2</v>
      </c>
    </row>
    <row r="275" spans="1:9">
      <c r="A275" s="3">
        <v>3</v>
      </c>
      <c r="B275" s="3" t="s">
        <v>21</v>
      </c>
      <c r="C275" s="9">
        <f t="shared" si="97"/>
        <v>4.4000000000000003E-3</v>
      </c>
      <c r="D275" s="9">
        <f t="shared" si="98"/>
        <v>4.9240161921826264E-3</v>
      </c>
      <c r="E275" s="9">
        <v>3.7100000000000001E-2</v>
      </c>
      <c r="F275" s="13">
        <f t="shared" si="99"/>
        <v>5.9799999999999999E-2</v>
      </c>
      <c r="G275" s="8">
        <f>'TARIFNE STAVKE od 01.10.2022'!F244</f>
        <v>4.0000000000000001E-3</v>
      </c>
      <c r="H275" s="8">
        <f>'TARIFNE STAVKE od 01.10.2022'!G244</f>
        <v>4.7000000000000002E-3</v>
      </c>
      <c r="I275" s="9">
        <f t="shared" si="100"/>
        <v>6.4500000000000002E-2</v>
      </c>
    </row>
    <row r="276" spans="1:9">
      <c r="A276" s="3">
        <v>4</v>
      </c>
      <c r="B276" s="3" t="s">
        <v>23</v>
      </c>
      <c r="C276" s="9">
        <f t="shared" si="97"/>
        <v>4.4000000000000003E-3</v>
      </c>
      <c r="D276" s="9">
        <f t="shared" si="98"/>
        <v>4.9240161921826264E-3</v>
      </c>
      <c r="E276" s="9">
        <v>3.7100000000000001E-2</v>
      </c>
      <c r="F276" s="13">
        <f t="shared" si="99"/>
        <v>5.9799999999999999E-2</v>
      </c>
      <c r="G276" s="8">
        <f>'TARIFNE STAVKE od 01.10.2022'!F245</f>
        <v>3.8E-3</v>
      </c>
      <c r="H276" s="8">
        <f>'TARIFNE STAVKE od 01.10.2022'!G245</f>
        <v>4.1000000000000003E-3</v>
      </c>
      <c r="I276" s="9">
        <f t="shared" si="100"/>
        <v>6.3899999999999998E-2</v>
      </c>
    </row>
    <row r="277" spans="1:9">
      <c r="A277" s="3">
        <v>5</v>
      </c>
      <c r="B277" s="3" t="s">
        <v>28</v>
      </c>
      <c r="C277" s="9">
        <f t="shared" si="97"/>
        <v>4.4000000000000003E-3</v>
      </c>
      <c r="D277" s="9">
        <f t="shared" si="98"/>
        <v>4.9240161921826264E-3</v>
      </c>
      <c r="E277" s="9">
        <v>3.7100000000000001E-2</v>
      </c>
      <c r="F277" s="13">
        <f t="shared" si="99"/>
        <v>5.9799999999999999E-2</v>
      </c>
      <c r="G277" s="8">
        <f>'TARIFNE STAVKE od 01.10.2022'!F246</f>
        <v>2.8E-3</v>
      </c>
      <c r="H277" s="8">
        <f>'TARIFNE STAVKE od 01.10.2022'!G246</f>
        <v>3.3E-3</v>
      </c>
      <c r="I277" s="9">
        <f t="shared" si="100"/>
        <v>6.3100000000000003E-2</v>
      </c>
    </row>
    <row r="278" spans="1:9">
      <c r="A278" s="3">
        <v>6</v>
      </c>
      <c r="B278" s="3" t="s">
        <v>73</v>
      </c>
      <c r="C278" s="9">
        <f t="shared" si="97"/>
        <v>4.4000000000000003E-3</v>
      </c>
      <c r="D278" s="9">
        <f t="shared" si="98"/>
        <v>4.9240161921826264E-3</v>
      </c>
      <c r="E278" s="9">
        <v>3.7100000000000001E-2</v>
      </c>
      <c r="F278" s="13">
        <f t="shared" si="99"/>
        <v>5.9799999999999999E-2</v>
      </c>
      <c r="G278" s="8">
        <f>'TARIFNE STAVKE od 01.10.2022'!F247</f>
        <v>1.6000000000000001E-3</v>
      </c>
      <c r="H278" s="8">
        <f>'TARIFNE STAVKE od 01.10.2022'!G247</f>
        <v>1.8E-3</v>
      </c>
      <c r="I278" s="9">
        <f t="shared" si="100"/>
        <v>6.1600000000000002E-2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101">ROUND(D284*0.901,4)</f>
        <v>4.4000000000000003E-3</v>
      </c>
      <c r="D284" s="9">
        <f t="shared" ref="D284:D290" si="102">E284/$G$9</f>
        <v>4.9240161921826264E-3</v>
      </c>
      <c r="E284" s="9">
        <v>3.7100000000000001E-2</v>
      </c>
      <c r="F284" s="13">
        <f t="shared" ref="F284:F290" si="103">C284+$C$9</f>
        <v>5.9799999999999999E-2</v>
      </c>
      <c r="G284" s="8">
        <f>'TARIFNE STAVKE od 01.10.2022'!F251</f>
        <v>6.1000000000000004E-3</v>
      </c>
      <c r="H284" s="8">
        <f>'TARIFNE STAVKE od 01.10.2022'!G251</f>
        <v>6.4999999999999997E-3</v>
      </c>
      <c r="I284" s="9">
        <f t="shared" ref="I284:I290" si="104">(F284+H284)</f>
        <v>6.6299999999999998E-2</v>
      </c>
    </row>
    <row r="285" spans="1:9">
      <c r="A285" s="3">
        <v>2</v>
      </c>
      <c r="B285" s="3" t="s">
        <v>20</v>
      </c>
      <c r="C285" s="9">
        <f t="shared" si="101"/>
        <v>4.4000000000000003E-3</v>
      </c>
      <c r="D285" s="9">
        <f t="shared" si="102"/>
        <v>4.9240161921826264E-3</v>
      </c>
      <c r="E285" s="9">
        <v>3.7100000000000001E-2</v>
      </c>
      <c r="F285" s="13">
        <f t="shared" si="103"/>
        <v>5.9799999999999999E-2</v>
      </c>
      <c r="G285" s="8">
        <f>'TARIFNE STAVKE od 01.10.2022'!F252</f>
        <v>4.7000000000000002E-3</v>
      </c>
      <c r="H285" s="8">
        <f>'TARIFNE STAVKE od 01.10.2022'!G252</f>
        <v>5.0000000000000001E-3</v>
      </c>
      <c r="I285" s="9">
        <f t="shared" si="104"/>
        <v>6.4799999999999996E-2</v>
      </c>
    </row>
    <row r="286" spans="1:9">
      <c r="A286" s="3">
        <v>3</v>
      </c>
      <c r="B286" s="3" t="s">
        <v>21</v>
      </c>
      <c r="C286" s="9">
        <f t="shared" si="101"/>
        <v>4.4000000000000003E-3</v>
      </c>
      <c r="D286" s="9">
        <f t="shared" si="102"/>
        <v>4.9240161921826264E-3</v>
      </c>
      <c r="E286" s="9">
        <v>3.7100000000000001E-2</v>
      </c>
      <c r="F286" s="13">
        <f t="shared" si="103"/>
        <v>5.9799999999999999E-2</v>
      </c>
      <c r="G286" s="8">
        <f>'TARIFNE STAVKE od 01.10.2022'!F253</f>
        <v>4.0000000000000001E-3</v>
      </c>
      <c r="H286" s="8">
        <f>'TARIFNE STAVKE od 01.10.2022'!G253</f>
        <v>4.1999999999999997E-3</v>
      </c>
      <c r="I286" s="9">
        <f t="shared" si="104"/>
        <v>6.4000000000000001E-2</v>
      </c>
    </row>
    <row r="287" spans="1:9">
      <c r="A287" s="3">
        <v>4</v>
      </c>
      <c r="B287" s="3" t="s">
        <v>22</v>
      </c>
      <c r="C287" s="9">
        <f t="shared" si="101"/>
        <v>4.4000000000000003E-3</v>
      </c>
      <c r="D287" s="9">
        <f t="shared" si="102"/>
        <v>4.9240161921826264E-3</v>
      </c>
      <c r="E287" s="9">
        <v>3.7100000000000001E-2</v>
      </c>
      <c r="F287" s="13">
        <f t="shared" si="103"/>
        <v>5.9799999999999999E-2</v>
      </c>
      <c r="G287" s="8">
        <f>'TARIFNE STAVKE od 01.10.2022'!F254</f>
        <v>3.8E-3</v>
      </c>
      <c r="H287" s="8">
        <f>'TARIFNE STAVKE od 01.10.2022'!G254</f>
        <v>4.0000000000000001E-3</v>
      </c>
      <c r="I287" s="9">
        <f t="shared" si="104"/>
        <v>6.3799999999999996E-2</v>
      </c>
    </row>
    <row r="288" spans="1:9">
      <c r="A288" s="3">
        <v>5</v>
      </c>
      <c r="B288" s="3" t="s">
        <v>23</v>
      </c>
      <c r="C288" s="9">
        <f t="shared" si="101"/>
        <v>4.4000000000000003E-3</v>
      </c>
      <c r="D288" s="9">
        <f t="shared" si="102"/>
        <v>4.9240161921826264E-3</v>
      </c>
      <c r="E288" s="9">
        <v>3.7100000000000001E-2</v>
      </c>
      <c r="F288" s="13">
        <f t="shared" si="103"/>
        <v>5.9799999999999999E-2</v>
      </c>
      <c r="G288" s="8">
        <f>'TARIFNE STAVKE od 01.10.2022'!F255</f>
        <v>3.5000000000000001E-3</v>
      </c>
      <c r="H288" s="8">
        <f>'TARIFNE STAVKE od 01.10.2022'!G255</f>
        <v>3.7000000000000002E-3</v>
      </c>
      <c r="I288" s="9">
        <f t="shared" si="104"/>
        <v>6.3500000000000001E-2</v>
      </c>
    </row>
    <row r="289" spans="1:9">
      <c r="A289" s="3">
        <v>6</v>
      </c>
      <c r="B289" s="3" t="s">
        <v>24</v>
      </c>
      <c r="C289" s="9">
        <f t="shared" si="101"/>
        <v>4.4000000000000003E-3</v>
      </c>
      <c r="D289" s="9">
        <f t="shared" si="102"/>
        <v>4.9240161921826264E-3</v>
      </c>
      <c r="E289" s="9">
        <v>3.7100000000000001E-2</v>
      </c>
      <c r="F289" s="13">
        <f t="shared" si="103"/>
        <v>5.9799999999999999E-2</v>
      </c>
      <c r="G289" s="8">
        <f>'TARIFNE STAVKE od 01.10.2022'!F256</f>
        <v>3.3E-3</v>
      </c>
      <c r="H289" s="8">
        <f>'TARIFNE STAVKE od 01.10.2022'!G256</f>
        <v>3.5000000000000001E-3</v>
      </c>
      <c r="I289" s="9">
        <f t="shared" si="104"/>
        <v>6.3299999999999995E-2</v>
      </c>
    </row>
    <row r="290" spans="1:9">
      <c r="A290" s="3">
        <v>7</v>
      </c>
      <c r="B290" s="3" t="s">
        <v>25</v>
      </c>
      <c r="C290" s="9">
        <f t="shared" si="101"/>
        <v>4.4000000000000003E-3</v>
      </c>
      <c r="D290" s="9">
        <f t="shared" si="102"/>
        <v>4.9240161921826264E-3</v>
      </c>
      <c r="E290" s="9">
        <v>3.7100000000000001E-2</v>
      </c>
      <c r="F290" s="13">
        <f t="shared" si="103"/>
        <v>5.9799999999999999E-2</v>
      </c>
      <c r="G290" s="8">
        <f>'TARIFNE STAVKE od 01.10.2022'!F257</f>
        <v>3.0999999999999999E-3</v>
      </c>
      <c r="H290" s="8">
        <f>'TARIFNE STAVKE od 01.10.2022'!G257</f>
        <v>3.2000000000000002E-3</v>
      </c>
      <c r="I290" s="9">
        <f t="shared" si="104"/>
        <v>6.3E-2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105">ROUND(D296*0.901,4)</f>
        <v>3.5000000000000001E-3</v>
      </c>
      <c r="D296" s="9">
        <f t="shared" ref="D296:D301" si="106">E296/$G$9</f>
        <v>3.9153228482314683E-3</v>
      </c>
      <c r="E296" s="9">
        <v>2.9499999999999998E-2</v>
      </c>
      <c r="F296" s="13">
        <f t="shared" ref="F296:F301" si="107">C296+$C$9</f>
        <v>5.8900000000000001E-2</v>
      </c>
      <c r="G296" s="76">
        <f>'TARIFNE STAVKE od 01.10.2022'!F261</f>
        <v>3.3E-3</v>
      </c>
      <c r="H296" s="76">
        <f>'TARIFNE STAVKE od 01.10.2022'!G261</f>
        <v>3.5999999999999999E-3</v>
      </c>
      <c r="I296" s="9">
        <f t="shared" ref="I296:I301" si="108">(F296+H296)</f>
        <v>6.25E-2</v>
      </c>
    </row>
    <row r="297" spans="1:9">
      <c r="A297" s="3">
        <v>2</v>
      </c>
      <c r="B297" s="3" t="s">
        <v>20</v>
      </c>
      <c r="C297" s="9">
        <f t="shared" si="105"/>
        <v>3.5000000000000001E-3</v>
      </c>
      <c r="D297" s="9">
        <f t="shared" si="106"/>
        <v>3.9153228482314683E-3</v>
      </c>
      <c r="E297" s="9">
        <v>2.9499999999999998E-2</v>
      </c>
      <c r="F297" s="13">
        <f t="shared" si="107"/>
        <v>5.8900000000000001E-2</v>
      </c>
      <c r="G297" s="76">
        <f>'TARIFNE STAVKE od 01.10.2022'!F262</f>
        <v>3.3E-3</v>
      </c>
      <c r="H297" s="76">
        <f>'TARIFNE STAVKE od 01.10.2022'!G262</f>
        <v>3.5999999999999999E-3</v>
      </c>
      <c r="I297" s="9">
        <f t="shared" si="108"/>
        <v>6.25E-2</v>
      </c>
    </row>
    <row r="298" spans="1:9">
      <c r="A298" s="3">
        <v>3</v>
      </c>
      <c r="B298" s="3" t="s">
        <v>21</v>
      </c>
      <c r="C298" s="9">
        <f t="shared" si="105"/>
        <v>3.5000000000000001E-3</v>
      </c>
      <c r="D298" s="9">
        <f t="shared" si="106"/>
        <v>3.9153228482314683E-3</v>
      </c>
      <c r="E298" s="9">
        <v>2.9499999999999998E-2</v>
      </c>
      <c r="F298" s="13">
        <f t="shared" si="107"/>
        <v>5.8900000000000001E-2</v>
      </c>
      <c r="G298" s="76">
        <f>'TARIFNE STAVKE od 01.10.2022'!F263</f>
        <v>3.3E-3</v>
      </c>
      <c r="H298" s="76">
        <f>'TARIFNE STAVKE od 01.10.2022'!G263</f>
        <v>3.5999999999999999E-3</v>
      </c>
      <c r="I298" s="9">
        <f t="shared" si="108"/>
        <v>6.25E-2</v>
      </c>
    </row>
    <row r="299" spans="1:9">
      <c r="A299" s="3">
        <v>4</v>
      </c>
      <c r="B299" s="3" t="s">
        <v>22</v>
      </c>
      <c r="C299" s="9">
        <f t="shared" si="105"/>
        <v>3.5000000000000001E-3</v>
      </c>
      <c r="D299" s="9">
        <f t="shared" si="106"/>
        <v>3.9153228482314683E-3</v>
      </c>
      <c r="E299" s="9">
        <v>2.9499999999999998E-2</v>
      </c>
      <c r="F299" s="13">
        <f t="shared" si="107"/>
        <v>5.8900000000000001E-2</v>
      </c>
      <c r="G299" s="76">
        <f>'TARIFNE STAVKE od 01.10.2022'!F264</f>
        <v>3.2000000000000002E-3</v>
      </c>
      <c r="H299" s="76">
        <f>'TARIFNE STAVKE od 01.10.2022'!G264</f>
        <v>3.5000000000000001E-3</v>
      </c>
      <c r="I299" s="9">
        <f t="shared" si="108"/>
        <v>6.2400000000000004E-2</v>
      </c>
    </row>
    <row r="300" spans="1:9">
      <c r="A300" s="3">
        <v>5</v>
      </c>
      <c r="B300" s="3" t="s">
        <v>23</v>
      </c>
      <c r="C300" s="9">
        <f t="shared" si="105"/>
        <v>3.5000000000000001E-3</v>
      </c>
      <c r="D300" s="9">
        <f t="shared" si="106"/>
        <v>3.9153228482314683E-3</v>
      </c>
      <c r="E300" s="9">
        <v>2.9499999999999998E-2</v>
      </c>
      <c r="F300" s="13">
        <f t="shared" si="107"/>
        <v>5.8900000000000001E-2</v>
      </c>
      <c r="G300" s="76">
        <f>'TARIFNE STAVKE od 01.10.2022'!F265</f>
        <v>3.0000000000000001E-3</v>
      </c>
      <c r="H300" s="76">
        <f>'TARIFNE STAVKE od 01.10.2022'!G265</f>
        <v>3.3E-3</v>
      </c>
      <c r="I300" s="9">
        <f t="shared" si="108"/>
        <v>6.2199999999999998E-2</v>
      </c>
    </row>
    <row r="301" spans="1:9">
      <c r="A301" s="3">
        <v>6</v>
      </c>
      <c r="B301" s="3" t="s">
        <v>24</v>
      </c>
      <c r="C301" s="9">
        <f t="shared" si="105"/>
        <v>3.5000000000000001E-3</v>
      </c>
      <c r="D301" s="9">
        <f t="shared" si="106"/>
        <v>3.9153228482314683E-3</v>
      </c>
      <c r="E301" s="9">
        <v>2.9499999999999998E-2</v>
      </c>
      <c r="F301" s="13">
        <f t="shared" si="107"/>
        <v>5.8900000000000001E-2</v>
      </c>
      <c r="G301" s="76">
        <f>'TARIFNE STAVKE od 01.10.2022'!F266</f>
        <v>2.8E-3</v>
      </c>
      <c r="H301" s="76">
        <f>'TARIFNE STAVKE od 01.10.2022'!G266</f>
        <v>3.0999999999999999E-3</v>
      </c>
      <c r="I301" s="9">
        <f t="shared" si="108"/>
        <v>6.2E-2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109">ROUND(D307*0.901,4)</f>
        <v>3.5999999999999999E-3</v>
      </c>
      <c r="D307" s="9">
        <f t="shared" ref="D307:D311" si="110">E307/$G$9</f>
        <v>4.0347733758046315E-3</v>
      </c>
      <c r="E307" s="9">
        <v>3.04E-2</v>
      </c>
      <c r="F307" s="13">
        <f>C307+$C$9</f>
        <v>5.8999999999999997E-2</v>
      </c>
      <c r="G307" s="76">
        <f>'TARIFNE STAVKE od 01.10.2022'!F270</f>
        <v>6.1000000000000004E-3</v>
      </c>
      <c r="H307" s="76">
        <f>'TARIFNE STAVKE od 01.10.2022'!G270</f>
        <v>6.3E-3</v>
      </c>
      <c r="I307" s="9">
        <f t="shared" ref="I307:I311" si="111">(F307+H307)</f>
        <v>6.5299999999999997E-2</v>
      </c>
    </row>
    <row r="308" spans="1:9">
      <c r="A308" s="3">
        <v>2</v>
      </c>
      <c r="B308" s="3" t="s">
        <v>20</v>
      </c>
      <c r="C308" s="9">
        <f t="shared" si="109"/>
        <v>3.5999999999999999E-3</v>
      </c>
      <c r="D308" s="9">
        <f t="shared" si="110"/>
        <v>4.0347733758046315E-3</v>
      </c>
      <c r="E308" s="9">
        <v>3.04E-2</v>
      </c>
      <c r="F308" s="13">
        <f>C308+$C$9</f>
        <v>5.8999999999999997E-2</v>
      </c>
      <c r="G308" s="76">
        <f>'TARIFNE STAVKE od 01.10.2022'!F271</f>
        <v>5.1000000000000004E-3</v>
      </c>
      <c r="H308" s="76">
        <f>'TARIFNE STAVKE od 01.10.2022'!G271</f>
        <v>5.3E-3</v>
      </c>
      <c r="I308" s="9">
        <f t="shared" si="111"/>
        <v>6.4299999999999996E-2</v>
      </c>
    </row>
    <row r="309" spans="1:9">
      <c r="A309" s="3">
        <v>3</v>
      </c>
      <c r="B309" s="3" t="s">
        <v>21</v>
      </c>
      <c r="C309" s="9">
        <f t="shared" si="109"/>
        <v>3.5999999999999999E-3</v>
      </c>
      <c r="D309" s="9">
        <f t="shared" si="110"/>
        <v>4.0347733758046315E-3</v>
      </c>
      <c r="E309" s="9">
        <v>3.04E-2</v>
      </c>
      <c r="F309" s="13">
        <f>C309+$C$9</f>
        <v>5.8999999999999997E-2</v>
      </c>
      <c r="G309" s="76">
        <f>'TARIFNE STAVKE od 01.10.2022'!F272</f>
        <v>4.7999999999999996E-3</v>
      </c>
      <c r="H309" s="76">
        <f>'TARIFNE STAVKE od 01.10.2022'!G272</f>
        <v>5.0000000000000001E-3</v>
      </c>
      <c r="I309" s="9">
        <f t="shared" si="111"/>
        <v>6.4000000000000001E-2</v>
      </c>
    </row>
    <row r="310" spans="1:9">
      <c r="A310" s="3">
        <v>4</v>
      </c>
      <c r="B310" s="3" t="s">
        <v>22</v>
      </c>
      <c r="C310" s="9">
        <f t="shared" si="109"/>
        <v>3.5999999999999999E-3</v>
      </c>
      <c r="D310" s="9">
        <f t="shared" si="110"/>
        <v>4.0347733758046315E-3</v>
      </c>
      <c r="E310" s="9">
        <v>3.04E-2</v>
      </c>
      <c r="F310" s="13">
        <f>C310+$C$9</f>
        <v>5.8999999999999997E-2</v>
      </c>
      <c r="G310" s="76">
        <f>'TARIFNE STAVKE od 01.10.2022'!F273</f>
        <v>4.5999999999999999E-3</v>
      </c>
      <c r="H310" s="76">
        <f>'TARIFNE STAVKE od 01.10.2022'!G273</f>
        <v>4.7000000000000002E-3</v>
      </c>
      <c r="I310" s="9">
        <f t="shared" si="111"/>
        <v>6.3699999999999993E-2</v>
      </c>
    </row>
    <row r="311" spans="1:9">
      <c r="A311" s="3">
        <v>5</v>
      </c>
      <c r="B311" s="3" t="s">
        <v>23</v>
      </c>
      <c r="C311" s="9">
        <f t="shared" si="109"/>
        <v>3.5999999999999999E-3</v>
      </c>
      <c r="D311" s="9">
        <f t="shared" si="110"/>
        <v>4.0347733758046315E-3</v>
      </c>
      <c r="E311" s="9">
        <v>3.04E-2</v>
      </c>
      <c r="F311" s="13">
        <f>C311+$C$9</f>
        <v>5.8999999999999997E-2</v>
      </c>
      <c r="G311" s="76">
        <f>'TARIFNE STAVKE od 01.10.2022'!F274</f>
        <v>4.3E-3</v>
      </c>
      <c r="H311" s="76">
        <f>'TARIFNE STAVKE od 01.10.2022'!G274</f>
        <v>4.4999999999999997E-3</v>
      </c>
      <c r="I311" s="9">
        <f t="shared" si="111"/>
        <v>6.3500000000000001E-2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112">ROUND(D313*0.901,4)</f>
        <v>3.5999999999999999E-3</v>
      </c>
      <c r="D313" s="9">
        <f t="shared" ref="D313:D315" si="113">E313/$G$9</f>
        <v>4.0347733758046315E-3</v>
      </c>
      <c r="E313" s="9">
        <v>3.04E-2</v>
      </c>
      <c r="F313" s="13">
        <f>C313+$C$9</f>
        <v>5.8999999999999997E-2</v>
      </c>
      <c r="G313" s="76">
        <f>'TARIFNE STAVKE od 01.10.2022'!F278</f>
        <v>6.0000000000000001E-3</v>
      </c>
      <c r="H313" s="76">
        <f>'TARIFNE STAVKE od 01.10.2022'!G278</f>
        <v>6.0000000000000001E-3</v>
      </c>
      <c r="I313" s="9">
        <f t="shared" ref="I313:I315" si="114">(F313+H313)</f>
        <v>6.5000000000000002E-2</v>
      </c>
    </row>
    <row r="314" spans="1:9">
      <c r="A314" s="3">
        <v>2</v>
      </c>
      <c r="B314" s="3" t="s">
        <v>22</v>
      </c>
      <c r="C314" s="9">
        <f t="shared" si="112"/>
        <v>3.5999999999999999E-3</v>
      </c>
      <c r="D314" s="9">
        <f t="shared" si="113"/>
        <v>4.0347733758046315E-3</v>
      </c>
      <c r="E314" s="9">
        <v>3.04E-2</v>
      </c>
      <c r="F314" s="13">
        <f>C314+$C$9</f>
        <v>5.8999999999999997E-2</v>
      </c>
      <c r="G314" s="76">
        <f>'TARIFNE STAVKE od 01.10.2022'!F279</f>
        <v>5.7000000000000002E-3</v>
      </c>
      <c r="H314" s="76">
        <f>'TARIFNE STAVKE od 01.10.2022'!G279</f>
        <v>5.7000000000000002E-3</v>
      </c>
      <c r="I314" s="9">
        <f t="shared" si="114"/>
        <v>6.4699999999999994E-2</v>
      </c>
    </row>
    <row r="315" spans="1:9">
      <c r="A315" s="3">
        <v>3</v>
      </c>
      <c r="B315" s="3" t="s">
        <v>23</v>
      </c>
      <c r="C315" s="9">
        <f t="shared" si="112"/>
        <v>3.5999999999999999E-3</v>
      </c>
      <c r="D315" s="9">
        <f t="shared" si="113"/>
        <v>4.0347733758046315E-3</v>
      </c>
      <c r="E315" s="9">
        <v>3.04E-2</v>
      </c>
      <c r="F315" s="13">
        <f>C315+$C$9</f>
        <v>5.8999999999999997E-2</v>
      </c>
      <c r="G315" s="76">
        <f>'TARIFNE STAVKE od 01.10.2022'!F280</f>
        <v>5.4000000000000003E-3</v>
      </c>
      <c r="H315" s="76">
        <f>'TARIFNE STAVKE od 01.10.2022'!G280</f>
        <v>5.4000000000000003E-3</v>
      </c>
      <c r="I315" s="9">
        <f t="shared" si="114"/>
        <v>6.4399999999999999E-2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115">ROUND(D321*0.901,4)</f>
        <v>3.3E-3</v>
      </c>
      <c r="D321" s="9">
        <f t="shared" ref="D321:D325" si="116">E321/$G$9</f>
        <v>3.7029663547680667E-3</v>
      </c>
      <c r="E321" s="9">
        <v>2.7900000000000001E-2</v>
      </c>
      <c r="F321" s="13">
        <f>C321+$C$9</f>
        <v>5.8699999999999995E-2</v>
      </c>
      <c r="G321" s="76">
        <f>'TARIFNE STAVKE od 01.10.2022'!F284</f>
        <v>1.2999999999999999E-2</v>
      </c>
      <c r="H321" s="76">
        <f>'TARIFNE STAVKE od 01.10.2022'!G284</f>
        <v>1.38E-2</v>
      </c>
      <c r="I321" s="9">
        <f t="shared" ref="I321:I325" si="117">(F321+H321)</f>
        <v>7.2499999999999995E-2</v>
      </c>
    </row>
    <row r="322" spans="1:9">
      <c r="A322" s="3">
        <v>2</v>
      </c>
      <c r="B322" s="3" t="s">
        <v>20</v>
      </c>
      <c r="C322" s="9">
        <f t="shared" si="115"/>
        <v>3.3E-3</v>
      </c>
      <c r="D322" s="9">
        <f t="shared" si="116"/>
        <v>3.7029663547680667E-3</v>
      </c>
      <c r="E322" s="9">
        <v>2.7900000000000001E-2</v>
      </c>
      <c r="F322" s="13">
        <f>C322+$C$9</f>
        <v>5.8699999999999995E-2</v>
      </c>
      <c r="G322" s="76">
        <f>'TARIFNE STAVKE od 01.10.2022'!F285</f>
        <v>1.18E-2</v>
      </c>
      <c r="H322" s="76">
        <f>'TARIFNE STAVKE od 01.10.2022'!G285</f>
        <v>1.26E-2</v>
      </c>
      <c r="I322" s="9">
        <f t="shared" si="117"/>
        <v>7.1300000000000002E-2</v>
      </c>
    </row>
    <row r="323" spans="1:9">
      <c r="A323" s="3">
        <v>3</v>
      </c>
      <c r="B323" s="3" t="s">
        <v>21</v>
      </c>
      <c r="C323" s="9">
        <f t="shared" si="115"/>
        <v>3.3E-3</v>
      </c>
      <c r="D323" s="9">
        <f t="shared" si="116"/>
        <v>3.7029663547680667E-3</v>
      </c>
      <c r="E323" s="9">
        <v>2.7900000000000001E-2</v>
      </c>
      <c r="F323" s="13">
        <f>C323+$C$9</f>
        <v>5.8699999999999995E-2</v>
      </c>
      <c r="G323" s="76">
        <f>'TARIFNE STAVKE od 01.10.2022'!F286</f>
        <v>1.18E-2</v>
      </c>
      <c r="H323" s="76">
        <f>'TARIFNE STAVKE od 01.10.2022'!G286</f>
        <v>1.26E-2</v>
      </c>
      <c r="I323" s="9">
        <f t="shared" si="117"/>
        <v>7.1300000000000002E-2</v>
      </c>
    </row>
    <row r="324" spans="1:9">
      <c r="A324" s="3">
        <v>4</v>
      </c>
      <c r="B324" s="3" t="s">
        <v>22</v>
      </c>
      <c r="C324" s="9">
        <f t="shared" si="115"/>
        <v>3.3E-3</v>
      </c>
      <c r="D324" s="9">
        <f t="shared" si="116"/>
        <v>3.7029663547680667E-3</v>
      </c>
      <c r="E324" s="9">
        <v>2.7900000000000001E-2</v>
      </c>
      <c r="F324" s="13">
        <f>C324+$C$9</f>
        <v>5.8699999999999995E-2</v>
      </c>
      <c r="G324" s="76">
        <f>'TARIFNE STAVKE od 01.10.2022'!F287</f>
        <v>1.12E-2</v>
      </c>
      <c r="H324" s="76">
        <f>'TARIFNE STAVKE od 01.10.2022'!G287</f>
        <v>1.1900000000000001E-2</v>
      </c>
      <c r="I324" s="9">
        <f t="shared" si="117"/>
        <v>7.0599999999999996E-2</v>
      </c>
    </row>
    <row r="325" spans="1:9">
      <c r="A325" s="3">
        <v>5</v>
      </c>
      <c r="B325" s="3" t="s">
        <v>23</v>
      </c>
      <c r="C325" s="9">
        <f t="shared" si="115"/>
        <v>3.3E-3</v>
      </c>
      <c r="D325" s="9">
        <f t="shared" si="116"/>
        <v>3.7029663547680667E-3</v>
      </c>
      <c r="E325" s="9">
        <v>2.7900000000000001E-2</v>
      </c>
      <c r="F325" s="13">
        <f>C325+$C$9</f>
        <v>5.8699999999999995E-2</v>
      </c>
      <c r="G325" s="76">
        <f>'TARIFNE STAVKE od 01.10.2022'!F288</f>
        <v>1.06E-2</v>
      </c>
      <c r="H325" s="76">
        <f>'TARIFNE STAVKE od 01.10.2022'!G288</f>
        <v>1.1299999999999999E-2</v>
      </c>
      <c r="I325" s="9">
        <f t="shared" si="117"/>
        <v>6.9999999999999993E-2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118">ROUND(D331*0.901,4)</f>
        <v>3.3E-3</v>
      </c>
      <c r="D331" s="9">
        <f t="shared" ref="D331:D336" si="119">E331/$G$9</f>
        <v>3.7029663547680667E-3</v>
      </c>
      <c r="E331" s="9">
        <v>2.7900000000000001E-2</v>
      </c>
      <c r="F331" s="13">
        <f t="shared" ref="F331:F336" si="120">C331+$C$9</f>
        <v>5.8699999999999995E-2</v>
      </c>
      <c r="G331" s="8">
        <f>'TARIFNE STAVKE od 01.10.2022'!F292</f>
        <v>1.2999999999999999E-2</v>
      </c>
      <c r="H331" s="8">
        <f>'TARIFNE STAVKE od 01.10.2022'!G292</f>
        <v>1.3100000000000001E-2</v>
      </c>
      <c r="I331" s="9">
        <f t="shared" ref="I331:I336" si="121">(F331+H331)</f>
        <v>7.1800000000000003E-2</v>
      </c>
    </row>
    <row r="332" spans="1:9">
      <c r="A332" s="3">
        <v>2</v>
      </c>
      <c r="B332" s="3" t="s">
        <v>20</v>
      </c>
      <c r="C332" s="9">
        <f t="shared" si="118"/>
        <v>3.3E-3</v>
      </c>
      <c r="D332" s="9">
        <f t="shared" si="119"/>
        <v>3.7029663547680667E-3</v>
      </c>
      <c r="E332" s="9">
        <v>2.7900000000000001E-2</v>
      </c>
      <c r="F332" s="13">
        <f t="shared" si="120"/>
        <v>5.8699999999999995E-2</v>
      </c>
      <c r="G332" s="8">
        <f>'TARIFNE STAVKE od 01.10.2022'!F293</f>
        <v>1.18E-2</v>
      </c>
      <c r="H332" s="8">
        <f>'TARIFNE STAVKE od 01.10.2022'!G293</f>
        <v>1.1900000000000001E-2</v>
      </c>
      <c r="I332" s="9">
        <f t="shared" si="121"/>
        <v>7.0599999999999996E-2</v>
      </c>
    </row>
    <row r="333" spans="1:9">
      <c r="A333" s="3">
        <v>3</v>
      </c>
      <c r="B333" s="3" t="s">
        <v>21</v>
      </c>
      <c r="C333" s="9">
        <f t="shared" si="118"/>
        <v>3.3E-3</v>
      </c>
      <c r="D333" s="9">
        <f t="shared" si="119"/>
        <v>3.7029663547680667E-3</v>
      </c>
      <c r="E333" s="9">
        <v>2.7900000000000001E-2</v>
      </c>
      <c r="F333" s="13">
        <f t="shared" si="120"/>
        <v>5.8699999999999995E-2</v>
      </c>
      <c r="G333" s="8">
        <f>'TARIFNE STAVKE od 01.10.2022'!F294</f>
        <v>1.18E-2</v>
      </c>
      <c r="H333" s="8">
        <f>'TARIFNE STAVKE od 01.10.2022'!G294</f>
        <v>1.1900000000000001E-2</v>
      </c>
      <c r="I333" s="9">
        <f t="shared" si="121"/>
        <v>7.0599999999999996E-2</v>
      </c>
    </row>
    <row r="334" spans="1:9">
      <c r="A334" s="3">
        <v>4</v>
      </c>
      <c r="B334" s="3" t="s">
        <v>22</v>
      </c>
      <c r="C334" s="9">
        <f t="shared" si="118"/>
        <v>3.3E-3</v>
      </c>
      <c r="D334" s="9">
        <f t="shared" si="119"/>
        <v>3.7029663547680667E-3</v>
      </c>
      <c r="E334" s="9">
        <v>2.7900000000000001E-2</v>
      </c>
      <c r="F334" s="13">
        <f t="shared" si="120"/>
        <v>5.8699999999999995E-2</v>
      </c>
      <c r="G334" s="8">
        <f>'TARIFNE STAVKE od 01.10.2022'!F295</f>
        <v>1.12E-2</v>
      </c>
      <c r="H334" s="8">
        <f>'TARIFNE STAVKE od 01.10.2022'!G295</f>
        <v>1.1299999999999999E-2</v>
      </c>
      <c r="I334" s="9">
        <f t="shared" si="121"/>
        <v>6.9999999999999993E-2</v>
      </c>
    </row>
    <row r="335" spans="1:9">
      <c r="A335" s="3">
        <v>5</v>
      </c>
      <c r="B335" s="3" t="s">
        <v>23</v>
      </c>
      <c r="C335" s="9">
        <f t="shared" si="118"/>
        <v>3.3E-3</v>
      </c>
      <c r="D335" s="9">
        <f t="shared" si="119"/>
        <v>3.7029663547680667E-3</v>
      </c>
      <c r="E335" s="9">
        <v>2.7900000000000001E-2</v>
      </c>
      <c r="F335" s="13">
        <f t="shared" si="120"/>
        <v>5.8699999999999995E-2</v>
      </c>
      <c r="G335" s="8">
        <f>'TARIFNE STAVKE od 01.10.2022'!F296</f>
        <v>1.06E-2</v>
      </c>
      <c r="H335" s="8">
        <f>'TARIFNE STAVKE od 01.10.2022'!G296</f>
        <v>1.0699999999999999E-2</v>
      </c>
      <c r="I335" s="9">
        <f t="shared" si="121"/>
        <v>6.9399999999999989E-2</v>
      </c>
    </row>
    <row r="336" spans="1:9">
      <c r="A336" s="3">
        <v>6</v>
      </c>
      <c r="B336" s="3" t="s">
        <v>24</v>
      </c>
      <c r="C336" s="9">
        <f t="shared" si="118"/>
        <v>3.3E-3</v>
      </c>
      <c r="D336" s="9">
        <f t="shared" si="119"/>
        <v>3.7029663547680667E-3</v>
      </c>
      <c r="E336" s="9">
        <v>2.7900000000000001E-2</v>
      </c>
      <c r="F336" s="13">
        <f t="shared" si="120"/>
        <v>5.8699999999999995E-2</v>
      </c>
      <c r="G336" s="8">
        <f>'TARIFNE STAVKE od 01.10.2022'!F297</f>
        <v>0.01</v>
      </c>
      <c r="H336" s="8">
        <f>'TARIFNE STAVKE od 01.10.2022'!G297</f>
        <v>1.01E-2</v>
      </c>
      <c r="I336" s="9">
        <f t="shared" si="121"/>
        <v>6.88E-2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122">ROUND(D342*0.901,4)</f>
        <v>3.3E-3</v>
      </c>
      <c r="D342" s="9">
        <f t="shared" ref="D342:D344" si="123">E342/$G$9</f>
        <v>3.7029663547680667E-3</v>
      </c>
      <c r="E342" s="9">
        <v>2.7900000000000001E-2</v>
      </c>
      <c r="F342" s="13">
        <f>C342+$C$9</f>
        <v>5.8699999999999995E-2</v>
      </c>
      <c r="G342" s="8">
        <f>'TARIFNE STAVKE od 01.10.2022'!F301</f>
        <v>1.04E-2</v>
      </c>
      <c r="H342" s="8">
        <f>'TARIFNE STAVKE od 01.10.2022'!G301</f>
        <v>1.0200000000000001E-2</v>
      </c>
      <c r="I342" s="9">
        <f>(F342+H342)</f>
        <v>6.8899999999999989E-2</v>
      </c>
    </row>
    <row r="343" spans="1:9">
      <c r="A343" s="3">
        <v>2</v>
      </c>
      <c r="B343" s="3" t="s">
        <v>25</v>
      </c>
      <c r="C343" s="9">
        <f t="shared" si="122"/>
        <v>3.3E-3</v>
      </c>
      <c r="D343" s="9">
        <f t="shared" si="123"/>
        <v>3.7029663547680667E-3</v>
      </c>
      <c r="E343" s="9">
        <v>2.7900000000000001E-2</v>
      </c>
      <c r="F343" s="13">
        <f>C343+$C$9</f>
        <v>5.8699999999999995E-2</v>
      </c>
      <c r="G343" s="8">
        <f>'TARIFNE STAVKE od 01.10.2022'!F302</f>
        <v>9.1999999999999998E-3</v>
      </c>
      <c r="H343" s="8">
        <f>'TARIFNE STAVKE od 01.10.2022'!G302</f>
        <v>9.1000000000000004E-3</v>
      </c>
      <c r="I343" s="9">
        <f t="shared" ref="I343:I344" si="124">(F343+H343)</f>
        <v>6.7799999999999999E-2</v>
      </c>
    </row>
    <row r="344" spans="1:9">
      <c r="A344" s="3">
        <v>3</v>
      </c>
      <c r="B344" s="3" t="s">
        <v>28</v>
      </c>
      <c r="C344" s="9">
        <f t="shared" si="122"/>
        <v>3.3E-3</v>
      </c>
      <c r="D344" s="9">
        <f t="shared" si="123"/>
        <v>3.7029663547680667E-3</v>
      </c>
      <c r="E344" s="9">
        <v>2.7900000000000001E-2</v>
      </c>
      <c r="F344" s="13">
        <f>C344+$C$9</f>
        <v>5.8699999999999995E-2</v>
      </c>
      <c r="G344" s="8">
        <f>'TARIFNE STAVKE od 01.10.2022'!F303</f>
        <v>8.6E-3</v>
      </c>
      <c r="H344" s="8">
        <f>'TARIFNE STAVKE od 01.10.2022'!G303</f>
        <v>8.5000000000000006E-3</v>
      </c>
      <c r="I344" s="9">
        <f t="shared" si="124"/>
        <v>6.7199999999999996E-2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E3457EAD-C7C9-434A-9613-6018B767FE3A}"/>
  </hyperlinks>
  <pageMargins left="0.39370078740157483" right="0.39370078740157483" top="1.0833333333333333" bottom="0.74803149606299213" header="0.31496062992125984" footer="0.31496062992125984"/>
  <pageSetup scale="61" orientation="portrait" r:id="rId2"/>
  <rowBreaks count="3" manualBreakCount="3">
    <brk id="52" max="16383" man="1"/>
    <brk id="100" max="16383" man="1"/>
    <brk id="14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A5709-299F-40BE-93EF-342DA497A749}">
  <sheetPr codeName="Sheet16"/>
  <dimension ref="A1:I344"/>
  <sheetViews>
    <sheetView view="pageBreakPreview" zoomScaleNormal="100" zoomScaleSheetLayoutView="100" workbookViewId="0">
      <selection activeCell="F17" sqref="F17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287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6.6600000000000006E-2</v>
      </c>
      <c r="D9" s="66"/>
      <c r="E9" s="2"/>
      <c r="F9" s="2" t="s">
        <v>279</v>
      </c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 t="shared" ref="F17:F23" si="0">C17+$C$9</f>
        <v>7.0200000000000012E-2</v>
      </c>
      <c r="G17" s="8">
        <f>'TARIFNE STAVKE od 01.10.2022'!F6</f>
        <v>6.8999999999999999E-3</v>
      </c>
      <c r="H17" s="8">
        <f>'TARIFNE STAVKE od 01.10.2022'!G6</f>
        <v>7.1000000000000004E-3</v>
      </c>
      <c r="I17" s="9">
        <f>(F17+H17)</f>
        <v>7.7300000000000008E-2</v>
      </c>
    </row>
    <row r="18" spans="1:9">
      <c r="A18" s="3">
        <v>2</v>
      </c>
      <c r="B18" s="3" t="s">
        <v>20</v>
      </c>
      <c r="C18" s="9">
        <f t="shared" ref="C18:C23" si="1">ROUND(E18*0.901,4)</f>
        <v>2.6800000000000001E-2</v>
      </c>
      <c r="D18" s="9">
        <f t="shared" ref="D18:D23" si="2">E18/$G$9</f>
        <v>3.941867409914394E-3</v>
      </c>
      <c r="E18" s="9">
        <v>2.9700000000000001E-2</v>
      </c>
      <c r="F18" s="13">
        <f t="shared" si="0"/>
        <v>9.3400000000000011E-2</v>
      </c>
      <c r="G18" s="8">
        <f>'TARIFNE STAVKE od 01.10.2022'!F7</f>
        <v>5.3E-3</v>
      </c>
      <c r="H18" s="8">
        <f>'TARIFNE STAVKE od 01.10.2022'!G7</f>
        <v>5.4999999999999997E-3</v>
      </c>
      <c r="I18" s="9">
        <f t="shared" ref="I18:I23" si="3">(F18+H18)</f>
        <v>9.8900000000000016E-2</v>
      </c>
    </row>
    <row r="19" spans="1:9">
      <c r="A19" s="3">
        <v>3</v>
      </c>
      <c r="B19" s="3" t="s">
        <v>21</v>
      </c>
      <c r="C19" s="9">
        <f t="shared" si="1"/>
        <v>2.6800000000000001E-2</v>
      </c>
      <c r="D19" s="9">
        <f t="shared" si="2"/>
        <v>3.941867409914394E-3</v>
      </c>
      <c r="E19" s="9">
        <v>2.9700000000000001E-2</v>
      </c>
      <c r="F19" s="13">
        <f t="shared" si="0"/>
        <v>9.3400000000000011E-2</v>
      </c>
      <c r="G19" s="8">
        <f>'TARIFNE STAVKE od 01.10.2022'!F8</f>
        <v>5.1999999999999998E-3</v>
      </c>
      <c r="H19" s="8">
        <f>'TARIFNE STAVKE od 01.10.2022'!G8</f>
        <v>5.4000000000000003E-3</v>
      </c>
      <c r="I19" s="9">
        <f t="shared" si="3"/>
        <v>9.8800000000000013E-2</v>
      </c>
    </row>
    <row r="20" spans="1:9">
      <c r="A20" s="3">
        <v>4</v>
      </c>
      <c r="B20" s="3" t="s">
        <v>22</v>
      </c>
      <c r="C20" s="9">
        <f t="shared" si="1"/>
        <v>2.6800000000000001E-2</v>
      </c>
      <c r="D20" s="9">
        <f t="shared" si="2"/>
        <v>3.941867409914394E-3</v>
      </c>
      <c r="E20" s="9">
        <v>2.9700000000000001E-2</v>
      </c>
      <c r="F20" s="13">
        <f t="shared" si="0"/>
        <v>9.3400000000000011E-2</v>
      </c>
      <c r="G20" s="8">
        <f>'TARIFNE STAVKE od 01.10.2022'!F9</f>
        <v>5.0000000000000001E-3</v>
      </c>
      <c r="H20" s="8">
        <f>'TARIFNE STAVKE od 01.10.2022'!G9</f>
        <v>5.1999999999999998E-3</v>
      </c>
      <c r="I20" s="9">
        <f t="shared" si="3"/>
        <v>9.8600000000000007E-2</v>
      </c>
    </row>
    <row r="21" spans="1:9">
      <c r="A21" s="3">
        <v>5</v>
      </c>
      <c r="B21" s="3" t="s">
        <v>23</v>
      </c>
      <c r="C21" s="9">
        <f t="shared" si="1"/>
        <v>2.6800000000000001E-2</v>
      </c>
      <c r="D21" s="9">
        <f t="shared" si="2"/>
        <v>3.941867409914394E-3</v>
      </c>
      <c r="E21" s="9">
        <v>2.9700000000000001E-2</v>
      </c>
      <c r="F21" s="13">
        <f t="shared" si="0"/>
        <v>9.3400000000000011E-2</v>
      </c>
      <c r="G21" s="8">
        <f>'TARIFNE STAVKE od 01.10.2022'!F10</f>
        <v>4.7999999999999996E-3</v>
      </c>
      <c r="H21" s="8">
        <f>'TARIFNE STAVKE od 01.10.2022'!G10</f>
        <v>4.8999999999999998E-3</v>
      </c>
      <c r="I21" s="9">
        <f t="shared" si="3"/>
        <v>9.8300000000000012E-2</v>
      </c>
    </row>
    <row r="22" spans="1:9">
      <c r="A22" s="3">
        <v>6</v>
      </c>
      <c r="B22" s="3" t="s">
        <v>24</v>
      </c>
      <c r="C22" s="9">
        <f t="shared" si="1"/>
        <v>2.6800000000000001E-2</v>
      </c>
      <c r="D22" s="9">
        <f t="shared" si="2"/>
        <v>3.941867409914394E-3</v>
      </c>
      <c r="E22" s="9">
        <v>2.9700000000000001E-2</v>
      </c>
      <c r="F22" s="13">
        <f t="shared" si="0"/>
        <v>9.3400000000000011E-2</v>
      </c>
      <c r="G22" s="8">
        <f>'TARIFNE STAVKE od 01.10.2022'!F11</f>
        <v>4.4999999999999997E-3</v>
      </c>
      <c r="H22" s="8">
        <f>'TARIFNE STAVKE od 01.10.2022'!G11</f>
        <v>4.5999999999999999E-3</v>
      </c>
      <c r="I22" s="9">
        <f t="shared" si="3"/>
        <v>9.8000000000000004E-2</v>
      </c>
    </row>
    <row r="23" spans="1:9">
      <c r="A23" s="3">
        <v>7</v>
      </c>
      <c r="B23" s="3" t="s">
        <v>25</v>
      </c>
      <c r="C23" s="9">
        <f t="shared" si="1"/>
        <v>2.6800000000000001E-2</v>
      </c>
      <c r="D23" s="9">
        <f t="shared" si="2"/>
        <v>3.941867409914394E-3</v>
      </c>
      <c r="E23" s="9">
        <v>2.9700000000000001E-2</v>
      </c>
      <c r="F23" s="13">
        <f t="shared" si="0"/>
        <v>9.3400000000000011E-2</v>
      </c>
      <c r="G23" s="8">
        <f>'TARIFNE STAVKE od 01.10.2022'!F12</f>
        <v>4.1999999999999997E-3</v>
      </c>
      <c r="H23" s="8">
        <f>'TARIFNE STAVKE od 01.10.2022'!G12</f>
        <v>4.4000000000000003E-3</v>
      </c>
      <c r="I23" s="9">
        <f t="shared" si="3"/>
        <v>9.7800000000000012E-2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 t="shared" ref="C29:C36" si="4">ROUND(D29*0.901,4)</f>
        <v>2.8E-3</v>
      </c>
      <c r="D29" s="9">
        <f t="shared" ref="D29:D36" si="5">E29/$G$9</f>
        <v>3.079169155219324E-3</v>
      </c>
      <c r="E29" s="9">
        <v>2.3199999999999998E-2</v>
      </c>
      <c r="F29" s="13">
        <f t="shared" ref="F29:F36" si="6">C29+$C$9</f>
        <v>6.9400000000000003E-2</v>
      </c>
      <c r="G29" s="10">
        <f>'TARIFNE STAVKE od 01.10.2022'!F16</f>
        <v>4.0000000000000001E-3</v>
      </c>
      <c r="H29" s="10">
        <f>'TARIFNE STAVKE od 01.10.2022'!G16</f>
        <v>4.1000000000000003E-3</v>
      </c>
      <c r="I29" s="9">
        <f t="shared" ref="I29:I36" si="7">(F29+H29)</f>
        <v>7.350000000000001E-2</v>
      </c>
    </row>
    <row r="30" spans="1:9">
      <c r="A30" s="3">
        <v>2</v>
      </c>
      <c r="B30" s="3" t="s">
        <v>20</v>
      </c>
      <c r="C30" s="9">
        <f t="shared" si="4"/>
        <v>2.8E-3</v>
      </c>
      <c r="D30" s="9">
        <f t="shared" si="5"/>
        <v>3.079169155219324E-3</v>
      </c>
      <c r="E30" s="9">
        <v>2.3199999999999998E-2</v>
      </c>
      <c r="F30" s="13">
        <f t="shared" si="6"/>
        <v>6.9400000000000003E-2</v>
      </c>
      <c r="G30" s="10">
        <f>'TARIFNE STAVKE od 01.10.2022'!F17</f>
        <v>4.0000000000000001E-3</v>
      </c>
      <c r="H30" s="10">
        <f>'TARIFNE STAVKE od 01.10.2022'!G17</f>
        <v>4.1000000000000003E-3</v>
      </c>
      <c r="I30" s="9">
        <f t="shared" si="7"/>
        <v>7.350000000000001E-2</v>
      </c>
    </row>
    <row r="31" spans="1:9">
      <c r="A31" s="3">
        <v>3</v>
      </c>
      <c r="B31" s="3" t="s">
        <v>21</v>
      </c>
      <c r="C31" s="9">
        <f t="shared" si="4"/>
        <v>2.8E-3</v>
      </c>
      <c r="D31" s="9">
        <f t="shared" si="5"/>
        <v>3.079169155219324E-3</v>
      </c>
      <c r="E31" s="9">
        <v>2.3199999999999998E-2</v>
      </c>
      <c r="F31" s="13">
        <f t="shared" si="6"/>
        <v>6.9400000000000003E-2</v>
      </c>
      <c r="G31" s="10">
        <f>'TARIFNE STAVKE od 01.10.2022'!F18</f>
        <v>4.0000000000000001E-3</v>
      </c>
      <c r="H31" s="10">
        <f>'TARIFNE STAVKE od 01.10.2022'!G18</f>
        <v>4.1000000000000003E-3</v>
      </c>
      <c r="I31" s="9">
        <f t="shared" si="7"/>
        <v>7.350000000000001E-2</v>
      </c>
    </row>
    <row r="32" spans="1:9">
      <c r="A32" s="3">
        <v>4</v>
      </c>
      <c r="B32" s="3" t="s">
        <v>22</v>
      </c>
      <c r="C32" s="9">
        <f t="shared" si="4"/>
        <v>2.8E-3</v>
      </c>
      <c r="D32" s="9">
        <f t="shared" si="5"/>
        <v>3.079169155219324E-3</v>
      </c>
      <c r="E32" s="9">
        <v>2.3199999999999998E-2</v>
      </c>
      <c r="F32" s="13">
        <f t="shared" si="6"/>
        <v>6.9400000000000003E-2</v>
      </c>
      <c r="G32" s="10">
        <f>'TARIFNE STAVKE od 01.10.2022'!F19</f>
        <v>3.5999999999999999E-3</v>
      </c>
      <c r="H32" s="10">
        <f>'TARIFNE STAVKE od 01.10.2022'!G19</f>
        <v>3.7000000000000002E-3</v>
      </c>
      <c r="I32" s="9">
        <f t="shared" si="7"/>
        <v>7.3099999999999998E-2</v>
      </c>
    </row>
    <row r="33" spans="1:9">
      <c r="A33" s="3">
        <v>5</v>
      </c>
      <c r="B33" s="3" t="s">
        <v>23</v>
      </c>
      <c r="C33" s="9">
        <f t="shared" si="4"/>
        <v>2.8E-3</v>
      </c>
      <c r="D33" s="9">
        <f t="shared" si="5"/>
        <v>3.079169155219324E-3</v>
      </c>
      <c r="E33" s="9">
        <v>2.3199999999999998E-2</v>
      </c>
      <c r="F33" s="13">
        <f t="shared" si="6"/>
        <v>6.9400000000000003E-2</v>
      </c>
      <c r="G33" s="10">
        <f>'TARIFNE STAVKE od 01.10.2022'!F20</f>
        <v>3.5999999999999999E-3</v>
      </c>
      <c r="H33" s="10">
        <f>'TARIFNE STAVKE od 01.10.2022'!G20</f>
        <v>3.7000000000000002E-3</v>
      </c>
      <c r="I33" s="9">
        <f t="shared" si="7"/>
        <v>7.3099999999999998E-2</v>
      </c>
    </row>
    <row r="34" spans="1:9">
      <c r="A34" s="3">
        <v>6</v>
      </c>
      <c r="B34" s="3" t="s">
        <v>24</v>
      </c>
      <c r="C34" s="9">
        <f t="shared" si="4"/>
        <v>2.8E-3</v>
      </c>
      <c r="D34" s="9">
        <f t="shared" si="5"/>
        <v>3.079169155219324E-3</v>
      </c>
      <c r="E34" s="9">
        <v>2.3199999999999998E-2</v>
      </c>
      <c r="F34" s="13">
        <f t="shared" si="6"/>
        <v>6.9400000000000003E-2</v>
      </c>
      <c r="G34" s="10">
        <f>'TARIFNE STAVKE od 01.10.2022'!F21</f>
        <v>3.3999999999999998E-3</v>
      </c>
      <c r="H34" s="10">
        <f>'TARIFNE STAVKE od 01.10.2022'!G21</f>
        <v>3.5000000000000001E-3</v>
      </c>
      <c r="I34" s="9">
        <f t="shared" si="7"/>
        <v>7.2900000000000006E-2</v>
      </c>
    </row>
    <row r="35" spans="1:9">
      <c r="A35" s="3">
        <v>7</v>
      </c>
      <c r="B35" s="3" t="s">
        <v>25</v>
      </c>
      <c r="C35" s="9">
        <f t="shared" si="4"/>
        <v>2.8E-3</v>
      </c>
      <c r="D35" s="9">
        <f t="shared" si="5"/>
        <v>3.079169155219324E-3</v>
      </c>
      <c r="E35" s="9">
        <v>2.3199999999999998E-2</v>
      </c>
      <c r="F35" s="13">
        <f t="shared" si="6"/>
        <v>6.9400000000000003E-2</v>
      </c>
      <c r="G35" s="10">
        <f>'TARIFNE STAVKE od 01.10.2022'!F22</f>
        <v>3.2000000000000002E-3</v>
      </c>
      <c r="H35" s="10">
        <f>'TARIFNE STAVKE od 01.10.2022'!G22</f>
        <v>3.3E-3</v>
      </c>
      <c r="I35" s="9">
        <f t="shared" si="7"/>
        <v>7.2700000000000001E-2</v>
      </c>
    </row>
    <row r="36" spans="1:9">
      <c r="A36" s="3">
        <v>8</v>
      </c>
      <c r="B36" s="3" t="s">
        <v>28</v>
      </c>
      <c r="C36" s="9">
        <f t="shared" si="4"/>
        <v>2.8E-3</v>
      </c>
      <c r="D36" s="9">
        <f t="shared" si="5"/>
        <v>3.079169155219324E-3</v>
      </c>
      <c r="E36" s="9">
        <v>2.3199999999999998E-2</v>
      </c>
      <c r="F36" s="13">
        <f t="shared" si="6"/>
        <v>6.9400000000000003E-2</v>
      </c>
      <c r="G36" s="10">
        <f>'TARIFNE STAVKE od 01.10.2022'!F23</f>
        <v>3.0000000000000001E-3</v>
      </c>
      <c r="H36" s="10">
        <f>'TARIFNE STAVKE od 01.10.2022'!G23</f>
        <v>3.0999999999999999E-3</v>
      </c>
      <c r="I36" s="9">
        <f t="shared" si="7"/>
        <v>7.2500000000000009E-2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6.9700000000000012E-2</v>
      </c>
      <c r="G42" s="8">
        <f>'TARIFNE STAVKE od 01.10.2022'!F27</f>
        <v>2.8999999999999998E-3</v>
      </c>
      <c r="H42" s="8">
        <f>'TARIFNE STAVKE od 01.10.2022'!G27</f>
        <v>3.0999999999999999E-3</v>
      </c>
      <c r="I42" s="9">
        <f t="shared" ref="I42:I46" si="10">(F42+H42)</f>
        <v>7.2800000000000017E-2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6.9700000000000012E-2</v>
      </c>
      <c r="G43" s="8">
        <f>'TARIFNE STAVKE od 01.10.2022'!F28</f>
        <v>2.8999999999999998E-3</v>
      </c>
      <c r="H43" s="8">
        <f>'TARIFNE STAVKE od 01.10.2022'!G28</f>
        <v>3.0999999999999999E-3</v>
      </c>
      <c r="I43" s="9">
        <f t="shared" si="10"/>
        <v>7.2800000000000017E-2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6.9700000000000012E-2</v>
      </c>
      <c r="G44" s="8">
        <f>'TARIFNE STAVKE od 01.10.2022'!F29</f>
        <v>2.5999999999999999E-3</v>
      </c>
      <c r="H44" s="8">
        <f>'TARIFNE STAVKE od 01.10.2022'!G29</f>
        <v>2.7000000000000001E-3</v>
      </c>
      <c r="I44" s="9">
        <f t="shared" si="10"/>
        <v>7.2400000000000006E-2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6.9700000000000012E-2</v>
      </c>
      <c r="G45" s="8">
        <f>'TARIFNE STAVKE od 01.10.2022'!F30</f>
        <v>2.5000000000000001E-3</v>
      </c>
      <c r="H45" s="8">
        <f>'TARIFNE STAVKE od 01.10.2022'!G30</f>
        <v>2.5999999999999999E-3</v>
      </c>
      <c r="I45" s="9">
        <f t="shared" si="10"/>
        <v>7.2300000000000017E-2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6.9700000000000012E-2</v>
      </c>
      <c r="G46" s="8">
        <f>'TARIFNE STAVKE od 01.10.2022'!F31</f>
        <v>2.2000000000000001E-3</v>
      </c>
      <c r="H46" s="8">
        <f>'TARIFNE STAVKE od 01.10.2022'!G31</f>
        <v>2.3E-3</v>
      </c>
      <c r="I46" s="9">
        <f t="shared" si="10"/>
        <v>7.2000000000000008E-2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1">ROUND(D48*0.901,4)</f>
        <v>3.5999999999999999E-3</v>
      </c>
      <c r="D48" s="9">
        <f t="shared" ref="D48:D51" si="12">E48/$G$9</f>
        <v>4.0347733758046315E-3</v>
      </c>
      <c r="E48" s="9">
        <v>3.04E-2</v>
      </c>
      <c r="F48" s="13">
        <f>C48+$C$9</f>
        <v>7.0200000000000012E-2</v>
      </c>
      <c r="G48" s="8">
        <f>'TARIFNE STAVKE od 01.10.2022'!F35</f>
        <v>8.8999999999999999E-3</v>
      </c>
      <c r="H48" s="8">
        <f>'TARIFNE STAVKE od 01.10.2022'!G35</f>
        <v>9.1000000000000004E-3</v>
      </c>
      <c r="I48" s="9">
        <f t="shared" ref="I48:I51" si="13">(F48+H48)</f>
        <v>7.9300000000000009E-2</v>
      </c>
    </row>
    <row r="49" spans="1:9">
      <c r="A49" s="3">
        <v>2</v>
      </c>
      <c r="B49" s="3" t="s">
        <v>21</v>
      </c>
      <c r="C49" s="9">
        <f t="shared" si="11"/>
        <v>3.5999999999999999E-3</v>
      </c>
      <c r="D49" s="9">
        <f t="shared" si="12"/>
        <v>4.0347733758046315E-3</v>
      </c>
      <c r="E49" s="9">
        <v>3.04E-2</v>
      </c>
      <c r="F49" s="13">
        <f>C49+$C$9</f>
        <v>7.0200000000000012E-2</v>
      </c>
      <c r="G49" s="8">
        <f>'TARIFNE STAVKE od 01.10.2022'!F36</f>
        <v>8.5000000000000006E-3</v>
      </c>
      <c r="H49" s="8">
        <f>'TARIFNE STAVKE od 01.10.2022'!G36</f>
        <v>8.6999999999999994E-3</v>
      </c>
      <c r="I49" s="9">
        <f t="shared" si="13"/>
        <v>7.8900000000000012E-2</v>
      </c>
    </row>
    <row r="50" spans="1:9">
      <c r="A50" s="3">
        <v>3</v>
      </c>
      <c r="B50" s="3" t="s">
        <v>22</v>
      </c>
      <c r="C50" s="9">
        <f t="shared" si="11"/>
        <v>3.5999999999999999E-3</v>
      </c>
      <c r="D50" s="9">
        <f t="shared" si="12"/>
        <v>4.0347733758046315E-3</v>
      </c>
      <c r="E50" s="9">
        <v>3.04E-2</v>
      </c>
      <c r="F50" s="13">
        <f>C50+$C$9</f>
        <v>7.0200000000000012E-2</v>
      </c>
      <c r="G50" s="8">
        <f>'TARIFNE STAVKE od 01.10.2022'!F37</f>
        <v>8.0000000000000002E-3</v>
      </c>
      <c r="H50" s="8">
        <f>'TARIFNE STAVKE od 01.10.2022'!G37</f>
        <v>8.2000000000000007E-3</v>
      </c>
      <c r="I50" s="9">
        <f t="shared" si="13"/>
        <v>7.8400000000000011E-2</v>
      </c>
    </row>
    <row r="51" spans="1:9">
      <c r="A51" s="3">
        <v>4</v>
      </c>
      <c r="B51" s="3" t="s">
        <v>23</v>
      </c>
      <c r="C51" s="9">
        <f t="shared" si="11"/>
        <v>3.5999999999999999E-3</v>
      </c>
      <c r="D51" s="9">
        <f t="shared" si="12"/>
        <v>4.0347733758046315E-3</v>
      </c>
      <c r="E51" s="9">
        <v>3.04E-2</v>
      </c>
      <c r="F51" s="13">
        <f>C51+$C$9</f>
        <v>7.0200000000000012E-2</v>
      </c>
      <c r="G51" s="8">
        <f>'TARIFNE STAVKE od 01.10.2022'!F38</f>
        <v>8.0000000000000002E-3</v>
      </c>
      <c r="H51" s="8">
        <f>'TARIFNE STAVKE od 01.10.2022'!G38</f>
        <v>8.2000000000000007E-3</v>
      </c>
      <c r="I51" s="9">
        <f t="shared" si="13"/>
        <v>7.8400000000000011E-2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4">ROUND(D57*0.901,4)</f>
        <v>4.1000000000000003E-3</v>
      </c>
      <c r="D57" s="9">
        <f t="shared" ref="D57:D59" si="15">E57/$G$9</f>
        <v>4.539120047780211E-3</v>
      </c>
      <c r="E57" s="9">
        <v>3.4200000000000001E-2</v>
      </c>
      <c r="F57" s="13">
        <f>C57+$C$9</f>
        <v>7.0700000000000013E-2</v>
      </c>
      <c r="G57" s="10">
        <f>'TARIFNE STAVKE od 01.10.2022'!F42</f>
        <v>6.1999999999999998E-3</v>
      </c>
      <c r="H57" s="10">
        <f>'TARIFNE STAVKE od 01.10.2022'!G42</f>
        <v>6.4000000000000003E-3</v>
      </c>
      <c r="I57" s="9">
        <f t="shared" ref="I57:I59" si="16">(F57+H57)</f>
        <v>7.7100000000000016E-2</v>
      </c>
    </row>
    <row r="58" spans="1:9">
      <c r="A58" s="3">
        <v>2</v>
      </c>
      <c r="B58" s="3" t="s">
        <v>21</v>
      </c>
      <c r="C58" s="9">
        <f t="shared" si="14"/>
        <v>4.1000000000000003E-3</v>
      </c>
      <c r="D58" s="9">
        <f t="shared" si="15"/>
        <v>4.539120047780211E-3</v>
      </c>
      <c r="E58" s="9">
        <v>3.4200000000000001E-2</v>
      </c>
      <c r="F58" s="13">
        <f>C58+$C$9</f>
        <v>7.0700000000000013E-2</v>
      </c>
      <c r="G58" s="10">
        <f>'TARIFNE STAVKE od 01.10.2022'!F43</f>
        <v>6.1999999999999998E-3</v>
      </c>
      <c r="H58" s="10">
        <f>'TARIFNE STAVKE od 01.10.2022'!G43</f>
        <v>6.4000000000000003E-3</v>
      </c>
      <c r="I58" s="9">
        <f t="shared" si="16"/>
        <v>7.7100000000000016E-2</v>
      </c>
    </row>
    <row r="59" spans="1:9">
      <c r="A59" s="3">
        <v>3</v>
      </c>
      <c r="B59" s="3" t="s">
        <v>22</v>
      </c>
      <c r="C59" s="9">
        <f t="shared" si="14"/>
        <v>4.1000000000000003E-3</v>
      </c>
      <c r="D59" s="9">
        <f t="shared" si="15"/>
        <v>4.539120047780211E-3</v>
      </c>
      <c r="E59" s="9">
        <v>3.4200000000000001E-2</v>
      </c>
      <c r="F59" s="13">
        <f>C59+$C$9</f>
        <v>7.0700000000000013E-2</v>
      </c>
      <c r="G59" s="10">
        <f>'TARIFNE STAVKE od 01.10.2022'!F44</f>
        <v>5.8999999999999999E-3</v>
      </c>
      <c r="H59" s="10">
        <f>'TARIFNE STAVKE od 01.10.2022'!G44</f>
        <v>6.1000000000000004E-3</v>
      </c>
      <c r="I59" s="9">
        <f t="shared" si="16"/>
        <v>7.6800000000000007E-2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7">ROUND(D61*0.901,4)</f>
        <v>4.1000000000000003E-3</v>
      </c>
      <c r="D61" s="9">
        <f t="shared" ref="D61:D63" si="18">E61/$G$9</f>
        <v>4.539120047780211E-3</v>
      </c>
      <c r="E61" s="9">
        <v>3.4200000000000001E-2</v>
      </c>
      <c r="F61" s="13">
        <f>C61+$C$9</f>
        <v>7.0700000000000013E-2</v>
      </c>
      <c r="G61" s="10">
        <f>'TARIFNE STAVKE od 01.10.2022'!F48</f>
        <v>5.5999999999999999E-3</v>
      </c>
      <c r="H61" s="10">
        <f>'TARIFNE STAVKE od 01.10.2022'!G48</f>
        <v>5.5999999999999999E-3</v>
      </c>
      <c r="I61" s="9">
        <f t="shared" ref="I61:I63" si="19">(F61+H61)</f>
        <v>7.6300000000000007E-2</v>
      </c>
    </row>
    <row r="62" spans="1:9">
      <c r="A62" s="3">
        <v>2</v>
      </c>
      <c r="B62" s="3" t="s">
        <v>21</v>
      </c>
      <c r="C62" s="9">
        <f t="shared" si="17"/>
        <v>4.1000000000000003E-3</v>
      </c>
      <c r="D62" s="9">
        <f t="shared" si="18"/>
        <v>4.539120047780211E-3</v>
      </c>
      <c r="E62" s="9">
        <v>3.4200000000000001E-2</v>
      </c>
      <c r="F62" s="13">
        <f>C62+$C$9</f>
        <v>7.0700000000000013E-2</v>
      </c>
      <c r="G62" s="10">
        <f>'TARIFNE STAVKE od 01.10.2022'!F49</f>
        <v>5.5999999999999999E-3</v>
      </c>
      <c r="H62" s="10">
        <f>'TARIFNE STAVKE od 01.10.2022'!G49</f>
        <v>5.5999999999999999E-3</v>
      </c>
      <c r="I62" s="9">
        <f t="shared" si="19"/>
        <v>7.6300000000000007E-2</v>
      </c>
    </row>
    <row r="63" spans="1:9">
      <c r="A63" s="3">
        <v>3</v>
      </c>
      <c r="B63" s="3" t="s">
        <v>23</v>
      </c>
      <c r="C63" s="9">
        <f t="shared" si="17"/>
        <v>4.1000000000000003E-3</v>
      </c>
      <c r="D63" s="9">
        <f t="shared" si="18"/>
        <v>4.539120047780211E-3</v>
      </c>
      <c r="E63" s="9">
        <v>3.4200000000000001E-2</v>
      </c>
      <c r="F63" s="13">
        <f>C63+$C$9</f>
        <v>7.0700000000000013E-2</v>
      </c>
      <c r="G63" s="10">
        <f>'TARIFNE STAVKE od 01.10.2022'!F50</f>
        <v>5.1000000000000004E-3</v>
      </c>
      <c r="H63" s="10">
        <f>'TARIFNE STAVKE od 01.10.2022'!G50</f>
        <v>5.1000000000000004E-3</v>
      </c>
      <c r="I63" s="9">
        <f t="shared" si="19"/>
        <v>7.5800000000000006E-2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20">ROUND(D69*0.901,4)</f>
        <v>3.5999999999999999E-3</v>
      </c>
      <c r="D69" s="9">
        <f t="shared" ref="D69:D72" si="21">E69/$G$9</f>
        <v>4.0347733758046315E-3</v>
      </c>
      <c r="E69" s="9">
        <v>3.04E-2</v>
      </c>
      <c r="F69" s="13">
        <f>C69+$C$9</f>
        <v>7.0200000000000012E-2</v>
      </c>
      <c r="G69" s="8">
        <f>'TARIFNE STAVKE od 01.10.2022'!F17</f>
        <v>4.0000000000000001E-3</v>
      </c>
      <c r="H69" s="8">
        <f>'TARIFNE STAVKE od 01.10.2022'!G17</f>
        <v>4.1000000000000003E-3</v>
      </c>
      <c r="I69" s="9">
        <f t="shared" ref="I69:I72" si="22">(F69+H69)</f>
        <v>7.4300000000000019E-2</v>
      </c>
    </row>
    <row r="70" spans="1:9">
      <c r="A70" s="3">
        <v>2</v>
      </c>
      <c r="B70" s="3" t="s">
        <v>21</v>
      </c>
      <c r="C70" s="9">
        <f t="shared" si="20"/>
        <v>3.5999999999999999E-3</v>
      </c>
      <c r="D70" s="9">
        <f t="shared" si="21"/>
        <v>4.0347733758046315E-3</v>
      </c>
      <c r="E70" s="9">
        <v>3.04E-2</v>
      </c>
      <c r="F70" s="13">
        <f>C70+$C$9</f>
        <v>7.0200000000000012E-2</v>
      </c>
      <c r="G70" s="8">
        <f>'TARIFNE STAVKE od 01.10.2022'!F18</f>
        <v>4.0000000000000001E-3</v>
      </c>
      <c r="H70" s="8">
        <f>'TARIFNE STAVKE od 01.10.2022'!G18</f>
        <v>4.1000000000000003E-3</v>
      </c>
      <c r="I70" s="9">
        <f t="shared" si="22"/>
        <v>7.4300000000000019E-2</v>
      </c>
    </row>
    <row r="71" spans="1:9">
      <c r="A71" s="3">
        <v>3</v>
      </c>
      <c r="B71" s="3" t="s">
        <v>22</v>
      </c>
      <c r="C71" s="9">
        <f t="shared" si="20"/>
        <v>3.5999999999999999E-3</v>
      </c>
      <c r="D71" s="9">
        <f t="shared" si="21"/>
        <v>4.0347733758046315E-3</v>
      </c>
      <c r="E71" s="9">
        <v>3.04E-2</v>
      </c>
      <c r="F71" s="13">
        <f>C71+$C$9</f>
        <v>7.0200000000000012E-2</v>
      </c>
      <c r="G71" s="8">
        <f>'TARIFNE STAVKE od 01.10.2022'!F19</f>
        <v>3.5999999999999999E-3</v>
      </c>
      <c r="H71" s="8">
        <f>'TARIFNE STAVKE od 01.10.2022'!G19</f>
        <v>3.7000000000000002E-3</v>
      </c>
      <c r="I71" s="9">
        <f t="shared" si="22"/>
        <v>7.3900000000000007E-2</v>
      </c>
    </row>
    <row r="72" spans="1:9">
      <c r="A72" s="3">
        <v>4</v>
      </c>
      <c r="B72" s="3" t="s">
        <v>23</v>
      </c>
      <c r="C72" s="9">
        <f t="shared" si="20"/>
        <v>3.5999999999999999E-3</v>
      </c>
      <c r="D72" s="9">
        <f t="shared" si="21"/>
        <v>4.0347733758046315E-3</v>
      </c>
      <c r="E72" s="9">
        <v>3.04E-2</v>
      </c>
      <c r="F72" s="13">
        <f>C72+$C$9</f>
        <v>7.0200000000000012E-2</v>
      </c>
      <c r="G72" s="8">
        <f>'TARIFNE STAVKE od 01.10.2022'!F20</f>
        <v>3.5999999999999999E-3</v>
      </c>
      <c r="H72" s="8">
        <f>'TARIFNE STAVKE od 01.10.2022'!G20</f>
        <v>3.7000000000000002E-3</v>
      </c>
      <c r="I72" s="9">
        <f t="shared" si="22"/>
        <v>7.3900000000000007E-2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23">ROUND(D74*0.901,4)</f>
        <v>3.5999999999999999E-3</v>
      </c>
      <c r="D74" s="9">
        <f t="shared" ref="D74:D78" si="24">E74/$G$9</f>
        <v>4.0347733758046315E-3</v>
      </c>
      <c r="E74" s="9">
        <v>3.04E-2</v>
      </c>
      <c r="F74" s="13">
        <f>C74+$C$9</f>
        <v>7.0200000000000012E-2</v>
      </c>
      <c r="G74" s="8">
        <f>'TARIFNE STAVKE od 01.10.2022'!F61</f>
        <v>4.7999999999999996E-3</v>
      </c>
      <c r="H74" s="8">
        <f>'TARIFNE STAVKE od 01.10.2022'!G61</f>
        <v>5.1000000000000004E-3</v>
      </c>
      <c r="I74" s="9">
        <f t="shared" ref="I74:I78" si="25">(F74+H74)</f>
        <v>7.5300000000000006E-2</v>
      </c>
    </row>
    <row r="75" spans="1:9">
      <c r="A75" s="3">
        <v>2</v>
      </c>
      <c r="B75" s="3" t="s">
        <v>20</v>
      </c>
      <c r="C75" s="9">
        <f t="shared" si="23"/>
        <v>3.5999999999999999E-3</v>
      </c>
      <c r="D75" s="9">
        <f t="shared" si="24"/>
        <v>4.0347733758046315E-3</v>
      </c>
      <c r="E75" s="9">
        <v>3.04E-2</v>
      </c>
      <c r="F75" s="13">
        <f>C75+$C$9</f>
        <v>7.0200000000000012E-2</v>
      </c>
      <c r="G75" s="8">
        <f>'TARIFNE STAVKE od 01.10.2022'!F62</f>
        <v>3.7000000000000002E-3</v>
      </c>
      <c r="H75" s="8">
        <f>'TARIFNE STAVKE od 01.10.2022'!G62</f>
        <v>4.0000000000000001E-3</v>
      </c>
      <c r="I75" s="9">
        <f t="shared" si="25"/>
        <v>7.4200000000000016E-2</v>
      </c>
    </row>
    <row r="76" spans="1:9">
      <c r="A76" s="3">
        <v>3</v>
      </c>
      <c r="B76" s="3" t="s">
        <v>21</v>
      </c>
      <c r="C76" s="9">
        <f t="shared" si="23"/>
        <v>3.5999999999999999E-3</v>
      </c>
      <c r="D76" s="9">
        <f t="shared" si="24"/>
        <v>4.0347733758046315E-3</v>
      </c>
      <c r="E76" s="9">
        <v>3.04E-2</v>
      </c>
      <c r="F76" s="13">
        <f>C76+$C$9</f>
        <v>7.0200000000000012E-2</v>
      </c>
      <c r="G76" s="8">
        <f>'TARIFNE STAVKE od 01.10.2022'!F63</f>
        <v>3.7000000000000002E-3</v>
      </c>
      <c r="H76" s="8">
        <f>'TARIFNE STAVKE od 01.10.2022'!G63</f>
        <v>4.0000000000000001E-3</v>
      </c>
      <c r="I76" s="9">
        <f t="shared" si="25"/>
        <v>7.4200000000000016E-2</v>
      </c>
    </row>
    <row r="77" spans="1:9">
      <c r="A77" s="3">
        <v>4</v>
      </c>
      <c r="B77" s="3" t="s">
        <v>22</v>
      </c>
      <c r="C77" s="9">
        <f t="shared" si="23"/>
        <v>3.5999999999999999E-3</v>
      </c>
      <c r="D77" s="9">
        <f t="shared" si="24"/>
        <v>4.0347733758046315E-3</v>
      </c>
      <c r="E77" s="9">
        <v>3.04E-2</v>
      </c>
      <c r="F77" s="13">
        <f>C77+$C$9</f>
        <v>7.0200000000000012E-2</v>
      </c>
      <c r="G77" s="8">
        <f>'TARIFNE STAVKE od 01.10.2022'!F64</f>
        <v>3.5000000000000001E-3</v>
      </c>
      <c r="H77" s="8">
        <f>'TARIFNE STAVKE od 01.10.2022'!G64</f>
        <v>3.8E-3</v>
      </c>
      <c r="I77" s="9">
        <f t="shared" si="25"/>
        <v>7.400000000000001E-2</v>
      </c>
    </row>
    <row r="78" spans="1:9">
      <c r="A78" s="3">
        <v>5</v>
      </c>
      <c r="B78" s="3" t="s">
        <v>23</v>
      </c>
      <c r="C78" s="9">
        <f t="shared" si="23"/>
        <v>3.5999999999999999E-3</v>
      </c>
      <c r="D78" s="9">
        <f t="shared" si="24"/>
        <v>4.0347733758046315E-3</v>
      </c>
      <c r="E78" s="9">
        <v>3.04E-2</v>
      </c>
      <c r="F78" s="13">
        <f>C78+$C$9</f>
        <v>7.0200000000000012E-2</v>
      </c>
      <c r="G78" s="8">
        <f>'TARIFNE STAVKE od 01.10.2022'!F65</f>
        <v>3.3E-3</v>
      </c>
      <c r="H78" s="8">
        <f>'TARIFNE STAVKE od 01.10.2022'!G65</f>
        <v>3.5999999999999999E-3</v>
      </c>
      <c r="I78" s="9">
        <f t="shared" si="25"/>
        <v>7.3800000000000018E-2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6">ROUND(D80*0.901,4)</f>
        <v>4.1000000000000003E-3</v>
      </c>
      <c r="D80" s="9">
        <f t="shared" ref="D80:D83" si="27">E80/$G$9</f>
        <v>4.539120047780211E-3</v>
      </c>
      <c r="E80" s="9">
        <v>3.4200000000000001E-2</v>
      </c>
      <c r="F80" s="13">
        <f>C80+$C$9</f>
        <v>7.0700000000000013E-2</v>
      </c>
      <c r="G80" s="8">
        <f>'TARIFNE STAVKE od 01.10.2022'!F69</f>
        <v>4.4000000000000003E-3</v>
      </c>
      <c r="H80" s="8">
        <f>'TARIFNE STAVKE od 01.10.2022'!G69</f>
        <v>4.4000000000000003E-3</v>
      </c>
      <c r="I80" s="9">
        <f t="shared" ref="I80:I83" si="28">(F80+H80)</f>
        <v>7.5100000000000014E-2</v>
      </c>
    </row>
    <row r="81" spans="1:9">
      <c r="A81" s="3">
        <v>2</v>
      </c>
      <c r="B81" s="3" t="s">
        <v>20</v>
      </c>
      <c r="C81" s="9">
        <f t="shared" si="26"/>
        <v>4.1000000000000003E-3</v>
      </c>
      <c r="D81" s="9">
        <f t="shared" si="27"/>
        <v>4.539120047780211E-3</v>
      </c>
      <c r="E81" s="9">
        <v>3.4200000000000001E-2</v>
      </c>
      <c r="F81" s="13">
        <f>C81+$C$9</f>
        <v>7.0700000000000013E-2</v>
      </c>
      <c r="G81" s="8">
        <f>'TARIFNE STAVKE od 01.10.2022'!F70</f>
        <v>3.8E-3</v>
      </c>
      <c r="H81" s="8">
        <f>'TARIFNE STAVKE od 01.10.2022'!G70</f>
        <v>3.8999999999999998E-3</v>
      </c>
      <c r="I81" s="9">
        <f t="shared" si="28"/>
        <v>7.4600000000000014E-2</v>
      </c>
    </row>
    <row r="82" spans="1:9">
      <c r="A82" s="3">
        <v>3</v>
      </c>
      <c r="B82" s="3" t="s">
        <v>21</v>
      </c>
      <c r="C82" s="9">
        <f t="shared" si="26"/>
        <v>4.1000000000000003E-3</v>
      </c>
      <c r="D82" s="9">
        <f t="shared" si="27"/>
        <v>4.539120047780211E-3</v>
      </c>
      <c r="E82" s="9">
        <v>3.4200000000000001E-2</v>
      </c>
      <c r="F82" s="13">
        <f>C82+$C$9</f>
        <v>7.0700000000000013E-2</v>
      </c>
      <c r="G82" s="8">
        <f>'TARIFNE STAVKE od 01.10.2022'!F71</f>
        <v>3.3999999999999998E-3</v>
      </c>
      <c r="H82" s="8">
        <f>'TARIFNE STAVKE od 01.10.2022'!G71</f>
        <v>3.5000000000000001E-3</v>
      </c>
      <c r="I82" s="9">
        <f t="shared" si="28"/>
        <v>7.4200000000000016E-2</v>
      </c>
    </row>
    <row r="83" spans="1:9">
      <c r="A83" s="3">
        <v>4</v>
      </c>
      <c r="B83" s="3" t="s">
        <v>23</v>
      </c>
      <c r="C83" s="9">
        <f t="shared" si="26"/>
        <v>4.1000000000000003E-3</v>
      </c>
      <c r="D83" s="9">
        <f t="shared" si="27"/>
        <v>4.539120047780211E-3</v>
      </c>
      <c r="E83" s="9">
        <v>3.4200000000000001E-2</v>
      </c>
      <c r="F83" s="13">
        <f>C83+$C$9</f>
        <v>7.0700000000000013E-2</v>
      </c>
      <c r="G83" s="8">
        <f>'TARIFNE STAVKE od 01.10.2022'!F72</f>
        <v>3.0000000000000001E-3</v>
      </c>
      <c r="H83" s="8">
        <f>'TARIFNE STAVKE od 01.10.2022'!G72</f>
        <v>3.0999999999999999E-3</v>
      </c>
      <c r="I83" s="9">
        <f t="shared" si="28"/>
        <v>7.3800000000000018E-2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9">ROUND(D89*0.901,4)</f>
        <v>3.3999999999999998E-3</v>
      </c>
      <c r="D89" s="9">
        <f t="shared" ref="D89:D95" si="30">E89/$G$9</f>
        <v>3.7427831972924545E-3</v>
      </c>
      <c r="E89" s="9">
        <v>2.8199999999999999E-2</v>
      </c>
      <c r="F89" s="13">
        <f t="shared" ref="F89:F95" si="31">C89+$C$9</f>
        <v>7.0000000000000007E-2</v>
      </c>
      <c r="G89" s="8">
        <f>'TARIFNE STAVKE od 01.10.2022'!F76</f>
        <v>5.1000000000000004E-3</v>
      </c>
      <c r="H89" s="8">
        <f>'TARIFNE STAVKE od 01.10.2022'!G76</f>
        <v>5.4000000000000003E-3</v>
      </c>
      <c r="I89" s="9">
        <f t="shared" ref="I89:I95" si="32">(F89+H89)</f>
        <v>7.5400000000000009E-2</v>
      </c>
    </row>
    <row r="90" spans="1:9">
      <c r="A90" s="3">
        <v>2</v>
      </c>
      <c r="B90" s="3" t="s">
        <v>20</v>
      </c>
      <c r="C90" s="9">
        <f t="shared" si="29"/>
        <v>3.3999999999999998E-3</v>
      </c>
      <c r="D90" s="9">
        <f t="shared" si="30"/>
        <v>3.7427831972924545E-3</v>
      </c>
      <c r="E90" s="9">
        <v>2.8199999999999999E-2</v>
      </c>
      <c r="F90" s="13">
        <f t="shared" si="31"/>
        <v>7.0000000000000007E-2</v>
      </c>
      <c r="G90" s="8">
        <f>'TARIFNE STAVKE od 01.10.2022'!F77</f>
        <v>4.3E-3</v>
      </c>
      <c r="H90" s="8">
        <f>'TARIFNE STAVKE od 01.10.2022'!G77</f>
        <v>4.4999999999999997E-3</v>
      </c>
      <c r="I90" s="9">
        <f t="shared" si="32"/>
        <v>7.4500000000000011E-2</v>
      </c>
    </row>
    <row r="91" spans="1:9">
      <c r="A91" s="3">
        <v>3</v>
      </c>
      <c r="B91" s="3" t="s">
        <v>21</v>
      </c>
      <c r="C91" s="9">
        <f t="shared" si="29"/>
        <v>3.3999999999999998E-3</v>
      </c>
      <c r="D91" s="9">
        <f t="shared" si="30"/>
        <v>3.7427831972924545E-3</v>
      </c>
      <c r="E91" s="9">
        <v>2.8199999999999999E-2</v>
      </c>
      <c r="F91" s="13">
        <f t="shared" si="31"/>
        <v>7.0000000000000007E-2</v>
      </c>
      <c r="G91" s="8">
        <f>'TARIFNE STAVKE od 01.10.2022'!F78</f>
        <v>4.1000000000000003E-3</v>
      </c>
      <c r="H91" s="8">
        <f>'TARIFNE STAVKE od 01.10.2022'!G78</f>
        <v>4.3E-3</v>
      </c>
      <c r="I91" s="9">
        <f t="shared" si="32"/>
        <v>7.4300000000000005E-2</v>
      </c>
    </row>
    <row r="92" spans="1:9">
      <c r="A92" s="3">
        <v>4</v>
      </c>
      <c r="B92" s="3" t="s">
        <v>22</v>
      </c>
      <c r="C92" s="9">
        <f t="shared" si="29"/>
        <v>3.3999999999999998E-3</v>
      </c>
      <c r="D92" s="9">
        <f t="shared" si="30"/>
        <v>3.7427831972924545E-3</v>
      </c>
      <c r="E92" s="9">
        <v>2.8199999999999999E-2</v>
      </c>
      <c r="F92" s="13">
        <f t="shared" si="31"/>
        <v>7.0000000000000007E-2</v>
      </c>
      <c r="G92" s="8">
        <f>'TARIFNE STAVKE od 01.10.2022'!F79</f>
        <v>3.8999999999999998E-3</v>
      </c>
      <c r="H92" s="8">
        <f>'TARIFNE STAVKE od 01.10.2022'!G79</f>
        <v>4.0000000000000001E-3</v>
      </c>
      <c r="I92" s="9">
        <f t="shared" si="32"/>
        <v>7.400000000000001E-2</v>
      </c>
    </row>
    <row r="93" spans="1:9">
      <c r="A93" s="3">
        <v>5</v>
      </c>
      <c r="B93" s="3" t="s">
        <v>23</v>
      </c>
      <c r="C93" s="9">
        <f t="shared" si="29"/>
        <v>3.3999999999999998E-3</v>
      </c>
      <c r="D93" s="9">
        <f t="shared" si="30"/>
        <v>3.7427831972924545E-3</v>
      </c>
      <c r="E93" s="9">
        <v>2.8199999999999999E-2</v>
      </c>
      <c r="F93" s="13">
        <f t="shared" si="31"/>
        <v>7.0000000000000007E-2</v>
      </c>
      <c r="G93" s="8">
        <f>'TARIFNE STAVKE od 01.10.2022'!F80</f>
        <v>3.5999999999999999E-3</v>
      </c>
      <c r="H93" s="8">
        <f>'TARIFNE STAVKE od 01.10.2022'!G80</f>
        <v>3.8E-3</v>
      </c>
      <c r="I93" s="9">
        <f t="shared" si="32"/>
        <v>7.3800000000000004E-2</v>
      </c>
    </row>
    <row r="94" spans="1:9">
      <c r="A94" s="3">
        <v>6</v>
      </c>
      <c r="B94" s="3" t="s">
        <v>24</v>
      </c>
      <c r="C94" s="9">
        <f t="shared" si="29"/>
        <v>3.3999999999999998E-3</v>
      </c>
      <c r="D94" s="9">
        <f t="shared" si="30"/>
        <v>3.7427831972924545E-3</v>
      </c>
      <c r="E94" s="9">
        <v>2.8199999999999999E-2</v>
      </c>
      <c r="F94" s="13">
        <f t="shared" si="31"/>
        <v>7.0000000000000007E-2</v>
      </c>
      <c r="G94" s="8">
        <f>'TARIFNE STAVKE od 01.10.2022'!F81</f>
        <v>3.3999999999999998E-3</v>
      </c>
      <c r="H94" s="8">
        <f>'TARIFNE STAVKE od 01.10.2022'!G81</f>
        <v>3.5999999999999999E-3</v>
      </c>
      <c r="I94" s="9">
        <f t="shared" si="32"/>
        <v>7.3600000000000013E-2</v>
      </c>
    </row>
    <row r="95" spans="1:9">
      <c r="A95" s="3">
        <v>7</v>
      </c>
      <c r="B95" s="3" t="s">
        <v>25</v>
      </c>
      <c r="C95" s="9">
        <f t="shared" si="29"/>
        <v>3.3999999999999998E-3</v>
      </c>
      <c r="D95" s="9">
        <f t="shared" si="30"/>
        <v>3.7427831972924545E-3</v>
      </c>
      <c r="E95" s="9">
        <v>2.8199999999999999E-2</v>
      </c>
      <c r="F95" s="13">
        <f t="shared" si="31"/>
        <v>7.0000000000000007E-2</v>
      </c>
      <c r="G95" s="8">
        <f>'TARIFNE STAVKE od 01.10.2022'!F82</f>
        <v>3.3999999999999998E-3</v>
      </c>
      <c r="H95" s="8">
        <f>'TARIFNE STAVKE od 01.10.2022'!G82</f>
        <v>3.5999999999999999E-3</v>
      </c>
      <c r="I95" s="9">
        <f t="shared" si="32"/>
        <v>7.3600000000000013E-2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33">ROUND(D97*0.901,4)</f>
        <v>3.3999999999999998E-3</v>
      </c>
      <c r="D97" s="9">
        <f t="shared" ref="D97:D99" si="34">E97/$G$9</f>
        <v>3.7427831972924545E-3</v>
      </c>
      <c r="E97" s="9">
        <v>2.8199999999999999E-2</v>
      </c>
      <c r="F97" s="13">
        <f>C97+$C$9</f>
        <v>7.0000000000000007E-2</v>
      </c>
      <c r="G97" s="8">
        <f>'TARIFNE STAVKE od 01.10.2022'!F86</f>
        <v>2.7000000000000001E-3</v>
      </c>
      <c r="H97" s="8">
        <f>'TARIFNE STAVKE od 01.10.2022'!G86</f>
        <v>2.5999999999999999E-3</v>
      </c>
      <c r="I97" s="9">
        <f t="shared" ref="I97:I99" si="35">(F97+H97)</f>
        <v>7.2600000000000012E-2</v>
      </c>
    </row>
    <row r="98" spans="1:9">
      <c r="A98" s="3">
        <v>2</v>
      </c>
      <c r="B98" s="3" t="s">
        <v>22</v>
      </c>
      <c r="C98" s="9">
        <f t="shared" si="33"/>
        <v>3.3999999999999998E-3</v>
      </c>
      <c r="D98" s="9">
        <f t="shared" si="34"/>
        <v>3.7427831972924545E-3</v>
      </c>
      <c r="E98" s="9">
        <v>2.8199999999999999E-2</v>
      </c>
      <c r="F98" s="13">
        <f>C98+$C$9</f>
        <v>7.0000000000000007E-2</v>
      </c>
      <c r="G98" s="8">
        <f>'TARIFNE STAVKE od 01.10.2022'!F87</f>
        <v>2.0999999999999999E-3</v>
      </c>
      <c r="H98" s="8">
        <f>'TARIFNE STAVKE od 01.10.2022'!G87</f>
        <v>2E-3</v>
      </c>
      <c r="I98" s="9">
        <f t="shared" si="35"/>
        <v>7.2000000000000008E-2</v>
      </c>
    </row>
    <row r="99" spans="1:9">
      <c r="A99" s="3">
        <v>3</v>
      </c>
      <c r="B99" s="3" t="s">
        <v>23</v>
      </c>
      <c r="C99" s="9">
        <f t="shared" si="33"/>
        <v>3.3999999999999998E-3</v>
      </c>
      <c r="D99" s="9">
        <f t="shared" si="34"/>
        <v>3.7427831972924545E-3</v>
      </c>
      <c r="E99" s="9">
        <v>2.8199999999999999E-2</v>
      </c>
      <c r="F99" s="13">
        <f>C99+$C$9</f>
        <v>7.0000000000000007E-2</v>
      </c>
      <c r="G99" s="8">
        <f>'TARIFNE STAVKE od 01.10.2022'!F88</f>
        <v>2.0999999999999999E-3</v>
      </c>
      <c r="H99" s="8">
        <f>'TARIFNE STAVKE od 01.10.2022'!G88</f>
        <v>2E-3</v>
      </c>
      <c r="I99" s="9">
        <f t="shared" si="35"/>
        <v>7.2000000000000008E-2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36">ROUND(D105*0.901,4)</f>
        <v>3.7000000000000002E-3</v>
      </c>
      <c r="D105" s="9">
        <f t="shared" ref="D105:D107" si="37">E105/$G$9</f>
        <v>4.1409516225363327E-3</v>
      </c>
      <c r="E105" s="9">
        <v>3.1199999999999999E-2</v>
      </c>
      <c r="F105" s="13">
        <f>C105+$C$9</f>
        <v>7.0300000000000001E-2</v>
      </c>
      <c r="G105" s="8">
        <f>'TARIFNE STAVKE od 01.10.2022'!F92</f>
        <v>5.3E-3</v>
      </c>
      <c r="H105" s="8">
        <f>'TARIFNE STAVKE od 01.10.2022'!G92</f>
        <v>5.7999999999999996E-3</v>
      </c>
      <c r="I105" s="9">
        <f t="shared" ref="I105:I107" si="38">(F105+H105)</f>
        <v>7.6100000000000001E-2</v>
      </c>
    </row>
    <row r="106" spans="1:9">
      <c r="A106" s="3">
        <v>2</v>
      </c>
      <c r="B106" s="3" t="s">
        <v>21</v>
      </c>
      <c r="C106" s="9">
        <f t="shared" si="36"/>
        <v>3.7000000000000002E-3</v>
      </c>
      <c r="D106" s="9">
        <f t="shared" si="37"/>
        <v>4.1409516225363327E-3</v>
      </c>
      <c r="E106" s="9">
        <v>3.1199999999999999E-2</v>
      </c>
      <c r="F106" s="13">
        <f>C106+$C$9</f>
        <v>7.0300000000000001E-2</v>
      </c>
      <c r="G106" s="8">
        <f>'TARIFNE STAVKE od 01.10.2022'!F93</f>
        <v>4.1999999999999997E-3</v>
      </c>
      <c r="H106" s="8">
        <f>'TARIFNE STAVKE od 01.10.2022'!G93</f>
        <v>4.5999999999999999E-3</v>
      </c>
      <c r="I106" s="9">
        <f t="shared" si="38"/>
        <v>7.4899999999999994E-2</v>
      </c>
    </row>
    <row r="107" spans="1:9">
      <c r="A107" s="3">
        <v>3</v>
      </c>
      <c r="B107" s="3" t="s">
        <v>22</v>
      </c>
      <c r="C107" s="9">
        <f t="shared" si="36"/>
        <v>3.7000000000000002E-3</v>
      </c>
      <c r="D107" s="9">
        <f t="shared" si="37"/>
        <v>4.1409516225363327E-3</v>
      </c>
      <c r="E107" s="9">
        <v>3.1199999999999999E-2</v>
      </c>
      <c r="F107" s="13">
        <f>C107+$C$9</f>
        <v>7.0300000000000001E-2</v>
      </c>
      <c r="G107" s="8">
        <f>'TARIFNE STAVKE od 01.10.2022'!F94</f>
        <v>3.8999999999999998E-3</v>
      </c>
      <c r="H107" s="8">
        <f>'TARIFNE STAVKE od 01.10.2022'!G94</f>
        <v>4.3E-3</v>
      </c>
      <c r="I107" s="9">
        <f t="shared" si="38"/>
        <v>7.46E-2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9">ROUND(D109*0.901,4)</f>
        <v>3.7000000000000002E-3</v>
      </c>
      <c r="D109" s="9">
        <f t="shared" ref="D109:D112" si="40">E109/$G$9</f>
        <v>4.1409516225363327E-3</v>
      </c>
      <c r="E109" s="9">
        <v>3.1199999999999999E-2</v>
      </c>
      <c r="F109" s="13">
        <f>C109+$C$9</f>
        <v>7.0300000000000001E-2</v>
      </c>
      <c r="G109" s="8">
        <f>'TARIFNE STAVKE od 01.10.2022'!F98</f>
        <v>4.7999999999999996E-3</v>
      </c>
      <c r="H109" s="8">
        <f>'TARIFNE STAVKE od 01.10.2022'!G98</f>
        <v>4.5999999999999999E-3</v>
      </c>
      <c r="I109" s="9">
        <f t="shared" ref="I109:I112" si="41">(F109+H109)</f>
        <v>7.4899999999999994E-2</v>
      </c>
    </row>
    <row r="110" spans="1:9">
      <c r="A110" s="3">
        <v>2</v>
      </c>
      <c r="B110" s="3" t="s">
        <v>20</v>
      </c>
      <c r="C110" s="9">
        <f t="shared" si="39"/>
        <v>3.7000000000000002E-3</v>
      </c>
      <c r="D110" s="9">
        <f t="shared" si="40"/>
        <v>4.1409516225363327E-3</v>
      </c>
      <c r="E110" s="9">
        <v>3.1199999999999999E-2</v>
      </c>
      <c r="F110" s="13">
        <f>C110+$C$9</f>
        <v>7.0300000000000001E-2</v>
      </c>
      <c r="G110" s="8">
        <f>'TARIFNE STAVKE od 01.10.2022'!F99</f>
        <v>3.8E-3</v>
      </c>
      <c r="H110" s="8">
        <f>'TARIFNE STAVKE od 01.10.2022'!G99</f>
        <v>3.7000000000000002E-3</v>
      </c>
      <c r="I110" s="9">
        <f t="shared" si="41"/>
        <v>7.3999999999999996E-2</v>
      </c>
    </row>
    <row r="111" spans="1:9">
      <c r="A111" s="3">
        <v>3</v>
      </c>
      <c r="B111" s="3" t="s">
        <v>21</v>
      </c>
      <c r="C111" s="9">
        <f t="shared" si="39"/>
        <v>3.7000000000000002E-3</v>
      </c>
      <c r="D111" s="9">
        <f t="shared" si="40"/>
        <v>4.1409516225363327E-3</v>
      </c>
      <c r="E111" s="9">
        <v>3.1199999999999999E-2</v>
      </c>
      <c r="F111" s="13">
        <f>C111+$C$9</f>
        <v>7.0300000000000001E-2</v>
      </c>
      <c r="G111" s="8">
        <f>'TARIFNE STAVKE od 01.10.2022'!F100</f>
        <v>3.8E-3</v>
      </c>
      <c r="H111" s="8">
        <f>'TARIFNE STAVKE od 01.10.2022'!G100</f>
        <v>3.7000000000000002E-3</v>
      </c>
      <c r="I111" s="9">
        <f t="shared" si="41"/>
        <v>7.3999999999999996E-2</v>
      </c>
    </row>
    <row r="112" spans="1:9">
      <c r="A112" s="3">
        <v>4</v>
      </c>
      <c r="B112" s="3" t="s">
        <v>23</v>
      </c>
      <c r="C112" s="9">
        <f t="shared" si="39"/>
        <v>3.7000000000000002E-3</v>
      </c>
      <c r="D112" s="9">
        <f t="shared" si="40"/>
        <v>4.1409516225363327E-3</v>
      </c>
      <c r="E112" s="9">
        <v>3.1199999999999999E-2</v>
      </c>
      <c r="F112" s="13">
        <f>C112+$C$9</f>
        <v>7.0300000000000001E-2</v>
      </c>
      <c r="G112" s="8">
        <f>'TARIFNE STAVKE od 01.10.2022'!F101</f>
        <v>3.3999999999999998E-3</v>
      </c>
      <c r="H112" s="8">
        <f>'TARIFNE STAVKE od 01.10.2022'!G101</f>
        <v>3.3E-3</v>
      </c>
      <c r="I112" s="9">
        <f t="shared" si="41"/>
        <v>7.3599999999999999E-2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42">ROUND(D114*0.901,4)</f>
        <v>3.7000000000000002E-3</v>
      </c>
      <c r="D114" s="9">
        <f t="shared" ref="D114:D115" si="43">E114/$G$9</f>
        <v>4.1409516225363327E-3</v>
      </c>
      <c r="E114" s="9">
        <v>3.1199999999999999E-2</v>
      </c>
      <c r="F114" s="13">
        <f>C114+$C$9</f>
        <v>7.0300000000000001E-2</v>
      </c>
      <c r="G114" s="8">
        <f>'TARIFNE STAVKE od 01.10.2022'!F105</f>
        <v>3.5999999999999999E-3</v>
      </c>
      <c r="H114" s="8">
        <f>'TARIFNE STAVKE od 01.10.2022'!G105</f>
        <v>3.8E-3</v>
      </c>
      <c r="I114" s="9">
        <f t="shared" ref="I114:I115" si="44">(F114+H114)</f>
        <v>7.4099999999999999E-2</v>
      </c>
    </row>
    <row r="115" spans="1:9">
      <c r="A115" s="3">
        <v>2</v>
      </c>
      <c r="B115" s="3" t="s">
        <v>20</v>
      </c>
      <c r="C115" s="9">
        <f t="shared" si="42"/>
        <v>3.7000000000000002E-3</v>
      </c>
      <c r="D115" s="9">
        <f t="shared" si="43"/>
        <v>4.1409516225363327E-3</v>
      </c>
      <c r="E115" s="9">
        <v>3.1199999999999999E-2</v>
      </c>
      <c r="F115" s="13">
        <f>C115+$C$9</f>
        <v>7.0300000000000001E-2</v>
      </c>
      <c r="G115" s="8">
        <f>'TARIFNE STAVKE od 01.10.2022'!F106</f>
        <v>3.5999999999999999E-3</v>
      </c>
      <c r="H115" s="8">
        <f>'TARIFNE STAVKE od 01.10.2022'!G106</f>
        <v>3.8E-3</v>
      </c>
      <c r="I115" s="9">
        <f t="shared" si="44"/>
        <v>7.4099999999999999E-2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45">ROUND(D121*0.901,4)</f>
        <v>3.0000000000000001E-3</v>
      </c>
      <c r="D121" s="9">
        <f t="shared" ref="D121:D125" si="46">E121/$G$9</f>
        <v>3.3180702103656513E-3</v>
      </c>
      <c r="E121" s="9">
        <v>2.5000000000000001E-2</v>
      </c>
      <c r="F121" s="13">
        <f>C121+$C$9</f>
        <v>6.9600000000000009E-2</v>
      </c>
      <c r="G121" s="8">
        <f>'TARIFNE STAVKE od 01.10.2022'!F110</f>
        <v>3.8E-3</v>
      </c>
      <c r="H121" s="8">
        <f>'TARIFNE STAVKE od 01.10.2022'!G110</f>
        <v>4.1000000000000003E-3</v>
      </c>
      <c r="I121" s="9">
        <f t="shared" ref="I121:I125" si="47">(F121+H121)</f>
        <v>7.3700000000000015E-2</v>
      </c>
    </row>
    <row r="122" spans="1:9">
      <c r="A122" s="3">
        <v>2</v>
      </c>
      <c r="B122" s="3" t="s">
        <v>21</v>
      </c>
      <c r="C122" s="9">
        <f t="shared" si="45"/>
        <v>3.0000000000000001E-3</v>
      </c>
      <c r="D122" s="9">
        <f t="shared" si="46"/>
        <v>3.3180702103656513E-3</v>
      </c>
      <c r="E122" s="9">
        <v>2.5000000000000001E-2</v>
      </c>
      <c r="F122" s="13">
        <f>C122+$C$9</f>
        <v>6.9600000000000009E-2</v>
      </c>
      <c r="G122" s="8">
        <f>'TARIFNE STAVKE od 01.10.2022'!F111</f>
        <v>3.0999999999999999E-3</v>
      </c>
      <c r="H122" s="8">
        <f>'TARIFNE STAVKE od 01.10.2022'!G111</f>
        <v>3.3E-3</v>
      </c>
      <c r="I122" s="9">
        <f t="shared" si="47"/>
        <v>7.2900000000000006E-2</v>
      </c>
    </row>
    <row r="123" spans="1:9">
      <c r="A123" s="3">
        <v>3</v>
      </c>
      <c r="B123" s="3" t="s">
        <v>22</v>
      </c>
      <c r="C123" s="9">
        <f t="shared" si="45"/>
        <v>3.0000000000000001E-3</v>
      </c>
      <c r="D123" s="9">
        <f t="shared" si="46"/>
        <v>3.3180702103656513E-3</v>
      </c>
      <c r="E123" s="9">
        <v>2.5000000000000001E-2</v>
      </c>
      <c r="F123" s="13">
        <f>C123+$C$9</f>
        <v>6.9600000000000009E-2</v>
      </c>
      <c r="G123" s="8">
        <f>'TARIFNE STAVKE od 01.10.2022'!F112</f>
        <v>2.8999999999999998E-3</v>
      </c>
      <c r="H123" s="8">
        <f>'TARIFNE STAVKE od 01.10.2022'!G112</f>
        <v>3.0999999999999999E-3</v>
      </c>
      <c r="I123" s="9">
        <f t="shared" si="47"/>
        <v>7.2700000000000015E-2</v>
      </c>
    </row>
    <row r="124" spans="1:9">
      <c r="A124" s="3">
        <v>4</v>
      </c>
      <c r="B124" s="3" t="s">
        <v>23</v>
      </c>
      <c r="C124" s="9">
        <f t="shared" si="45"/>
        <v>3.0000000000000001E-3</v>
      </c>
      <c r="D124" s="9">
        <f t="shared" si="46"/>
        <v>3.3180702103656513E-3</v>
      </c>
      <c r="E124" s="9">
        <v>2.5000000000000001E-2</v>
      </c>
      <c r="F124" s="13">
        <f>C124+$C$9</f>
        <v>6.9600000000000009E-2</v>
      </c>
      <c r="G124" s="8">
        <f>'TARIFNE STAVKE od 01.10.2022'!F113</f>
        <v>2.7000000000000001E-3</v>
      </c>
      <c r="H124" s="8">
        <f>'TARIFNE STAVKE od 01.10.2022'!G113</f>
        <v>2.8999999999999998E-3</v>
      </c>
      <c r="I124" s="9">
        <f t="shared" si="47"/>
        <v>7.2500000000000009E-2</v>
      </c>
    </row>
    <row r="125" spans="1:9">
      <c r="A125" s="3">
        <v>5</v>
      </c>
      <c r="B125" s="3" t="s">
        <v>24</v>
      </c>
      <c r="C125" s="9">
        <f t="shared" si="45"/>
        <v>3.0000000000000001E-3</v>
      </c>
      <c r="D125" s="9">
        <f t="shared" si="46"/>
        <v>3.3180702103656513E-3</v>
      </c>
      <c r="E125" s="9">
        <v>2.5000000000000001E-2</v>
      </c>
      <c r="F125" s="13">
        <f>C125+$C$9</f>
        <v>6.9600000000000009E-2</v>
      </c>
      <c r="G125" s="8">
        <f>'TARIFNE STAVKE od 01.10.2022'!F114</f>
        <v>2.5000000000000001E-3</v>
      </c>
      <c r="H125" s="8">
        <f>'TARIFNE STAVKE od 01.10.2022'!G114</f>
        <v>2.7000000000000001E-3</v>
      </c>
      <c r="I125" s="9">
        <f t="shared" si="47"/>
        <v>7.2300000000000003E-2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48">ROUND(D131*0.901,4)</f>
        <v>3.2000000000000002E-3</v>
      </c>
      <c r="D131" s="9">
        <f t="shared" ref="D131:D136" si="49">E131/$G$9</f>
        <v>3.5304267038290525E-3</v>
      </c>
      <c r="E131" s="9">
        <v>2.6599999999999999E-2</v>
      </c>
      <c r="F131" s="13">
        <f t="shared" ref="F131:F136" si="50">C131+$C$9</f>
        <v>6.9800000000000001E-2</v>
      </c>
      <c r="G131" s="8">
        <f>'TARIFNE STAVKE od 01.10.2022'!F118</f>
        <v>3.8999999999999998E-3</v>
      </c>
      <c r="H131" s="8">
        <f>'TARIFNE STAVKE od 01.10.2022'!G118</f>
        <v>3.8999999999999998E-3</v>
      </c>
      <c r="I131" s="9">
        <f t="shared" ref="I131:I136" si="51">(F131+H131)</f>
        <v>7.3700000000000002E-2</v>
      </c>
    </row>
    <row r="132" spans="1:9">
      <c r="A132" s="3">
        <v>2</v>
      </c>
      <c r="B132" s="3" t="s">
        <v>20</v>
      </c>
      <c r="C132" s="9">
        <f t="shared" si="48"/>
        <v>3.2000000000000002E-3</v>
      </c>
      <c r="D132" s="9">
        <f t="shared" si="49"/>
        <v>3.5304267038290525E-3</v>
      </c>
      <c r="E132" s="9">
        <v>2.6599999999999999E-2</v>
      </c>
      <c r="F132" s="13">
        <f t="shared" si="50"/>
        <v>6.9800000000000001E-2</v>
      </c>
      <c r="G132" s="8">
        <f>'TARIFNE STAVKE od 01.10.2022'!F119</f>
        <v>3.8999999999999998E-3</v>
      </c>
      <c r="H132" s="8">
        <f>'TARIFNE STAVKE od 01.10.2022'!G119</f>
        <v>3.8999999999999998E-3</v>
      </c>
      <c r="I132" s="9">
        <f t="shared" si="51"/>
        <v>7.3700000000000002E-2</v>
      </c>
    </row>
    <row r="133" spans="1:9">
      <c r="A133" s="3">
        <v>3</v>
      </c>
      <c r="B133" s="3" t="s">
        <v>21</v>
      </c>
      <c r="C133" s="9">
        <f t="shared" si="48"/>
        <v>3.2000000000000002E-3</v>
      </c>
      <c r="D133" s="9">
        <f t="shared" si="49"/>
        <v>3.5304267038290525E-3</v>
      </c>
      <c r="E133" s="9">
        <v>2.6599999999999999E-2</v>
      </c>
      <c r="F133" s="13">
        <f t="shared" si="50"/>
        <v>6.9800000000000001E-2</v>
      </c>
      <c r="G133" s="8">
        <f>'TARIFNE STAVKE od 01.10.2022'!F120</f>
        <v>3.8999999999999998E-3</v>
      </c>
      <c r="H133" s="8">
        <f>'TARIFNE STAVKE od 01.10.2022'!G120</f>
        <v>3.8999999999999998E-3</v>
      </c>
      <c r="I133" s="9">
        <f t="shared" si="51"/>
        <v>7.3700000000000002E-2</v>
      </c>
    </row>
    <row r="134" spans="1:9">
      <c r="A134" s="3">
        <v>4</v>
      </c>
      <c r="B134" s="3" t="s">
        <v>22</v>
      </c>
      <c r="C134" s="9">
        <f t="shared" si="48"/>
        <v>3.2000000000000002E-3</v>
      </c>
      <c r="D134" s="9">
        <f t="shared" si="49"/>
        <v>3.5304267038290525E-3</v>
      </c>
      <c r="E134" s="9">
        <v>2.6599999999999999E-2</v>
      </c>
      <c r="F134" s="13">
        <f t="shared" si="50"/>
        <v>6.9800000000000001E-2</v>
      </c>
      <c r="G134" s="8">
        <f>'TARIFNE STAVKE od 01.10.2022'!F121</f>
        <v>3.7000000000000002E-3</v>
      </c>
      <c r="H134" s="8">
        <f>'TARIFNE STAVKE od 01.10.2022'!G121</f>
        <v>3.7000000000000002E-3</v>
      </c>
      <c r="I134" s="9">
        <f t="shared" si="51"/>
        <v>7.3499999999999996E-2</v>
      </c>
    </row>
    <row r="135" spans="1:9">
      <c r="A135" s="3">
        <v>5</v>
      </c>
      <c r="B135" s="3" t="s">
        <v>23</v>
      </c>
      <c r="C135" s="9">
        <f t="shared" si="48"/>
        <v>3.2000000000000002E-3</v>
      </c>
      <c r="D135" s="9">
        <f t="shared" si="49"/>
        <v>3.5304267038290525E-3</v>
      </c>
      <c r="E135" s="9">
        <v>2.6599999999999999E-2</v>
      </c>
      <c r="F135" s="13">
        <f t="shared" si="50"/>
        <v>6.9800000000000001E-2</v>
      </c>
      <c r="G135" s="8">
        <f>'TARIFNE STAVKE od 01.10.2022'!F122</f>
        <v>3.5000000000000001E-3</v>
      </c>
      <c r="H135" s="8">
        <f>'TARIFNE STAVKE od 01.10.2022'!G122</f>
        <v>3.5000000000000001E-3</v>
      </c>
      <c r="I135" s="9">
        <f t="shared" si="51"/>
        <v>7.3300000000000004E-2</v>
      </c>
    </row>
    <row r="136" spans="1:9">
      <c r="A136" s="3">
        <v>6</v>
      </c>
      <c r="B136" s="3" t="s">
        <v>24</v>
      </c>
      <c r="C136" s="9">
        <f t="shared" si="48"/>
        <v>3.2000000000000002E-3</v>
      </c>
      <c r="D136" s="9">
        <f t="shared" si="49"/>
        <v>3.5304267038290525E-3</v>
      </c>
      <c r="E136" s="9">
        <v>2.6599999999999999E-2</v>
      </c>
      <c r="F136" s="13">
        <f t="shared" si="50"/>
        <v>6.9800000000000001E-2</v>
      </c>
      <c r="G136" s="8">
        <f>'TARIFNE STAVKE od 01.10.2022'!F123</f>
        <v>3.3E-3</v>
      </c>
      <c r="H136" s="8">
        <f>'TARIFNE STAVKE od 01.10.2022'!G123</f>
        <v>3.3E-3</v>
      </c>
      <c r="I136" s="9">
        <f t="shared" si="51"/>
        <v>7.3099999999999998E-2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52">ROUND(D138*0.901,4)</f>
        <v>3.2000000000000002E-3</v>
      </c>
      <c r="D138" s="9">
        <f t="shared" ref="D138:D142" si="53">E138/$G$9</f>
        <v>3.5304267038290525E-3</v>
      </c>
      <c r="E138" s="9">
        <v>2.6599999999999999E-2</v>
      </c>
      <c r="F138" s="13">
        <f>C138+$C$9</f>
        <v>6.9800000000000001E-2</v>
      </c>
      <c r="G138" s="8">
        <f>'TARIFNE STAVKE od 01.10.2022'!F127</f>
        <v>5.1999999999999998E-3</v>
      </c>
      <c r="H138" s="8">
        <f>'TARIFNE STAVKE od 01.10.2022'!G127</f>
        <v>5.4999999999999997E-3</v>
      </c>
      <c r="I138" s="9">
        <f t="shared" ref="I138:I142" si="54">(F138+H138)</f>
        <v>7.5300000000000006E-2</v>
      </c>
    </row>
    <row r="139" spans="1:9">
      <c r="A139" s="3">
        <v>2</v>
      </c>
      <c r="B139" s="3" t="s">
        <v>20</v>
      </c>
      <c r="C139" s="9">
        <f t="shared" si="52"/>
        <v>3.2000000000000002E-3</v>
      </c>
      <c r="D139" s="9">
        <f t="shared" si="53"/>
        <v>3.5304267038290525E-3</v>
      </c>
      <c r="E139" s="9">
        <v>2.6599999999999999E-2</v>
      </c>
      <c r="F139" s="13">
        <f>C139+$C$9</f>
        <v>6.9800000000000001E-2</v>
      </c>
      <c r="G139" s="8">
        <f>'TARIFNE STAVKE od 01.10.2022'!F128</f>
        <v>4.4000000000000003E-3</v>
      </c>
      <c r="H139" s="8">
        <f>'TARIFNE STAVKE od 01.10.2022'!G128</f>
        <v>4.5999999999999999E-3</v>
      </c>
      <c r="I139" s="9">
        <f t="shared" si="54"/>
        <v>7.4399999999999994E-2</v>
      </c>
    </row>
    <row r="140" spans="1:9">
      <c r="A140" s="3">
        <v>3</v>
      </c>
      <c r="B140" s="3" t="s">
        <v>21</v>
      </c>
      <c r="C140" s="9">
        <f t="shared" si="52"/>
        <v>3.2000000000000002E-3</v>
      </c>
      <c r="D140" s="9">
        <f t="shared" si="53"/>
        <v>3.5304267038290525E-3</v>
      </c>
      <c r="E140" s="9">
        <v>2.6599999999999999E-2</v>
      </c>
      <c r="F140" s="13">
        <f>C140+$C$9</f>
        <v>6.9800000000000001E-2</v>
      </c>
      <c r="G140" s="8">
        <f>'TARIFNE STAVKE od 01.10.2022'!F129</f>
        <v>3.8999999999999998E-3</v>
      </c>
      <c r="H140" s="8">
        <f>'TARIFNE STAVKE od 01.10.2022'!G129</f>
        <v>4.1999999999999997E-3</v>
      </c>
      <c r="I140" s="9">
        <f t="shared" si="54"/>
        <v>7.3999999999999996E-2</v>
      </c>
    </row>
    <row r="141" spans="1:9">
      <c r="A141" s="3">
        <v>4</v>
      </c>
      <c r="B141" s="3" t="s">
        <v>22</v>
      </c>
      <c r="C141" s="9">
        <f t="shared" si="52"/>
        <v>3.2000000000000002E-3</v>
      </c>
      <c r="D141" s="9">
        <f t="shared" si="53"/>
        <v>3.5304267038290525E-3</v>
      </c>
      <c r="E141" s="9">
        <v>2.6599999999999999E-2</v>
      </c>
      <c r="F141" s="13">
        <f>C141+$C$9</f>
        <v>6.9800000000000001E-2</v>
      </c>
      <c r="G141" s="8">
        <f>'TARIFNE STAVKE od 01.10.2022'!F130</f>
        <v>3.7000000000000002E-3</v>
      </c>
      <c r="H141" s="8">
        <f>'TARIFNE STAVKE od 01.10.2022'!G130</f>
        <v>3.8999999999999998E-3</v>
      </c>
      <c r="I141" s="9">
        <f t="shared" si="54"/>
        <v>7.3700000000000002E-2</v>
      </c>
    </row>
    <row r="142" spans="1:9">
      <c r="A142" s="3">
        <v>5</v>
      </c>
      <c r="B142" s="3" t="s">
        <v>23</v>
      </c>
      <c r="C142" s="9">
        <f t="shared" si="52"/>
        <v>3.2000000000000002E-3</v>
      </c>
      <c r="D142" s="9">
        <f t="shared" si="53"/>
        <v>3.5304267038290525E-3</v>
      </c>
      <c r="E142" s="9">
        <v>2.6599999999999999E-2</v>
      </c>
      <c r="F142" s="13">
        <f>C142+$C$9</f>
        <v>6.9800000000000001E-2</v>
      </c>
      <c r="G142" s="8">
        <f>'TARIFNE STAVKE od 01.10.2022'!F131</f>
        <v>3.7000000000000002E-3</v>
      </c>
      <c r="H142" s="8">
        <f>'TARIFNE STAVKE od 01.10.2022'!G131</f>
        <v>3.8999999999999998E-3</v>
      </c>
      <c r="I142" s="9">
        <f t="shared" si="54"/>
        <v>7.3700000000000002E-2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55">ROUND(D148*0.901,4)</f>
        <v>3.0999999999999999E-3</v>
      </c>
      <c r="D148" s="9">
        <f t="shared" ref="D148:D152" si="56">E148/$G$9</f>
        <v>3.4906098613046652E-3</v>
      </c>
      <c r="E148" s="9">
        <v>2.63E-2</v>
      </c>
      <c r="F148" s="13">
        <f>C148+$C$9</f>
        <v>6.9700000000000012E-2</v>
      </c>
      <c r="G148" s="8">
        <f>'TARIFNE STAVKE od 01.10.2022'!F135</f>
        <v>7.0000000000000001E-3</v>
      </c>
      <c r="H148" s="8">
        <f>'TARIFNE STAVKE od 01.10.2022'!G135</f>
        <v>7.1999999999999998E-3</v>
      </c>
      <c r="I148" s="9">
        <f t="shared" ref="I148:I152" si="57">(F148+H148)</f>
        <v>7.690000000000001E-2</v>
      </c>
    </row>
    <row r="149" spans="1:9">
      <c r="A149" s="3">
        <v>2</v>
      </c>
      <c r="B149" s="3" t="s">
        <v>20</v>
      </c>
      <c r="C149" s="9">
        <f t="shared" si="55"/>
        <v>3.0999999999999999E-3</v>
      </c>
      <c r="D149" s="9">
        <f t="shared" si="56"/>
        <v>3.4906098613046652E-3</v>
      </c>
      <c r="E149" s="9">
        <v>2.63E-2</v>
      </c>
      <c r="F149" s="13">
        <f>C149+$C$9</f>
        <v>6.9700000000000012E-2</v>
      </c>
      <c r="G149" s="8">
        <f>'TARIFNE STAVKE od 01.10.2022'!F136</f>
        <v>6.1000000000000004E-3</v>
      </c>
      <c r="H149" s="8">
        <f>'TARIFNE STAVKE od 01.10.2022'!G136</f>
        <v>6.1999999999999998E-3</v>
      </c>
      <c r="I149" s="9">
        <f t="shared" si="57"/>
        <v>7.5900000000000009E-2</v>
      </c>
    </row>
    <row r="150" spans="1:9">
      <c r="A150" s="3">
        <v>3</v>
      </c>
      <c r="B150" s="3" t="s">
        <v>21</v>
      </c>
      <c r="C150" s="9">
        <f t="shared" si="55"/>
        <v>3.0999999999999999E-3</v>
      </c>
      <c r="D150" s="9">
        <f t="shared" si="56"/>
        <v>3.4906098613046652E-3</v>
      </c>
      <c r="E150" s="9">
        <v>2.63E-2</v>
      </c>
      <c r="F150" s="13">
        <f>C150+$C$9</f>
        <v>6.9700000000000012E-2</v>
      </c>
      <c r="G150" s="8">
        <f>'TARIFNE STAVKE od 01.10.2022'!F137</f>
        <v>5.1999999999999998E-3</v>
      </c>
      <c r="H150" s="8">
        <f>'TARIFNE STAVKE od 01.10.2022'!G137</f>
        <v>5.3E-3</v>
      </c>
      <c r="I150" s="9">
        <f t="shared" si="57"/>
        <v>7.5000000000000011E-2</v>
      </c>
    </row>
    <row r="151" spans="1:9">
      <c r="A151" s="3">
        <v>4</v>
      </c>
      <c r="B151" s="3" t="s">
        <v>22</v>
      </c>
      <c r="C151" s="9">
        <f t="shared" si="55"/>
        <v>3.0999999999999999E-3</v>
      </c>
      <c r="D151" s="9">
        <f t="shared" si="56"/>
        <v>3.4906098613046652E-3</v>
      </c>
      <c r="E151" s="9">
        <v>2.63E-2</v>
      </c>
      <c r="F151" s="13">
        <f>C151+$C$9</f>
        <v>6.9700000000000012E-2</v>
      </c>
      <c r="G151" s="8">
        <f>'TARIFNE STAVKE od 01.10.2022'!F138</f>
        <v>5.0000000000000001E-3</v>
      </c>
      <c r="H151" s="8">
        <f>'TARIFNE STAVKE od 01.10.2022'!G138</f>
        <v>5.1999999999999998E-3</v>
      </c>
      <c r="I151" s="9">
        <f t="shared" si="57"/>
        <v>7.4900000000000008E-2</v>
      </c>
    </row>
    <row r="152" spans="1:9">
      <c r="A152" s="3">
        <v>5</v>
      </c>
      <c r="B152" s="3" t="s">
        <v>23</v>
      </c>
      <c r="C152" s="9">
        <f t="shared" si="55"/>
        <v>3.0999999999999999E-3</v>
      </c>
      <c r="D152" s="9">
        <f t="shared" si="56"/>
        <v>3.4906098613046652E-3</v>
      </c>
      <c r="E152" s="9">
        <v>2.63E-2</v>
      </c>
      <c r="F152" s="13">
        <f>C152+$C$9</f>
        <v>6.9700000000000012E-2</v>
      </c>
      <c r="G152" s="8">
        <f>'TARIFNE STAVKE od 01.10.2022'!F139</f>
        <v>4.8999999999999998E-3</v>
      </c>
      <c r="H152" s="8">
        <f>'TARIFNE STAVKE od 01.10.2022'!G139</f>
        <v>5.0000000000000001E-3</v>
      </c>
      <c r="I152" s="9">
        <f t="shared" si="57"/>
        <v>7.4700000000000016E-2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58">ROUND(D158*0.901,4)</f>
        <v>3.2000000000000002E-3</v>
      </c>
      <c r="D158" s="9">
        <f t="shared" ref="D158:D163" si="59">E158/$G$9</f>
        <v>3.5304267038290525E-3</v>
      </c>
      <c r="E158" s="9">
        <v>2.6599999999999999E-2</v>
      </c>
      <c r="F158" s="13">
        <f t="shared" ref="F158:F163" si="60">C158+$C$9</f>
        <v>6.9800000000000001E-2</v>
      </c>
      <c r="G158" s="8">
        <f>'TARIFNE STAVKE od 01.10.2022'!F143</f>
        <v>7.3000000000000001E-3</v>
      </c>
      <c r="H158" s="8">
        <f>'TARIFNE STAVKE od 01.10.2022'!G143</f>
        <v>7.1999999999999998E-3</v>
      </c>
      <c r="I158" s="9">
        <f t="shared" ref="I158:I163" si="61">(F158+H158)</f>
        <v>7.6999999999999999E-2</v>
      </c>
    </row>
    <row r="159" spans="1:9">
      <c r="A159" s="3">
        <v>2</v>
      </c>
      <c r="B159" s="3" t="s">
        <v>20</v>
      </c>
      <c r="C159" s="9">
        <f t="shared" si="58"/>
        <v>3.2000000000000002E-3</v>
      </c>
      <c r="D159" s="9">
        <f t="shared" si="59"/>
        <v>3.5304267038290525E-3</v>
      </c>
      <c r="E159" s="9">
        <v>2.6599999999999999E-2</v>
      </c>
      <c r="F159" s="13">
        <f t="shared" si="60"/>
        <v>6.9800000000000001E-2</v>
      </c>
      <c r="G159" s="8">
        <f>'TARIFNE STAVKE od 01.10.2022'!F144</f>
        <v>7.3000000000000001E-3</v>
      </c>
      <c r="H159" s="8">
        <f>'TARIFNE STAVKE od 01.10.2022'!G144</f>
        <v>7.1999999999999998E-3</v>
      </c>
      <c r="I159" s="9">
        <f t="shared" si="61"/>
        <v>7.6999999999999999E-2</v>
      </c>
    </row>
    <row r="160" spans="1:9">
      <c r="A160" s="3">
        <v>3</v>
      </c>
      <c r="B160" s="3" t="s">
        <v>21</v>
      </c>
      <c r="C160" s="9">
        <f t="shared" si="58"/>
        <v>3.2000000000000002E-3</v>
      </c>
      <c r="D160" s="9">
        <f t="shared" si="59"/>
        <v>3.5304267038290525E-3</v>
      </c>
      <c r="E160" s="9">
        <v>2.6599999999999999E-2</v>
      </c>
      <c r="F160" s="13">
        <f t="shared" si="60"/>
        <v>6.9800000000000001E-2</v>
      </c>
      <c r="G160" s="8">
        <f>'TARIFNE STAVKE od 01.10.2022'!F145</f>
        <v>5.7999999999999996E-3</v>
      </c>
      <c r="H160" s="8">
        <f>'TARIFNE STAVKE od 01.10.2022'!G145</f>
        <v>5.7999999999999996E-3</v>
      </c>
      <c r="I160" s="9">
        <f t="shared" si="61"/>
        <v>7.5600000000000001E-2</v>
      </c>
    </row>
    <row r="161" spans="1:9">
      <c r="A161" s="3">
        <v>4</v>
      </c>
      <c r="B161" s="3" t="s">
        <v>22</v>
      </c>
      <c r="C161" s="9">
        <f t="shared" si="58"/>
        <v>3.2000000000000002E-3</v>
      </c>
      <c r="D161" s="9">
        <f t="shared" si="59"/>
        <v>3.5304267038290525E-3</v>
      </c>
      <c r="E161" s="9">
        <v>2.6599999999999999E-2</v>
      </c>
      <c r="F161" s="13">
        <f t="shared" si="60"/>
        <v>6.9800000000000001E-2</v>
      </c>
      <c r="G161" s="8">
        <f>'TARIFNE STAVKE od 01.10.2022'!F146</f>
        <v>5.4000000000000003E-3</v>
      </c>
      <c r="H161" s="8">
        <f>'TARIFNE STAVKE od 01.10.2022'!G146</f>
        <v>5.4000000000000003E-3</v>
      </c>
      <c r="I161" s="9">
        <f t="shared" si="61"/>
        <v>7.5200000000000003E-2</v>
      </c>
    </row>
    <row r="162" spans="1:9">
      <c r="A162" s="3">
        <v>5</v>
      </c>
      <c r="B162" s="3" t="s">
        <v>23</v>
      </c>
      <c r="C162" s="9">
        <f t="shared" si="58"/>
        <v>3.2000000000000002E-3</v>
      </c>
      <c r="D162" s="9">
        <f t="shared" si="59"/>
        <v>3.5304267038290525E-3</v>
      </c>
      <c r="E162" s="9">
        <v>2.6599999999999999E-2</v>
      </c>
      <c r="F162" s="13">
        <f t="shared" si="60"/>
        <v>6.9800000000000001E-2</v>
      </c>
      <c r="G162" s="8">
        <f>'TARIFNE STAVKE od 01.10.2022'!F147</f>
        <v>5.1000000000000004E-3</v>
      </c>
      <c r="H162" s="8">
        <f>'TARIFNE STAVKE od 01.10.2022'!G147</f>
        <v>5.1000000000000004E-3</v>
      </c>
      <c r="I162" s="9">
        <f t="shared" si="61"/>
        <v>7.4899999999999994E-2</v>
      </c>
    </row>
    <row r="163" spans="1:9">
      <c r="A163" s="3">
        <v>6</v>
      </c>
      <c r="B163" s="3" t="s">
        <v>24</v>
      </c>
      <c r="C163" s="9">
        <f t="shared" si="58"/>
        <v>3.2000000000000002E-3</v>
      </c>
      <c r="D163" s="9">
        <f t="shared" si="59"/>
        <v>3.5304267038290525E-3</v>
      </c>
      <c r="E163" s="9">
        <v>2.6599999999999999E-2</v>
      </c>
      <c r="F163" s="13">
        <f t="shared" si="60"/>
        <v>6.9800000000000001E-2</v>
      </c>
      <c r="G163" s="8">
        <f>'TARIFNE STAVKE od 01.10.2022'!F148</f>
        <v>4.7000000000000002E-3</v>
      </c>
      <c r="H163" s="8">
        <f>'TARIFNE STAVKE od 01.10.2022'!G148</f>
        <v>4.7000000000000002E-3</v>
      </c>
      <c r="I163" s="9">
        <f t="shared" si="61"/>
        <v>7.4499999999999997E-2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62">ROUND(D169*0.901,4)</f>
        <v>3.2000000000000002E-3</v>
      </c>
      <c r="D169" s="9">
        <f t="shared" ref="D169:D174" si="63">E169/$G$9</f>
        <v>3.5304267038290525E-3</v>
      </c>
      <c r="E169" s="9">
        <v>2.6599999999999999E-2</v>
      </c>
      <c r="F169" s="13">
        <f t="shared" ref="F169:F174" si="64">C169+$C$9</f>
        <v>6.9800000000000001E-2</v>
      </c>
      <c r="G169" s="76">
        <f>'TARIFNE STAVKE od 01.10.2022'!F152</f>
        <v>4.5999999999999999E-3</v>
      </c>
      <c r="H169" s="76">
        <f>'TARIFNE STAVKE od 01.10.2022'!G152</f>
        <v>4.7000000000000002E-3</v>
      </c>
      <c r="I169" s="9">
        <f t="shared" ref="I169:I174" si="65">(F169+H169)</f>
        <v>7.4499999999999997E-2</v>
      </c>
    </row>
    <row r="170" spans="1:9">
      <c r="A170" s="3">
        <v>2</v>
      </c>
      <c r="B170" s="3" t="s">
        <v>20</v>
      </c>
      <c r="C170" s="9">
        <f t="shared" si="62"/>
        <v>3.2000000000000002E-3</v>
      </c>
      <c r="D170" s="9">
        <f t="shared" si="63"/>
        <v>3.5304267038290525E-3</v>
      </c>
      <c r="E170" s="9">
        <v>2.6599999999999999E-2</v>
      </c>
      <c r="F170" s="13">
        <f t="shared" si="64"/>
        <v>6.9800000000000001E-2</v>
      </c>
      <c r="G170" s="76">
        <f>'TARIFNE STAVKE od 01.10.2022'!F153</f>
        <v>4.5999999999999999E-3</v>
      </c>
      <c r="H170" s="76">
        <f>'TARIFNE STAVKE od 01.10.2022'!G153</f>
        <v>4.7000000000000002E-3</v>
      </c>
      <c r="I170" s="9">
        <f t="shared" si="65"/>
        <v>7.4499999999999997E-2</v>
      </c>
    </row>
    <row r="171" spans="1:9">
      <c r="A171" s="3">
        <v>3</v>
      </c>
      <c r="B171" s="3" t="s">
        <v>21</v>
      </c>
      <c r="C171" s="9">
        <f t="shared" si="62"/>
        <v>3.2000000000000002E-3</v>
      </c>
      <c r="D171" s="9">
        <f t="shared" si="63"/>
        <v>3.5304267038290525E-3</v>
      </c>
      <c r="E171" s="9">
        <v>2.6599999999999999E-2</v>
      </c>
      <c r="F171" s="13">
        <f t="shared" si="64"/>
        <v>6.9800000000000001E-2</v>
      </c>
      <c r="G171" s="76">
        <f>'TARIFNE STAVKE od 01.10.2022'!F154</f>
        <v>3.7000000000000002E-3</v>
      </c>
      <c r="H171" s="76">
        <f>'TARIFNE STAVKE od 01.10.2022'!G154</f>
        <v>3.8E-3</v>
      </c>
      <c r="I171" s="9">
        <f t="shared" si="65"/>
        <v>7.3599999999999999E-2</v>
      </c>
    </row>
    <row r="172" spans="1:9">
      <c r="A172" s="3">
        <v>4</v>
      </c>
      <c r="B172" s="3" t="s">
        <v>22</v>
      </c>
      <c r="C172" s="9">
        <f t="shared" si="62"/>
        <v>3.2000000000000002E-3</v>
      </c>
      <c r="D172" s="9">
        <f t="shared" si="63"/>
        <v>3.5304267038290525E-3</v>
      </c>
      <c r="E172" s="9">
        <v>2.6599999999999999E-2</v>
      </c>
      <c r="F172" s="13">
        <f t="shared" si="64"/>
        <v>6.9800000000000001E-2</v>
      </c>
      <c r="G172" s="76">
        <f>'TARIFNE STAVKE od 01.10.2022'!F155</f>
        <v>3.5000000000000001E-3</v>
      </c>
      <c r="H172" s="76">
        <f>'TARIFNE STAVKE od 01.10.2022'!G155</f>
        <v>3.5000000000000001E-3</v>
      </c>
      <c r="I172" s="9">
        <f t="shared" si="65"/>
        <v>7.3300000000000004E-2</v>
      </c>
    </row>
    <row r="173" spans="1:9">
      <c r="A173" s="3">
        <v>5</v>
      </c>
      <c r="B173" s="3" t="s">
        <v>23</v>
      </c>
      <c r="C173" s="9">
        <f t="shared" si="62"/>
        <v>3.2000000000000002E-3</v>
      </c>
      <c r="D173" s="9">
        <f t="shared" si="63"/>
        <v>3.5304267038290525E-3</v>
      </c>
      <c r="E173" s="9">
        <v>2.6599999999999999E-2</v>
      </c>
      <c r="F173" s="13">
        <f t="shared" si="64"/>
        <v>6.9800000000000001E-2</v>
      </c>
      <c r="G173" s="76">
        <f>'TARIFNE STAVKE od 01.10.2022'!F156</f>
        <v>3.2000000000000002E-3</v>
      </c>
      <c r="H173" s="76">
        <f>'TARIFNE STAVKE od 01.10.2022'!G156</f>
        <v>3.3E-3</v>
      </c>
      <c r="I173" s="9">
        <f t="shared" si="65"/>
        <v>7.3099999999999998E-2</v>
      </c>
    </row>
    <row r="174" spans="1:9">
      <c r="A174" s="3">
        <v>6</v>
      </c>
      <c r="B174" s="3" t="s">
        <v>24</v>
      </c>
      <c r="C174" s="9">
        <f t="shared" si="62"/>
        <v>3.2000000000000002E-3</v>
      </c>
      <c r="D174" s="9">
        <f t="shared" si="63"/>
        <v>3.5304267038290525E-3</v>
      </c>
      <c r="E174" s="9">
        <v>2.6599999999999999E-2</v>
      </c>
      <c r="F174" s="13">
        <f t="shared" si="64"/>
        <v>6.9800000000000001E-2</v>
      </c>
      <c r="G174" s="76">
        <f>'TARIFNE STAVKE od 01.10.2022'!F157</f>
        <v>3.0000000000000001E-3</v>
      </c>
      <c r="H174" s="76">
        <f>'TARIFNE STAVKE od 01.10.2022'!G157</f>
        <v>3.0999999999999999E-3</v>
      </c>
      <c r="I174" s="9">
        <f t="shared" si="65"/>
        <v>7.2900000000000006E-2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66">ROUND(D180*0.901,4)</f>
        <v>3.2000000000000002E-3</v>
      </c>
      <c r="D180" s="9">
        <f t="shared" ref="D180:D182" si="67">E180/$G$9</f>
        <v>3.5304267038290525E-3</v>
      </c>
      <c r="E180" s="9">
        <v>2.6599999999999999E-2</v>
      </c>
      <c r="F180" s="13">
        <f>C180+$C$9</f>
        <v>6.9800000000000001E-2</v>
      </c>
      <c r="G180" s="8">
        <f>'TARIFNE STAVKE od 01.10.2022'!F161</f>
        <v>3.5999999999999999E-3</v>
      </c>
      <c r="H180" s="8">
        <f>'TARIFNE STAVKE od 01.10.2022'!G161</f>
        <v>3.7000000000000002E-3</v>
      </c>
      <c r="I180" s="9">
        <f t="shared" ref="I180:I182" si="68">(F180+H180)</f>
        <v>7.3499999999999996E-2</v>
      </c>
    </row>
    <row r="181" spans="1:9">
      <c r="A181" s="3">
        <v>2</v>
      </c>
      <c r="B181" s="3" t="s">
        <v>21</v>
      </c>
      <c r="C181" s="9">
        <f t="shared" si="66"/>
        <v>3.2000000000000002E-3</v>
      </c>
      <c r="D181" s="9">
        <f t="shared" si="67"/>
        <v>3.5304267038290525E-3</v>
      </c>
      <c r="E181" s="9">
        <v>2.6599999999999999E-2</v>
      </c>
      <c r="F181" s="13">
        <f>C181+$C$9</f>
        <v>6.9800000000000001E-2</v>
      </c>
      <c r="G181" s="8">
        <f>'TARIFNE STAVKE od 01.10.2022'!F162</f>
        <v>3.5999999999999999E-3</v>
      </c>
      <c r="H181" s="8">
        <f>'TARIFNE STAVKE od 01.10.2022'!G162</f>
        <v>3.7000000000000002E-3</v>
      </c>
      <c r="I181" s="9">
        <f t="shared" si="68"/>
        <v>7.3499999999999996E-2</v>
      </c>
    </row>
    <row r="182" spans="1:9">
      <c r="A182" s="3">
        <v>3</v>
      </c>
      <c r="B182" s="3" t="s">
        <v>23</v>
      </c>
      <c r="C182" s="9">
        <f t="shared" si="66"/>
        <v>3.2000000000000002E-3</v>
      </c>
      <c r="D182" s="9">
        <f t="shared" si="67"/>
        <v>3.5304267038290525E-3</v>
      </c>
      <c r="E182" s="9">
        <v>2.6599999999999999E-2</v>
      </c>
      <c r="F182" s="13">
        <f>C182+$C$9</f>
        <v>6.9800000000000001E-2</v>
      </c>
      <c r="G182" s="8">
        <f>'TARIFNE STAVKE od 01.10.2022'!F163</f>
        <v>3.3E-3</v>
      </c>
      <c r="H182" s="8">
        <f>'TARIFNE STAVKE od 01.10.2022'!G163</f>
        <v>3.3999999999999998E-3</v>
      </c>
      <c r="I182" s="9">
        <f t="shared" si="68"/>
        <v>7.3200000000000001E-2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69">ROUND(D188*0.901,4)</f>
        <v>3.2000000000000002E-3</v>
      </c>
      <c r="D188" s="9">
        <f t="shared" ref="D188:D191" si="70">E188/$G$9</f>
        <v>3.5304267038290525E-3</v>
      </c>
      <c r="E188" s="9">
        <v>2.6599999999999999E-2</v>
      </c>
      <c r="F188" s="13">
        <f>C188+$C$9</f>
        <v>6.9800000000000001E-2</v>
      </c>
      <c r="G188" s="8">
        <f>'TARIFNE STAVKE od 01.10.2022'!F167</f>
        <v>8.3000000000000001E-3</v>
      </c>
      <c r="H188" s="8">
        <f>'TARIFNE STAVKE od 01.10.2022'!G167</f>
        <v>8.3000000000000001E-3</v>
      </c>
      <c r="I188" s="9">
        <f t="shared" ref="I188:I191" si="71">(F188+H188)</f>
        <v>7.8100000000000003E-2</v>
      </c>
    </row>
    <row r="189" spans="1:9">
      <c r="A189" s="3">
        <v>2</v>
      </c>
      <c r="B189" s="3" t="s">
        <v>21</v>
      </c>
      <c r="C189" s="9">
        <f t="shared" si="69"/>
        <v>3.2000000000000002E-3</v>
      </c>
      <c r="D189" s="9">
        <f t="shared" si="70"/>
        <v>3.5304267038290525E-3</v>
      </c>
      <c r="E189" s="9">
        <v>2.6599999999999999E-2</v>
      </c>
      <c r="F189" s="13">
        <f>C189+$C$9</f>
        <v>6.9800000000000001E-2</v>
      </c>
      <c r="G189" s="8">
        <f>'TARIFNE STAVKE od 01.10.2022'!F168</f>
        <v>7.9000000000000008E-3</v>
      </c>
      <c r="H189" s="8">
        <f>'TARIFNE STAVKE od 01.10.2022'!G168</f>
        <v>7.9000000000000008E-3</v>
      </c>
      <c r="I189" s="9">
        <f t="shared" si="71"/>
        <v>7.7700000000000005E-2</v>
      </c>
    </row>
    <row r="190" spans="1:9">
      <c r="A190" s="3">
        <v>3</v>
      </c>
      <c r="B190" s="3" t="s">
        <v>23</v>
      </c>
      <c r="C190" s="9">
        <f t="shared" si="69"/>
        <v>3.2000000000000002E-3</v>
      </c>
      <c r="D190" s="9">
        <f t="shared" si="70"/>
        <v>3.5304267038290525E-3</v>
      </c>
      <c r="E190" s="9">
        <v>2.6599999999999999E-2</v>
      </c>
      <c r="F190" s="13">
        <f>C190+$C$9</f>
        <v>6.9800000000000001E-2</v>
      </c>
      <c r="G190" s="8">
        <f>'TARIFNE STAVKE od 01.10.2022'!F169</f>
        <v>7.0000000000000001E-3</v>
      </c>
      <c r="H190" s="8">
        <f>'TARIFNE STAVKE od 01.10.2022'!G169</f>
        <v>7.0000000000000001E-3</v>
      </c>
      <c r="I190" s="9">
        <f t="shared" si="71"/>
        <v>7.6800000000000007E-2</v>
      </c>
    </row>
    <row r="191" spans="1:9">
      <c r="A191" s="3">
        <v>4</v>
      </c>
      <c r="B191" s="3" t="s">
        <v>25</v>
      </c>
      <c r="C191" s="9">
        <f t="shared" si="69"/>
        <v>3.2000000000000002E-3</v>
      </c>
      <c r="D191" s="9">
        <f t="shared" si="70"/>
        <v>3.5304267038290525E-3</v>
      </c>
      <c r="E191" s="9">
        <v>2.6599999999999999E-2</v>
      </c>
      <c r="F191" s="13">
        <f>C191+$C$9</f>
        <v>6.9800000000000001E-2</v>
      </c>
      <c r="G191" s="8">
        <f>'TARIFNE STAVKE od 01.10.2022'!F170</f>
        <v>5.0000000000000001E-3</v>
      </c>
      <c r="H191" s="8">
        <f>'TARIFNE STAVKE od 01.10.2022'!G170</f>
        <v>5.0000000000000001E-3</v>
      </c>
      <c r="I191" s="9">
        <f t="shared" si="71"/>
        <v>7.4800000000000005E-2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72">ROUND(D197*0.901,4)</f>
        <v>3.0999999999999999E-3</v>
      </c>
      <c r="D197" s="9">
        <f t="shared" ref="D197:D201" si="73">E197/$G$9</f>
        <v>3.4375207379388146E-3</v>
      </c>
      <c r="E197" s="9">
        <v>2.5899999999999999E-2</v>
      </c>
      <c r="F197" s="13">
        <f>C197+$C$9</f>
        <v>6.9700000000000012E-2</v>
      </c>
      <c r="G197" s="76">
        <f>'TARIFNE STAVKE od 01.10.2022'!F174</f>
        <v>3.5000000000000001E-3</v>
      </c>
      <c r="H197" s="76">
        <f>'TARIFNE STAVKE od 01.10.2022'!G174</f>
        <v>3.8999999999999998E-3</v>
      </c>
      <c r="I197" s="9">
        <f t="shared" ref="I197:I201" si="74">(F197+H197)</f>
        <v>7.3600000000000013E-2</v>
      </c>
    </row>
    <row r="198" spans="1:9">
      <c r="A198" s="3">
        <v>2</v>
      </c>
      <c r="B198" s="3" t="s">
        <v>20</v>
      </c>
      <c r="C198" s="9">
        <f t="shared" si="72"/>
        <v>3.0999999999999999E-3</v>
      </c>
      <c r="D198" s="9">
        <f t="shared" si="73"/>
        <v>3.4375207379388146E-3</v>
      </c>
      <c r="E198" s="9">
        <v>2.5899999999999999E-2</v>
      </c>
      <c r="F198" s="13">
        <f>C198+$C$9</f>
        <v>6.9700000000000012E-2</v>
      </c>
      <c r="G198" s="76">
        <f>'TARIFNE STAVKE od 01.10.2022'!F175</f>
        <v>3.5000000000000001E-3</v>
      </c>
      <c r="H198" s="76">
        <f>'TARIFNE STAVKE od 01.10.2022'!G175</f>
        <v>3.8999999999999998E-3</v>
      </c>
      <c r="I198" s="9">
        <f t="shared" si="74"/>
        <v>7.3600000000000013E-2</v>
      </c>
    </row>
    <row r="199" spans="1:9">
      <c r="A199" s="3">
        <v>3</v>
      </c>
      <c r="B199" s="3" t="s">
        <v>21</v>
      </c>
      <c r="C199" s="9">
        <f t="shared" si="72"/>
        <v>3.0999999999999999E-3</v>
      </c>
      <c r="D199" s="9">
        <f t="shared" si="73"/>
        <v>3.4375207379388146E-3</v>
      </c>
      <c r="E199" s="9">
        <v>2.5899999999999999E-2</v>
      </c>
      <c r="F199" s="13">
        <f>C199+$C$9</f>
        <v>6.9700000000000012E-2</v>
      </c>
      <c r="G199" s="76">
        <f>'TARIFNE STAVKE od 01.10.2022'!F176</f>
        <v>3.2000000000000002E-3</v>
      </c>
      <c r="H199" s="76">
        <f>'TARIFNE STAVKE od 01.10.2022'!G176</f>
        <v>3.5000000000000001E-3</v>
      </c>
      <c r="I199" s="9">
        <f t="shared" si="74"/>
        <v>7.3200000000000015E-2</v>
      </c>
    </row>
    <row r="200" spans="1:9">
      <c r="A200" s="3">
        <v>4</v>
      </c>
      <c r="B200" s="3" t="s">
        <v>22</v>
      </c>
      <c r="C200" s="9">
        <f t="shared" si="72"/>
        <v>3.0999999999999999E-3</v>
      </c>
      <c r="D200" s="9">
        <f t="shared" si="73"/>
        <v>3.4375207379388146E-3</v>
      </c>
      <c r="E200" s="9">
        <v>2.5899999999999999E-2</v>
      </c>
      <c r="F200" s="13">
        <f>C200+$C$9</f>
        <v>6.9700000000000012E-2</v>
      </c>
      <c r="G200" s="76">
        <f>'TARIFNE STAVKE od 01.10.2022'!F177</f>
        <v>3.2000000000000002E-3</v>
      </c>
      <c r="H200" s="76">
        <f>'TARIFNE STAVKE od 01.10.2022'!G177</f>
        <v>3.5000000000000001E-3</v>
      </c>
      <c r="I200" s="9">
        <f t="shared" si="74"/>
        <v>7.3200000000000015E-2</v>
      </c>
    </row>
    <row r="201" spans="1:9">
      <c r="A201" s="3">
        <v>5</v>
      </c>
      <c r="B201" s="3" t="s">
        <v>23</v>
      </c>
      <c r="C201" s="9">
        <f t="shared" si="72"/>
        <v>3.0999999999999999E-3</v>
      </c>
      <c r="D201" s="9">
        <f t="shared" si="73"/>
        <v>3.4375207379388146E-3</v>
      </c>
      <c r="E201" s="9">
        <v>2.5899999999999999E-2</v>
      </c>
      <c r="F201" s="13">
        <f>C201+$C$9</f>
        <v>6.9700000000000012E-2</v>
      </c>
      <c r="G201" s="76">
        <f>'TARIFNE STAVKE od 01.10.2022'!F178</f>
        <v>2.8E-3</v>
      </c>
      <c r="H201" s="76">
        <f>'TARIFNE STAVKE od 01.10.2022'!G178</f>
        <v>3.0999999999999999E-3</v>
      </c>
      <c r="I201" s="9">
        <f t="shared" si="74"/>
        <v>7.2800000000000017E-2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75">ROUND(D207*0.901,4)</f>
        <v>3.0999999999999999E-3</v>
      </c>
      <c r="D207" s="9">
        <f t="shared" ref="D207:D211" si="76">E207/$G$9</f>
        <v>3.4375207379388146E-3</v>
      </c>
      <c r="E207" s="9">
        <v>2.5899999999999999E-2</v>
      </c>
      <c r="F207" s="13">
        <f>C207+$C$9</f>
        <v>6.9700000000000012E-2</v>
      </c>
      <c r="G207" s="8">
        <f>'TARIFNE STAVKE od 01.10.2022'!F16</f>
        <v>4.0000000000000001E-3</v>
      </c>
      <c r="H207" s="8">
        <f>'TARIFNE STAVKE od 01.10.2022'!G16</f>
        <v>4.1000000000000003E-3</v>
      </c>
      <c r="I207" s="9">
        <f t="shared" ref="I207:I211" si="77">(F207+H207)</f>
        <v>7.3800000000000018E-2</v>
      </c>
    </row>
    <row r="208" spans="1:9">
      <c r="A208" s="3">
        <v>2</v>
      </c>
      <c r="B208" s="3" t="s">
        <v>20</v>
      </c>
      <c r="C208" s="9">
        <f t="shared" si="75"/>
        <v>3.0999999999999999E-3</v>
      </c>
      <c r="D208" s="9">
        <f t="shared" si="76"/>
        <v>3.4375207379388146E-3</v>
      </c>
      <c r="E208" s="9">
        <v>2.5899999999999999E-2</v>
      </c>
      <c r="F208" s="13">
        <f>C208+$C$9</f>
        <v>6.9700000000000012E-2</v>
      </c>
      <c r="G208" s="8">
        <f>'TARIFNE STAVKE od 01.10.2022'!F17</f>
        <v>4.0000000000000001E-3</v>
      </c>
      <c r="H208" s="8">
        <f>'TARIFNE STAVKE od 01.10.2022'!G17</f>
        <v>4.1000000000000003E-3</v>
      </c>
      <c r="I208" s="9">
        <f t="shared" si="77"/>
        <v>7.3800000000000018E-2</v>
      </c>
    </row>
    <row r="209" spans="1:9">
      <c r="A209" s="3">
        <v>3</v>
      </c>
      <c r="B209" s="3" t="s">
        <v>21</v>
      </c>
      <c r="C209" s="9">
        <f t="shared" si="75"/>
        <v>3.0999999999999999E-3</v>
      </c>
      <c r="D209" s="9">
        <f t="shared" si="76"/>
        <v>3.4375207379388146E-3</v>
      </c>
      <c r="E209" s="9">
        <v>2.5899999999999999E-2</v>
      </c>
      <c r="F209" s="13">
        <f>C209+$C$9</f>
        <v>6.9700000000000012E-2</v>
      </c>
      <c r="G209" s="8">
        <f>'TARIFNE STAVKE od 01.10.2022'!F18</f>
        <v>4.0000000000000001E-3</v>
      </c>
      <c r="H209" s="8">
        <f>'TARIFNE STAVKE od 01.10.2022'!G18</f>
        <v>4.1000000000000003E-3</v>
      </c>
      <c r="I209" s="9">
        <f t="shared" si="77"/>
        <v>7.3800000000000018E-2</v>
      </c>
    </row>
    <row r="210" spans="1:9">
      <c r="A210" s="3">
        <v>4</v>
      </c>
      <c r="B210" s="3" t="s">
        <v>22</v>
      </c>
      <c r="C210" s="9">
        <f t="shared" si="75"/>
        <v>3.0999999999999999E-3</v>
      </c>
      <c r="D210" s="9">
        <f t="shared" si="76"/>
        <v>3.4375207379388146E-3</v>
      </c>
      <c r="E210" s="9">
        <v>2.5899999999999999E-2</v>
      </c>
      <c r="F210" s="13">
        <f>C210+$C$9</f>
        <v>6.9700000000000012E-2</v>
      </c>
      <c r="G210" s="8">
        <f>'TARIFNE STAVKE od 01.10.2022'!F19</f>
        <v>3.5999999999999999E-3</v>
      </c>
      <c r="H210" s="8">
        <f>'TARIFNE STAVKE od 01.10.2022'!G19</f>
        <v>3.7000000000000002E-3</v>
      </c>
      <c r="I210" s="9">
        <f t="shared" si="77"/>
        <v>7.3400000000000007E-2</v>
      </c>
    </row>
    <row r="211" spans="1:9">
      <c r="A211" s="3">
        <v>5</v>
      </c>
      <c r="B211" s="3" t="s">
        <v>23</v>
      </c>
      <c r="C211" s="9">
        <f t="shared" si="75"/>
        <v>3.0999999999999999E-3</v>
      </c>
      <c r="D211" s="9">
        <f t="shared" si="76"/>
        <v>3.4375207379388146E-3</v>
      </c>
      <c r="E211" s="9">
        <v>2.5899999999999999E-2</v>
      </c>
      <c r="F211" s="13">
        <f>C211+$C$9</f>
        <v>6.9700000000000012E-2</v>
      </c>
      <c r="G211" s="8">
        <f>'TARIFNE STAVKE od 01.10.2022'!F20</f>
        <v>3.5999999999999999E-3</v>
      </c>
      <c r="H211" s="8">
        <f>'TARIFNE STAVKE od 01.10.2022'!G20</f>
        <v>3.7000000000000002E-3</v>
      </c>
      <c r="I211" s="9">
        <f t="shared" si="77"/>
        <v>7.3400000000000007E-2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78">ROUND(D213*0.901,4)</f>
        <v>3.0999999999999999E-3</v>
      </c>
      <c r="D213" s="9">
        <f t="shared" ref="D213:D221" si="79">E213/$G$9</f>
        <v>3.4375207379388146E-3</v>
      </c>
      <c r="E213" s="9">
        <v>2.5899999999999999E-2</v>
      </c>
      <c r="F213" s="13">
        <f>C213+$C$9</f>
        <v>6.9700000000000012E-2</v>
      </c>
      <c r="G213" s="8">
        <f>'TARIFNE STAVKE od 01.10.2022'!F190</f>
        <v>4.8999999999999998E-3</v>
      </c>
      <c r="H213" s="8">
        <f>'TARIFNE STAVKE od 01.10.2022'!G190</f>
        <v>5.1000000000000004E-3</v>
      </c>
      <c r="I213" s="9">
        <f t="shared" ref="I213:I216" si="80">(F213+H213)</f>
        <v>7.4800000000000005E-2</v>
      </c>
    </row>
    <row r="214" spans="1:9">
      <c r="A214" s="3">
        <v>2</v>
      </c>
      <c r="B214" s="3" t="s">
        <v>21</v>
      </c>
      <c r="C214" s="9">
        <f t="shared" si="78"/>
        <v>3.0999999999999999E-3</v>
      </c>
      <c r="D214" s="9">
        <f t="shared" si="79"/>
        <v>3.4375207379388146E-3</v>
      </c>
      <c r="E214" s="9">
        <v>2.5899999999999999E-2</v>
      </c>
      <c r="F214" s="13">
        <f>C214+$C$9</f>
        <v>6.9700000000000012E-2</v>
      </c>
      <c r="G214" s="8">
        <f>'TARIFNE STAVKE od 01.10.2022'!F191</f>
        <v>4.8999999999999998E-3</v>
      </c>
      <c r="H214" s="8">
        <f>'TARIFNE STAVKE od 01.10.2022'!G191</f>
        <v>5.1000000000000004E-3</v>
      </c>
      <c r="I214" s="9">
        <f t="shared" si="80"/>
        <v>7.4800000000000005E-2</v>
      </c>
    </row>
    <row r="215" spans="1:9">
      <c r="A215" s="3">
        <v>3</v>
      </c>
      <c r="B215" s="3" t="s">
        <v>22</v>
      </c>
      <c r="C215" s="9">
        <f t="shared" si="78"/>
        <v>3.0999999999999999E-3</v>
      </c>
      <c r="D215" s="9">
        <f t="shared" si="79"/>
        <v>3.4375207379388146E-3</v>
      </c>
      <c r="E215" s="9">
        <v>2.5899999999999999E-2</v>
      </c>
      <c r="F215" s="13">
        <f>C215+$C$9</f>
        <v>6.9700000000000012E-2</v>
      </c>
      <c r="G215" s="8">
        <f>'TARIFNE STAVKE od 01.10.2022'!F192</f>
        <v>4.5999999999999999E-3</v>
      </c>
      <c r="H215" s="8">
        <f>'TARIFNE STAVKE od 01.10.2022'!G192</f>
        <v>4.8999999999999998E-3</v>
      </c>
      <c r="I215" s="9">
        <f t="shared" si="80"/>
        <v>7.4600000000000014E-2</v>
      </c>
    </row>
    <row r="216" spans="1:9">
      <c r="A216" s="3">
        <v>4</v>
      </c>
      <c r="B216" s="3" t="s">
        <v>23</v>
      </c>
      <c r="C216" s="9">
        <f t="shared" si="78"/>
        <v>3.0999999999999999E-3</v>
      </c>
      <c r="D216" s="9">
        <f t="shared" si="79"/>
        <v>3.4375207379388146E-3</v>
      </c>
      <c r="E216" s="9">
        <v>2.5899999999999999E-2</v>
      </c>
      <c r="F216" s="13">
        <f>C216+$C$9</f>
        <v>6.9700000000000012E-2</v>
      </c>
      <c r="G216" s="8">
        <f>'TARIFNE STAVKE od 01.10.2022'!F193</f>
        <v>4.4000000000000003E-3</v>
      </c>
      <c r="H216" s="8">
        <f>'TARIFNE STAVKE od 01.10.2022'!G193</f>
        <v>4.5999999999999999E-3</v>
      </c>
      <c r="I216" s="9">
        <f t="shared" si="80"/>
        <v>7.4300000000000005E-2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78"/>
        <v>3.0999999999999999E-3</v>
      </c>
      <c r="D218" s="9">
        <f t="shared" si="79"/>
        <v>3.4375207379388146E-3</v>
      </c>
      <c r="E218" s="9">
        <v>2.5899999999999999E-2</v>
      </c>
      <c r="F218" s="13">
        <f>C218+$C$9</f>
        <v>6.9700000000000012E-2</v>
      </c>
      <c r="G218" s="8">
        <f>'TARIFNE STAVKE od 01.10.2022'!F197</f>
        <v>5.4999999999999997E-3</v>
      </c>
      <c r="H218" s="8">
        <f>'TARIFNE STAVKE od 01.10.2022'!G197</f>
        <v>5.7000000000000002E-3</v>
      </c>
      <c r="I218" s="9">
        <f t="shared" ref="I218:I221" si="81">(F218+H218)</f>
        <v>7.5400000000000009E-2</v>
      </c>
    </row>
    <row r="219" spans="1:9">
      <c r="A219" s="3">
        <v>2</v>
      </c>
      <c r="B219" s="3" t="s">
        <v>21</v>
      </c>
      <c r="C219" s="9">
        <f t="shared" si="78"/>
        <v>3.0999999999999999E-3</v>
      </c>
      <c r="D219" s="9">
        <f t="shared" si="79"/>
        <v>3.4375207379388146E-3</v>
      </c>
      <c r="E219" s="9">
        <v>2.5899999999999999E-2</v>
      </c>
      <c r="F219" s="13">
        <f>C219+$C$9</f>
        <v>6.9700000000000012E-2</v>
      </c>
      <c r="G219" s="8">
        <f>'TARIFNE STAVKE od 01.10.2022'!F198</f>
        <v>4.4000000000000003E-3</v>
      </c>
      <c r="H219" s="8">
        <f>'TARIFNE STAVKE od 01.10.2022'!G198</f>
        <v>4.5999999999999999E-3</v>
      </c>
      <c r="I219" s="9">
        <f t="shared" si="81"/>
        <v>7.4300000000000005E-2</v>
      </c>
    </row>
    <row r="220" spans="1:9">
      <c r="A220" s="3">
        <v>3</v>
      </c>
      <c r="B220" s="3" t="s">
        <v>22</v>
      </c>
      <c r="C220" s="9">
        <f t="shared" si="78"/>
        <v>3.0999999999999999E-3</v>
      </c>
      <c r="D220" s="9">
        <f t="shared" si="79"/>
        <v>3.4375207379388146E-3</v>
      </c>
      <c r="E220" s="9">
        <v>2.5899999999999999E-2</v>
      </c>
      <c r="F220" s="13">
        <f>C220+$C$9</f>
        <v>6.9700000000000012E-2</v>
      </c>
      <c r="G220" s="8">
        <f>'TARIFNE STAVKE od 01.10.2022'!F199</f>
        <v>4.1000000000000003E-3</v>
      </c>
      <c r="H220" s="8">
        <f>'TARIFNE STAVKE od 01.10.2022'!G199</f>
        <v>4.3E-3</v>
      </c>
      <c r="I220" s="9">
        <f t="shared" si="81"/>
        <v>7.400000000000001E-2</v>
      </c>
    </row>
    <row r="221" spans="1:9">
      <c r="A221" s="3">
        <v>4</v>
      </c>
      <c r="B221" s="3" t="s">
        <v>23</v>
      </c>
      <c r="C221" s="9">
        <f t="shared" si="78"/>
        <v>3.0999999999999999E-3</v>
      </c>
      <c r="D221" s="9">
        <f t="shared" si="79"/>
        <v>3.4375207379388146E-3</v>
      </c>
      <c r="E221" s="9">
        <v>2.5899999999999999E-2</v>
      </c>
      <c r="F221" s="13">
        <f>C221+$C$9</f>
        <v>6.9700000000000012E-2</v>
      </c>
      <c r="G221" s="8">
        <f>'TARIFNE STAVKE od 01.10.2022'!F200</f>
        <v>3.8E-3</v>
      </c>
      <c r="H221" s="8">
        <f>'TARIFNE STAVKE od 01.10.2022'!G200</f>
        <v>4.0000000000000001E-3</v>
      </c>
      <c r="I221" s="9">
        <f t="shared" si="81"/>
        <v>7.3700000000000015E-2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82">ROUND(D227*0.901,4)</f>
        <v>3.5000000000000001E-3</v>
      </c>
      <c r="D227" s="9">
        <f t="shared" ref="D227:D230" si="83">E227/$G$9</f>
        <v>3.9153228482314683E-3</v>
      </c>
      <c r="E227" s="9">
        <v>2.9499999999999998E-2</v>
      </c>
      <c r="F227" s="13">
        <f>C227+$C$9</f>
        <v>7.010000000000001E-2</v>
      </c>
      <c r="G227" s="8">
        <f>'TARIFNE STAVKE od 01.10.2022'!F204</f>
        <v>6.1000000000000004E-3</v>
      </c>
      <c r="H227" s="8">
        <f>'TARIFNE STAVKE od 01.10.2022'!G204</f>
        <v>6.4999999999999997E-3</v>
      </c>
      <c r="I227" s="9">
        <f t="shared" ref="I227:I230" si="84">(F227+H227)</f>
        <v>7.6600000000000015E-2</v>
      </c>
    </row>
    <row r="228" spans="1:9">
      <c r="A228" s="3">
        <v>2</v>
      </c>
      <c r="B228" s="3" t="s">
        <v>20</v>
      </c>
      <c r="C228" s="9">
        <f t="shared" si="82"/>
        <v>3.5000000000000001E-3</v>
      </c>
      <c r="D228" s="9">
        <f t="shared" si="83"/>
        <v>3.9153228482314683E-3</v>
      </c>
      <c r="E228" s="9">
        <v>2.9499999999999998E-2</v>
      </c>
      <c r="F228" s="13">
        <f>C228+$C$9</f>
        <v>7.010000000000001E-2</v>
      </c>
      <c r="G228" s="8">
        <f>'TARIFNE STAVKE od 01.10.2022'!F205</f>
        <v>4.7000000000000002E-3</v>
      </c>
      <c r="H228" s="8">
        <f>'TARIFNE STAVKE od 01.10.2022'!G205</f>
        <v>5.0000000000000001E-3</v>
      </c>
      <c r="I228" s="9">
        <f t="shared" si="84"/>
        <v>7.5100000000000014E-2</v>
      </c>
    </row>
    <row r="229" spans="1:9">
      <c r="A229" s="3">
        <v>3</v>
      </c>
      <c r="B229" s="3" t="s">
        <v>21</v>
      </c>
      <c r="C229" s="9">
        <f t="shared" si="82"/>
        <v>3.5000000000000001E-3</v>
      </c>
      <c r="D229" s="9">
        <f t="shared" si="83"/>
        <v>3.9153228482314683E-3</v>
      </c>
      <c r="E229" s="9">
        <v>2.9499999999999998E-2</v>
      </c>
      <c r="F229" s="13">
        <f>C229+$C$9</f>
        <v>7.010000000000001E-2</v>
      </c>
      <c r="G229" s="8">
        <f>'TARIFNE STAVKE od 01.10.2022'!F206</f>
        <v>4.0000000000000001E-3</v>
      </c>
      <c r="H229" s="8">
        <f>'TARIFNE STAVKE od 01.10.2022'!G206</f>
        <v>4.1999999999999997E-3</v>
      </c>
      <c r="I229" s="9">
        <f t="shared" si="84"/>
        <v>7.4300000000000005E-2</v>
      </c>
    </row>
    <row r="230" spans="1:9">
      <c r="A230" s="3">
        <v>4</v>
      </c>
      <c r="B230" s="3" t="s">
        <v>23</v>
      </c>
      <c r="C230" s="9">
        <f t="shared" si="82"/>
        <v>3.5000000000000001E-3</v>
      </c>
      <c r="D230" s="9">
        <f t="shared" si="83"/>
        <v>3.9153228482314683E-3</v>
      </c>
      <c r="E230" s="9">
        <v>2.9499999999999998E-2</v>
      </c>
      <c r="F230" s="13">
        <f>C230+$C$9</f>
        <v>7.010000000000001E-2</v>
      </c>
      <c r="G230" s="8">
        <f>'TARIFNE STAVKE od 01.10.2022'!F207</f>
        <v>3.5000000000000001E-3</v>
      </c>
      <c r="H230" s="8">
        <f>'TARIFNE STAVKE od 01.10.2022'!G207</f>
        <v>3.7000000000000002E-3</v>
      </c>
      <c r="I230" s="9">
        <f t="shared" si="84"/>
        <v>7.3800000000000004E-2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85">ROUND(D236*0.901,4)</f>
        <v>4.4000000000000003E-3</v>
      </c>
      <c r="D236" s="9">
        <f t="shared" ref="D236:D243" si="86">E236/$G$9</f>
        <v>4.9240161921826264E-3</v>
      </c>
      <c r="E236" s="9">
        <v>3.7100000000000001E-2</v>
      </c>
      <c r="F236" s="13">
        <f t="shared" ref="F236:F243" si="87">C236+$C$9</f>
        <v>7.1000000000000008E-2</v>
      </c>
      <c r="G236" s="8">
        <f>'TARIFNE STAVKE od 01.10.2022'!F211</f>
        <v>6.1000000000000004E-3</v>
      </c>
      <c r="H236" s="8">
        <f>'TARIFNE STAVKE od 01.10.2022'!G211</f>
        <v>6.4999999999999997E-3</v>
      </c>
      <c r="I236" s="9">
        <f t="shared" ref="I236:I243" si="88">(F236+H236)</f>
        <v>7.7500000000000013E-2</v>
      </c>
    </row>
    <row r="237" spans="1:9">
      <c r="A237" s="3">
        <v>2</v>
      </c>
      <c r="B237" s="3" t="s">
        <v>20</v>
      </c>
      <c r="C237" s="9">
        <f t="shared" si="85"/>
        <v>4.4000000000000003E-3</v>
      </c>
      <c r="D237" s="9">
        <f t="shared" si="86"/>
        <v>4.9240161921826264E-3</v>
      </c>
      <c r="E237" s="9">
        <v>3.7100000000000001E-2</v>
      </c>
      <c r="F237" s="13">
        <f t="shared" si="87"/>
        <v>7.1000000000000008E-2</v>
      </c>
      <c r="G237" s="8">
        <f>'TARIFNE STAVKE od 01.10.2022'!F212</f>
        <v>4.7000000000000002E-3</v>
      </c>
      <c r="H237" s="8">
        <f>'TARIFNE STAVKE od 01.10.2022'!G212</f>
        <v>5.0000000000000001E-3</v>
      </c>
      <c r="I237" s="9">
        <f t="shared" si="88"/>
        <v>7.6000000000000012E-2</v>
      </c>
    </row>
    <row r="238" spans="1:9">
      <c r="A238" s="3">
        <v>3</v>
      </c>
      <c r="B238" s="3" t="s">
        <v>21</v>
      </c>
      <c r="C238" s="9">
        <f t="shared" si="85"/>
        <v>4.4000000000000003E-3</v>
      </c>
      <c r="D238" s="9">
        <f t="shared" si="86"/>
        <v>4.9240161921826264E-3</v>
      </c>
      <c r="E238" s="9">
        <v>3.7100000000000001E-2</v>
      </c>
      <c r="F238" s="13">
        <f t="shared" si="87"/>
        <v>7.1000000000000008E-2</v>
      </c>
      <c r="G238" s="8">
        <f>'TARIFNE STAVKE od 01.10.2022'!F213</f>
        <v>4.0000000000000001E-3</v>
      </c>
      <c r="H238" s="8">
        <f>'TARIFNE STAVKE od 01.10.2022'!G213</f>
        <v>4.1999999999999997E-3</v>
      </c>
      <c r="I238" s="9">
        <f t="shared" si="88"/>
        <v>7.5200000000000003E-2</v>
      </c>
    </row>
    <row r="239" spans="1:9">
      <c r="A239" s="3">
        <v>4</v>
      </c>
      <c r="B239" s="3" t="s">
        <v>22</v>
      </c>
      <c r="C239" s="9">
        <f t="shared" si="85"/>
        <v>4.4000000000000003E-3</v>
      </c>
      <c r="D239" s="9">
        <f t="shared" si="86"/>
        <v>4.9240161921826264E-3</v>
      </c>
      <c r="E239" s="9">
        <v>3.7100000000000001E-2</v>
      </c>
      <c r="F239" s="13">
        <f t="shared" si="87"/>
        <v>7.1000000000000008E-2</v>
      </c>
      <c r="G239" s="8">
        <f>'TARIFNE STAVKE od 01.10.2022'!F214</f>
        <v>3.8E-3</v>
      </c>
      <c r="H239" s="8">
        <f>'TARIFNE STAVKE od 01.10.2022'!G214</f>
        <v>4.0000000000000001E-3</v>
      </c>
      <c r="I239" s="9">
        <f t="shared" si="88"/>
        <v>7.5000000000000011E-2</v>
      </c>
    </row>
    <row r="240" spans="1:9">
      <c r="A240" s="3">
        <v>5</v>
      </c>
      <c r="B240" s="3" t="s">
        <v>23</v>
      </c>
      <c r="C240" s="9">
        <f t="shared" si="85"/>
        <v>4.4000000000000003E-3</v>
      </c>
      <c r="D240" s="9">
        <f t="shared" si="86"/>
        <v>4.9240161921826264E-3</v>
      </c>
      <c r="E240" s="9">
        <v>3.7100000000000001E-2</v>
      </c>
      <c r="F240" s="13">
        <f t="shared" si="87"/>
        <v>7.1000000000000008E-2</v>
      </c>
      <c r="G240" s="8">
        <f>'TARIFNE STAVKE od 01.10.2022'!F215</f>
        <v>3.5000000000000001E-3</v>
      </c>
      <c r="H240" s="8">
        <f>'TARIFNE STAVKE od 01.10.2022'!G215</f>
        <v>3.7000000000000002E-3</v>
      </c>
      <c r="I240" s="9">
        <f t="shared" si="88"/>
        <v>7.4700000000000003E-2</v>
      </c>
    </row>
    <row r="241" spans="1:9">
      <c r="A241" s="3">
        <v>6</v>
      </c>
      <c r="B241" s="3" t="s">
        <v>24</v>
      </c>
      <c r="C241" s="9">
        <f t="shared" si="85"/>
        <v>4.4000000000000003E-3</v>
      </c>
      <c r="D241" s="9">
        <f t="shared" si="86"/>
        <v>4.9240161921826264E-3</v>
      </c>
      <c r="E241" s="9">
        <v>3.7100000000000001E-2</v>
      </c>
      <c r="F241" s="13">
        <f t="shared" si="87"/>
        <v>7.1000000000000008E-2</v>
      </c>
      <c r="G241" s="8">
        <f>'TARIFNE STAVKE od 01.10.2022'!F216</f>
        <v>3.3E-3</v>
      </c>
      <c r="H241" s="8">
        <f>'TARIFNE STAVKE od 01.10.2022'!G216</f>
        <v>3.5000000000000001E-3</v>
      </c>
      <c r="I241" s="9">
        <f t="shared" si="88"/>
        <v>7.4500000000000011E-2</v>
      </c>
    </row>
    <row r="242" spans="1:9">
      <c r="A242" s="3">
        <v>7</v>
      </c>
      <c r="B242" s="3" t="s">
        <v>25</v>
      </c>
      <c r="C242" s="9">
        <f t="shared" si="85"/>
        <v>4.4000000000000003E-3</v>
      </c>
      <c r="D242" s="9">
        <f t="shared" si="86"/>
        <v>4.9240161921826264E-3</v>
      </c>
      <c r="E242" s="9">
        <v>3.7100000000000001E-2</v>
      </c>
      <c r="F242" s="13">
        <f t="shared" si="87"/>
        <v>7.1000000000000008E-2</v>
      </c>
      <c r="G242" s="8">
        <f>'TARIFNE STAVKE od 01.10.2022'!F217</f>
        <v>3.0999999999999999E-3</v>
      </c>
      <c r="H242" s="8">
        <f>'TARIFNE STAVKE od 01.10.2022'!G217</f>
        <v>3.2000000000000002E-3</v>
      </c>
      <c r="I242" s="9">
        <f t="shared" si="88"/>
        <v>7.4200000000000002E-2</v>
      </c>
    </row>
    <row r="243" spans="1:9">
      <c r="A243" s="3">
        <v>8</v>
      </c>
      <c r="B243" s="3" t="s">
        <v>28</v>
      </c>
      <c r="C243" s="9">
        <f t="shared" si="85"/>
        <v>4.4000000000000003E-3</v>
      </c>
      <c r="D243" s="9">
        <f t="shared" si="86"/>
        <v>4.9240161921826264E-3</v>
      </c>
      <c r="E243" s="9">
        <v>3.7100000000000001E-2</v>
      </c>
      <c r="F243" s="13">
        <f t="shared" si="87"/>
        <v>7.1000000000000008E-2</v>
      </c>
      <c r="G243" s="8">
        <f>'TARIFNE STAVKE od 01.10.2022'!F218</f>
        <v>2.8E-3</v>
      </c>
      <c r="H243" s="8">
        <f>'TARIFNE STAVKE od 01.10.2022'!G218</f>
        <v>3.0000000000000001E-3</v>
      </c>
      <c r="I243" s="9">
        <f t="shared" si="88"/>
        <v>7.400000000000001E-2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89">ROUND(D249*0.901,4)</f>
        <v>4.4000000000000003E-3</v>
      </c>
      <c r="D249" s="9">
        <f t="shared" ref="D249:D255" si="90">E249/$G$9</f>
        <v>4.9240161921826264E-3</v>
      </c>
      <c r="E249" s="9">
        <v>3.7100000000000001E-2</v>
      </c>
      <c r="F249" s="13">
        <f t="shared" ref="F249:F255" si="91">C249+$C$9</f>
        <v>7.1000000000000008E-2</v>
      </c>
      <c r="G249" s="8">
        <f>'TARIFNE STAVKE od 01.10.2022'!F222</f>
        <v>6.1000000000000004E-3</v>
      </c>
      <c r="H249" s="8">
        <f>'TARIFNE STAVKE od 01.10.2022'!G222</f>
        <v>6.4999999999999997E-3</v>
      </c>
      <c r="I249" s="9">
        <f t="shared" ref="I249:I255" si="92">(F249+H249)</f>
        <v>7.7500000000000013E-2</v>
      </c>
    </row>
    <row r="250" spans="1:9">
      <c r="A250" s="3">
        <v>2</v>
      </c>
      <c r="B250" s="3" t="s">
        <v>20</v>
      </c>
      <c r="C250" s="9">
        <f t="shared" si="89"/>
        <v>4.4000000000000003E-3</v>
      </c>
      <c r="D250" s="9">
        <f t="shared" si="90"/>
        <v>4.9240161921826264E-3</v>
      </c>
      <c r="E250" s="9">
        <v>3.7100000000000001E-2</v>
      </c>
      <c r="F250" s="13">
        <f t="shared" si="91"/>
        <v>7.1000000000000008E-2</v>
      </c>
      <c r="G250" s="8">
        <f>'TARIFNE STAVKE od 01.10.2022'!F223</f>
        <v>4.7000000000000002E-3</v>
      </c>
      <c r="H250" s="8">
        <f>'TARIFNE STAVKE od 01.10.2022'!G223</f>
        <v>5.0000000000000001E-3</v>
      </c>
      <c r="I250" s="9">
        <f t="shared" si="92"/>
        <v>7.6000000000000012E-2</v>
      </c>
    </row>
    <row r="251" spans="1:9">
      <c r="A251" s="3">
        <v>3</v>
      </c>
      <c r="B251" s="3" t="s">
        <v>21</v>
      </c>
      <c r="C251" s="9">
        <f t="shared" si="89"/>
        <v>4.4000000000000003E-3</v>
      </c>
      <c r="D251" s="9">
        <f t="shared" si="90"/>
        <v>4.9240161921826264E-3</v>
      </c>
      <c r="E251" s="9">
        <v>3.7100000000000001E-2</v>
      </c>
      <c r="F251" s="13">
        <f t="shared" si="91"/>
        <v>7.1000000000000008E-2</v>
      </c>
      <c r="G251" s="8">
        <f>'TARIFNE STAVKE od 01.10.2022'!F224</f>
        <v>4.0000000000000001E-3</v>
      </c>
      <c r="H251" s="8">
        <f>'TARIFNE STAVKE od 01.10.2022'!G224</f>
        <v>4.1999999999999997E-3</v>
      </c>
      <c r="I251" s="9">
        <f t="shared" si="92"/>
        <v>7.5200000000000003E-2</v>
      </c>
    </row>
    <row r="252" spans="1:9">
      <c r="A252" s="3">
        <v>4</v>
      </c>
      <c r="B252" s="3" t="s">
        <v>22</v>
      </c>
      <c r="C252" s="9">
        <f t="shared" si="89"/>
        <v>4.4000000000000003E-3</v>
      </c>
      <c r="D252" s="9">
        <f t="shared" si="90"/>
        <v>4.9240161921826264E-3</v>
      </c>
      <c r="E252" s="9">
        <v>3.7100000000000001E-2</v>
      </c>
      <c r="F252" s="13">
        <f t="shared" si="91"/>
        <v>7.1000000000000008E-2</v>
      </c>
      <c r="G252" s="8">
        <f>'TARIFNE STAVKE od 01.10.2022'!F225</f>
        <v>3.8E-3</v>
      </c>
      <c r="H252" s="8">
        <f>'TARIFNE STAVKE od 01.10.2022'!G225</f>
        <v>4.0000000000000001E-3</v>
      </c>
      <c r="I252" s="9">
        <f t="shared" si="92"/>
        <v>7.5000000000000011E-2</v>
      </c>
    </row>
    <row r="253" spans="1:9">
      <c r="A253" s="3">
        <v>5</v>
      </c>
      <c r="B253" s="3" t="s">
        <v>23</v>
      </c>
      <c r="C253" s="9">
        <f t="shared" si="89"/>
        <v>4.4000000000000003E-3</v>
      </c>
      <c r="D253" s="9">
        <f t="shared" si="90"/>
        <v>4.9240161921826264E-3</v>
      </c>
      <c r="E253" s="9">
        <v>3.7100000000000001E-2</v>
      </c>
      <c r="F253" s="13">
        <f t="shared" si="91"/>
        <v>7.1000000000000008E-2</v>
      </c>
      <c r="G253" s="8">
        <f>'TARIFNE STAVKE od 01.10.2022'!F226</f>
        <v>3.5000000000000001E-3</v>
      </c>
      <c r="H253" s="8">
        <f>'TARIFNE STAVKE od 01.10.2022'!G226</f>
        <v>3.7000000000000002E-3</v>
      </c>
      <c r="I253" s="9">
        <f t="shared" si="92"/>
        <v>7.4700000000000003E-2</v>
      </c>
    </row>
    <row r="254" spans="1:9">
      <c r="A254" s="3">
        <v>6</v>
      </c>
      <c r="B254" s="3" t="s">
        <v>24</v>
      </c>
      <c r="C254" s="9">
        <f t="shared" si="89"/>
        <v>4.4000000000000003E-3</v>
      </c>
      <c r="D254" s="9">
        <f t="shared" si="90"/>
        <v>4.9240161921826264E-3</v>
      </c>
      <c r="E254" s="9">
        <v>3.7100000000000001E-2</v>
      </c>
      <c r="F254" s="13">
        <f t="shared" si="91"/>
        <v>7.1000000000000008E-2</v>
      </c>
      <c r="G254" s="8">
        <f>'TARIFNE STAVKE od 01.10.2022'!F227</f>
        <v>3.3E-3</v>
      </c>
      <c r="H254" s="8">
        <f>'TARIFNE STAVKE od 01.10.2022'!G227</f>
        <v>3.5000000000000001E-3</v>
      </c>
      <c r="I254" s="9">
        <f t="shared" si="92"/>
        <v>7.4500000000000011E-2</v>
      </c>
    </row>
    <row r="255" spans="1:9">
      <c r="A255" s="3">
        <v>7</v>
      </c>
      <c r="B255" s="3" t="s">
        <v>25</v>
      </c>
      <c r="C255" s="9">
        <f t="shared" si="89"/>
        <v>4.4000000000000003E-3</v>
      </c>
      <c r="D255" s="9">
        <f t="shared" si="90"/>
        <v>4.9240161921826264E-3</v>
      </c>
      <c r="E255" s="9">
        <v>3.7100000000000001E-2</v>
      </c>
      <c r="F255" s="13">
        <f t="shared" si="91"/>
        <v>7.1000000000000008E-2</v>
      </c>
      <c r="G255" s="8">
        <f>'TARIFNE STAVKE od 01.10.2022'!F228</f>
        <v>3.0999999999999999E-3</v>
      </c>
      <c r="H255" s="8">
        <f>'TARIFNE STAVKE od 01.10.2022'!G228</f>
        <v>3.2000000000000002E-3</v>
      </c>
      <c r="I255" s="9">
        <f t="shared" si="92"/>
        <v>7.4200000000000002E-2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93">ROUND(D261*0.901,4)</f>
        <v>3.5000000000000001E-3</v>
      </c>
      <c r="D261" s="9">
        <f t="shared" ref="D261:D267" si="94">E261/$G$9</f>
        <v>3.9153228482314683E-3</v>
      </c>
      <c r="E261" s="9">
        <v>2.9499999999999998E-2</v>
      </c>
      <c r="F261" s="13">
        <f t="shared" ref="F261:F267" si="95">C261+$C$9</f>
        <v>7.010000000000001E-2</v>
      </c>
      <c r="G261" s="8">
        <f>'TARIFNE STAVKE od 01.10.2022'!F232</f>
        <v>6.1000000000000004E-3</v>
      </c>
      <c r="H261" s="8">
        <f>'TARIFNE STAVKE od 01.10.2022'!G232</f>
        <v>6.4999999999999997E-3</v>
      </c>
      <c r="I261" s="9">
        <f t="shared" ref="I261:I267" si="96">(F261+H261)</f>
        <v>7.6600000000000015E-2</v>
      </c>
    </row>
    <row r="262" spans="1:9">
      <c r="A262" s="3">
        <v>2</v>
      </c>
      <c r="B262" s="3" t="s">
        <v>20</v>
      </c>
      <c r="C262" s="9">
        <f t="shared" si="93"/>
        <v>3.5000000000000001E-3</v>
      </c>
      <c r="D262" s="9">
        <f t="shared" si="94"/>
        <v>3.9153228482314683E-3</v>
      </c>
      <c r="E262" s="9">
        <v>2.9499999999999998E-2</v>
      </c>
      <c r="F262" s="13">
        <f t="shared" si="95"/>
        <v>7.010000000000001E-2</v>
      </c>
      <c r="G262" s="8">
        <f>'TARIFNE STAVKE od 01.10.2022'!F233</f>
        <v>4.7000000000000002E-3</v>
      </c>
      <c r="H262" s="8">
        <f>'TARIFNE STAVKE od 01.10.2022'!G233</f>
        <v>5.0000000000000001E-3</v>
      </c>
      <c r="I262" s="9">
        <f t="shared" si="96"/>
        <v>7.5100000000000014E-2</v>
      </c>
    </row>
    <row r="263" spans="1:9">
      <c r="A263" s="3">
        <v>3</v>
      </c>
      <c r="B263" s="3" t="s">
        <v>21</v>
      </c>
      <c r="C263" s="9">
        <f t="shared" si="93"/>
        <v>3.5000000000000001E-3</v>
      </c>
      <c r="D263" s="9">
        <f t="shared" si="94"/>
        <v>3.9153228482314683E-3</v>
      </c>
      <c r="E263" s="9">
        <v>2.9499999999999998E-2</v>
      </c>
      <c r="F263" s="13">
        <f t="shared" si="95"/>
        <v>7.010000000000001E-2</v>
      </c>
      <c r="G263" s="8">
        <f>'TARIFNE STAVKE od 01.10.2022'!F234</f>
        <v>4.0000000000000001E-3</v>
      </c>
      <c r="H263" s="8">
        <f>'TARIFNE STAVKE od 01.10.2022'!G234</f>
        <v>4.1999999999999997E-3</v>
      </c>
      <c r="I263" s="9">
        <f t="shared" si="96"/>
        <v>7.4300000000000005E-2</v>
      </c>
    </row>
    <row r="264" spans="1:9">
      <c r="A264" s="3">
        <v>4</v>
      </c>
      <c r="B264" s="3" t="s">
        <v>22</v>
      </c>
      <c r="C264" s="9">
        <f t="shared" si="93"/>
        <v>3.5000000000000001E-3</v>
      </c>
      <c r="D264" s="9">
        <f t="shared" si="94"/>
        <v>3.9153228482314683E-3</v>
      </c>
      <c r="E264" s="9">
        <v>2.9499999999999998E-2</v>
      </c>
      <c r="F264" s="13">
        <f t="shared" si="95"/>
        <v>7.010000000000001E-2</v>
      </c>
      <c r="G264" s="8">
        <f>'TARIFNE STAVKE od 01.10.2022'!F235</f>
        <v>3.8E-3</v>
      </c>
      <c r="H264" s="8">
        <f>'TARIFNE STAVKE od 01.10.2022'!G235</f>
        <v>4.0000000000000001E-3</v>
      </c>
      <c r="I264" s="9">
        <f t="shared" si="96"/>
        <v>7.4100000000000013E-2</v>
      </c>
    </row>
    <row r="265" spans="1:9">
      <c r="A265" s="3">
        <v>5</v>
      </c>
      <c r="B265" s="3" t="s">
        <v>23</v>
      </c>
      <c r="C265" s="9">
        <f t="shared" si="93"/>
        <v>3.5000000000000001E-3</v>
      </c>
      <c r="D265" s="9">
        <f t="shared" si="94"/>
        <v>3.9153228482314683E-3</v>
      </c>
      <c r="E265" s="9">
        <v>2.9499999999999998E-2</v>
      </c>
      <c r="F265" s="13">
        <f t="shared" si="95"/>
        <v>7.010000000000001E-2</v>
      </c>
      <c r="G265" s="8">
        <f>'TARIFNE STAVKE od 01.10.2022'!F236</f>
        <v>3.5000000000000001E-3</v>
      </c>
      <c r="H265" s="8">
        <f>'TARIFNE STAVKE od 01.10.2022'!G236</f>
        <v>3.7000000000000002E-3</v>
      </c>
      <c r="I265" s="9">
        <f t="shared" si="96"/>
        <v>7.3800000000000004E-2</v>
      </c>
    </row>
    <row r="266" spans="1:9">
      <c r="A266" s="3">
        <v>6</v>
      </c>
      <c r="B266" s="3" t="s">
        <v>24</v>
      </c>
      <c r="C266" s="9">
        <f t="shared" si="93"/>
        <v>3.5000000000000001E-3</v>
      </c>
      <c r="D266" s="9">
        <f t="shared" si="94"/>
        <v>3.9153228482314683E-3</v>
      </c>
      <c r="E266" s="9">
        <v>2.9499999999999998E-2</v>
      </c>
      <c r="F266" s="13">
        <f t="shared" si="95"/>
        <v>7.010000000000001E-2</v>
      </c>
      <c r="G266" s="8">
        <f>'TARIFNE STAVKE od 01.10.2022'!F237</f>
        <v>3.3E-3</v>
      </c>
      <c r="H266" s="8">
        <f>'TARIFNE STAVKE od 01.10.2022'!G237</f>
        <v>3.5000000000000001E-3</v>
      </c>
      <c r="I266" s="9">
        <f t="shared" si="96"/>
        <v>7.3600000000000013E-2</v>
      </c>
    </row>
    <row r="267" spans="1:9">
      <c r="A267" s="3">
        <v>7</v>
      </c>
      <c r="B267" s="3" t="s">
        <v>25</v>
      </c>
      <c r="C267" s="9">
        <f t="shared" si="93"/>
        <v>3.5000000000000001E-3</v>
      </c>
      <c r="D267" s="9">
        <f t="shared" si="94"/>
        <v>3.9153228482314683E-3</v>
      </c>
      <c r="E267" s="9">
        <v>2.9499999999999998E-2</v>
      </c>
      <c r="F267" s="13">
        <f t="shared" si="95"/>
        <v>7.010000000000001E-2</v>
      </c>
      <c r="G267" s="8">
        <f>'TARIFNE STAVKE od 01.10.2022'!F238</f>
        <v>3.0999999999999999E-3</v>
      </c>
      <c r="H267" s="8">
        <f>'TARIFNE STAVKE od 01.10.2022'!G238</f>
        <v>3.2000000000000002E-3</v>
      </c>
      <c r="I267" s="9">
        <f t="shared" si="96"/>
        <v>7.3300000000000004E-2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97">ROUND(D273*0.901,4)</f>
        <v>4.4000000000000003E-3</v>
      </c>
      <c r="D273" s="9">
        <f t="shared" ref="D273:D278" si="98">E273/$G$9</f>
        <v>4.9240161921826264E-3</v>
      </c>
      <c r="E273" s="9">
        <v>3.7100000000000001E-2</v>
      </c>
      <c r="F273" s="13">
        <f t="shared" ref="F273:F278" si="99">C273+$C$9</f>
        <v>7.1000000000000008E-2</v>
      </c>
      <c r="G273" s="8">
        <f>'TARIFNE STAVKE od 01.10.2022'!F242</f>
        <v>6.1000000000000004E-3</v>
      </c>
      <c r="H273" s="8">
        <f>'TARIFNE STAVKE od 01.10.2022'!G242</f>
        <v>7.1999999999999998E-3</v>
      </c>
      <c r="I273" s="9">
        <f t="shared" ref="I273:I278" si="100">(F273+H273)</f>
        <v>7.8200000000000006E-2</v>
      </c>
    </row>
    <row r="274" spans="1:9">
      <c r="A274" s="3">
        <v>2</v>
      </c>
      <c r="B274" s="3" t="s">
        <v>20</v>
      </c>
      <c r="C274" s="9">
        <f t="shared" si="97"/>
        <v>4.4000000000000003E-3</v>
      </c>
      <c r="D274" s="9">
        <f t="shared" si="98"/>
        <v>4.9240161921826264E-3</v>
      </c>
      <c r="E274" s="9">
        <v>3.7100000000000001E-2</v>
      </c>
      <c r="F274" s="13">
        <f t="shared" si="99"/>
        <v>7.1000000000000008E-2</v>
      </c>
      <c r="G274" s="8">
        <f>'TARIFNE STAVKE od 01.10.2022'!F243</f>
        <v>4.7000000000000002E-3</v>
      </c>
      <c r="H274" s="8">
        <f>'TARIFNE STAVKE od 01.10.2022'!G243</f>
        <v>5.4999999999999997E-3</v>
      </c>
      <c r="I274" s="9">
        <f t="shared" si="100"/>
        <v>7.6500000000000012E-2</v>
      </c>
    </row>
    <row r="275" spans="1:9">
      <c r="A275" s="3">
        <v>3</v>
      </c>
      <c r="B275" s="3" t="s">
        <v>21</v>
      </c>
      <c r="C275" s="9">
        <f t="shared" si="97"/>
        <v>4.4000000000000003E-3</v>
      </c>
      <c r="D275" s="9">
        <f t="shared" si="98"/>
        <v>4.9240161921826264E-3</v>
      </c>
      <c r="E275" s="9">
        <v>3.7100000000000001E-2</v>
      </c>
      <c r="F275" s="13">
        <f t="shared" si="99"/>
        <v>7.1000000000000008E-2</v>
      </c>
      <c r="G275" s="8">
        <f>'TARIFNE STAVKE od 01.10.2022'!F244</f>
        <v>4.0000000000000001E-3</v>
      </c>
      <c r="H275" s="8">
        <f>'TARIFNE STAVKE od 01.10.2022'!G244</f>
        <v>4.7000000000000002E-3</v>
      </c>
      <c r="I275" s="9">
        <f t="shared" si="100"/>
        <v>7.5700000000000003E-2</v>
      </c>
    </row>
    <row r="276" spans="1:9">
      <c r="A276" s="3">
        <v>4</v>
      </c>
      <c r="B276" s="3" t="s">
        <v>23</v>
      </c>
      <c r="C276" s="9">
        <f t="shared" si="97"/>
        <v>4.4000000000000003E-3</v>
      </c>
      <c r="D276" s="9">
        <f t="shared" si="98"/>
        <v>4.9240161921826264E-3</v>
      </c>
      <c r="E276" s="9">
        <v>3.7100000000000001E-2</v>
      </c>
      <c r="F276" s="13">
        <f t="shared" si="99"/>
        <v>7.1000000000000008E-2</v>
      </c>
      <c r="G276" s="8">
        <f>'TARIFNE STAVKE od 01.10.2022'!F245</f>
        <v>3.8E-3</v>
      </c>
      <c r="H276" s="8">
        <f>'TARIFNE STAVKE od 01.10.2022'!G245</f>
        <v>4.1000000000000003E-3</v>
      </c>
      <c r="I276" s="9">
        <f t="shared" si="100"/>
        <v>7.5100000000000014E-2</v>
      </c>
    </row>
    <row r="277" spans="1:9">
      <c r="A277" s="3">
        <v>5</v>
      </c>
      <c r="B277" s="3" t="s">
        <v>28</v>
      </c>
      <c r="C277" s="9">
        <f t="shared" si="97"/>
        <v>4.4000000000000003E-3</v>
      </c>
      <c r="D277" s="9">
        <f t="shared" si="98"/>
        <v>4.9240161921826264E-3</v>
      </c>
      <c r="E277" s="9">
        <v>3.7100000000000001E-2</v>
      </c>
      <c r="F277" s="13">
        <f t="shared" si="99"/>
        <v>7.1000000000000008E-2</v>
      </c>
      <c r="G277" s="8">
        <f>'TARIFNE STAVKE od 01.10.2022'!F246</f>
        <v>2.8E-3</v>
      </c>
      <c r="H277" s="8">
        <f>'TARIFNE STAVKE od 01.10.2022'!G246</f>
        <v>3.3E-3</v>
      </c>
      <c r="I277" s="9">
        <f t="shared" si="100"/>
        <v>7.4300000000000005E-2</v>
      </c>
    </row>
    <row r="278" spans="1:9">
      <c r="A278" s="3">
        <v>6</v>
      </c>
      <c r="B278" s="3" t="s">
        <v>73</v>
      </c>
      <c r="C278" s="9">
        <f t="shared" si="97"/>
        <v>4.4000000000000003E-3</v>
      </c>
      <c r="D278" s="9">
        <f t="shared" si="98"/>
        <v>4.9240161921826264E-3</v>
      </c>
      <c r="E278" s="9">
        <v>3.7100000000000001E-2</v>
      </c>
      <c r="F278" s="13">
        <f t="shared" si="99"/>
        <v>7.1000000000000008E-2</v>
      </c>
      <c r="G278" s="8">
        <f>'TARIFNE STAVKE od 01.10.2022'!F247</f>
        <v>1.6000000000000001E-3</v>
      </c>
      <c r="H278" s="8">
        <f>'TARIFNE STAVKE od 01.10.2022'!G247</f>
        <v>1.8E-3</v>
      </c>
      <c r="I278" s="9">
        <f t="shared" si="100"/>
        <v>7.2800000000000004E-2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101">ROUND(D284*0.901,4)</f>
        <v>4.4000000000000003E-3</v>
      </c>
      <c r="D284" s="9">
        <f t="shared" ref="D284:D290" si="102">E284/$G$9</f>
        <v>4.9240161921826264E-3</v>
      </c>
      <c r="E284" s="9">
        <v>3.7100000000000001E-2</v>
      </c>
      <c r="F284" s="13">
        <f t="shared" ref="F284:F290" si="103">C284+$C$9</f>
        <v>7.1000000000000008E-2</v>
      </c>
      <c r="G284" s="8">
        <f>'TARIFNE STAVKE od 01.10.2022'!F251</f>
        <v>6.1000000000000004E-3</v>
      </c>
      <c r="H284" s="8">
        <f>'TARIFNE STAVKE od 01.10.2022'!G251</f>
        <v>6.4999999999999997E-3</v>
      </c>
      <c r="I284" s="9">
        <f t="shared" ref="I284:I290" si="104">(F284+H284)</f>
        <v>7.7500000000000013E-2</v>
      </c>
    </row>
    <row r="285" spans="1:9">
      <c r="A285" s="3">
        <v>2</v>
      </c>
      <c r="B285" s="3" t="s">
        <v>20</v>
      </c>
      <c r="C285" s="9">
        <f t="shared" si="101"/>
        <v>4.4000000000000003E-3</v>
      </c>
      <c r="D285" s="9">
        <f t="shared" si="102"/>
        <v>4.9240161921826264E-3</v>
      </c>
      <c r="E285" s="9">
        <v>3.7100000000000001E-2</v>
      </c>
      <c r="F285" s="13">
        <f t="shared" si="103"/>
        <v>7.1000000000000008E-2</v>
      </c>
      <c r="G285" s="8">
        <f>'TARIFNE STAVKE od 01.10.2022'!F252</f>
        <v>4.7000000000000002E-3</v>
      </c>
      <c r="H285" s="8">
        <f>'TARIFNE STAVKE od 01.10.2022'!G252</f>
        <v>5.0000000000000001E-3</v>
      </c>
      <c r="I285" s="9">
        <f t="shared" si="104"/>
        <v>7.6000000000000012E-2</v>
      </c>
    </row>
    <row r="286" spans="1:9">
      <c r="A286" s="3">
        <v>3</v>
      </c>
      <c r="B286" s="3" t="s">
        <v>21</v>
      </c>
      <c r="C286" s="9">
        <f t="shared" si="101"/>
        <v>4.4000000000000003E-3</v>
      </c>
      <c r="D286" s="9">
        <f t="shared" si="102"/>
        <v>4.9240161921826264E-3</v>
      </c>
      <c r="E286" s="9">
        <v>3.7100000000000001E-2</v>
      </c>
      <c r="F286" s="13">
        <f t="shared" si="103"/>
        <v>7.1000000000000008E-2</v>
      </c>
      <c r="G286" s="8">
        <f>'TARIFNE STAVKE od 01.10.2022'!F253</f>
        <v>4.0000000000000001E-3</v>
      </c>
      <c r="H286" s="8">
        <f>'TARIFNE STAVKE od 01.10.2022'!G253</f>
        <v>4.1999999999999997E-3</v>
      </c>
      <c r="I286" s="9">
        <f t="shared" si="104"/>
        <v>7.5200000000000003E-2</v>
      </c>
    </row>
    <row r="287" spans="1:9">
      <c r="A287" s="3">
        <v>4</v>
      </c>
      <c r="B287" s="3" t="s">
        <v>22</v>
      </c>
      <c r="C287" s="9">
        <f t="shared" si="101"/>
        <v>4.4000000000000003E-3</v>
      </c>
      <c r="D287" s="9">
        <f t="shared" si="102"/>
        <v>4.9240161921826264E-3</v>
      </c>
      <c r="E287" s="9">
        <v>3.7100000000000001E-2</v>
      </c>
      <c r="F287" s="13">
        <f t="shared" si="103"/>
        <v>7.1000000000000008E-2</v>
      </c>
      <c r="G287" s="8">
        <f>'TARIFNE STAVKE od 01.10.2022'!F254</f>
        <v>3.8E-3</v>
      </c>
      <c r="H287" s="8">
        <f>'TARIFNE STAVKE od 01.10.2022'!G254</f>
        <v>4.0000000000000001E-3</v>
      </c>
      <c r="I287" s="9">
        <f t="shared" si="104"/>
        <v>7.5000000000000011E-2</v>
      </c>
    </row>
    <row r="288" spans="1:9">
      <c r="A288" s="3">
        <v>5</v>
      </c>
      <c r="B288" s="3" t="s">
        <v>23</v>
      </c>
      <c r="C288" s="9">
        <f t="shared" si="101"/>
        <v>4.4000000000000003E-3</v>
      </c>
      <c r="D288" s="9">
        <f t="shared" si="102"/>
        <v>4.9240161921826264E-3</v>
      </c>
      <c r="E288" s="9">
        <v>3.7100000000000001E-2</v>
      </c>
      <c r="F288" s="13">
        <f t="shared" si="103"/>
        <v>7.1000000000000008E-2</v>
      </c>
      <c r="G288" s="8">
        <f>'TARIFNE STAVKE od 01.10.2022'!F255</f>
        <v>3.5000000000000001E-3</v>
      </c>
      <c r="H288" s="8">
        <f>'TARIFNE STAVKE od 01.10.2022'!G255</f>
        <v>3.7000000000000002E-3</v>
      </c>
      <c r="I288" s="9">
        <f t="shared" si="104"/>
        <v>7.4700000000000003E-2</v>
      </c>
    </row>
    <row r="289" spans="1:9">
      <c r="A289" s="3">
        <v>6</v>
      </c>
      <c r="B289" s="3" t="s">
        <v>24</v>
      </c>
      <c r="C289" s="9">
        <f t="shared" si="101"/>
        <v>4.4000000000000003E-3</v>
      </c>
      <c r="D289" s="9">
        <f t="shared" si="102"/>
        <v>4.9240161921826264E-3</v>
      </c>
      <c r="E289" s="9">
        <v>3.7100000000000001E-2</v>
      </c>
      <c r="F289" s="13">
        <f t="shared" si="103"/>
        <v>7.1000000000000008E-2</v>
      </c>
      <c r="G289" s="8">
        <f>'TARIFNE STAVKE od 01.10.2022'!F256</f>
        <v>3.3E-3</v>
      </c>
      <c r="H289" s="8">
        <f>'TARIFNE STAVKE od 01.10.2022'!G256</f>
        <v>3.5000000000000001E-3</v>
      </c>
      <c r="I289" s="9">
        <f t="shared" si="104"/>
        <v>7.4500000000000011E-2</v>
      </c>
    </row>
    <row r="290" spans="1:9">
      <c r="A290" s="3">
        <v>7</v>
      </c>
      <c r="B290" s="3" t="s">
        <v>25</v>
      </c>
      <c r="C290" s="9">
        <f t="shared" si="101"/>
        <v>4.4000000000000003E-3</v>
      </c>
      <c r="D290" s="9">
        <f t="shared" si="102"/>
        <v>4.9240161921826264E-3</v>
      </c>
      <c r="E290" s="9">
        <v>3.7100000000000001E-2</v>
      </c>
      <c r="F290" s="13">
        <f t="shared" si="103"/>
        <v>7.1000000000000008E-2</v>
      </c>
      <c r="G290" s="8">
        <f>'TARIFNE STAVKE od 01.10.2022'!F257</f>
        <v>3.0999999999999999E-3</v>
      </c>
      <c r="H290" s="8">
        <f>'TARIFNE STAVKE od 01.10.2022'!G257</f>
        <v>3.2000000000000002E-3</v>
      </c>
      <c r="I290" s="9">
        <f t="shared" si="104"/>
        <v>7.4200000000000002E-2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105">ROUND(D296*0.901,4)</f>
        <v>3.5000000000000001E-3</v>
      </c>
      <c r="D296" s="9">
        <f t="shared" ref="D296:D301" si="106">E296/$G$9</f>
        <v>3.9153228482314683E-3</v>
      </c>
      <c r="E296" s="9">
        <v>2.9499999999999998E-2</v>
      </c>
      <c r="F296" s="13">
        <f t="shared" ref="F296:F301" si="107">C296+$C$9</f>
        <v>7.010000000000001E-2</v>
      </c>
      <c r="G296" s="76">
        <f>'TARIFNE STAVKE od 01.10.2022'!F261</f>
        <v>3.3E-3</v>
      </c>
      <c r="H296" s="76">
        <f>'TARIFNE STAVKE od 01.10.2022'!G261</f>
        <v>3.5999999999999999E-3</v>
      </c>
      <c r="I296" s="9">
        <f t="shared" ref="I296:I301" si="108">(F296+H296)</f>
        <v>7.3700000000000015E-2</v>
      </c>
    </row>
    <row r="297" spans="1:9">
      <c r="A297" s="3">
        <v>2</v>
      </c>
      <c r="B297" s="3" t="s">
        <v>20</v>
      </c>
      <c r="C297" s="9">
        <f t="shared" si="105"/>
        <v>3.5000000000000001E-3</v>
      </c>
      <c r="D297" s="9">
        <f t="shared" si="106"/>
        <v>3.9153228482314683E-3</v>
      </c>
      <c r="E297" s="9">
        <v>2.9499999999999998E-2</v>
      </c>
      <c r="F297" s="13">
        <f t="shared" si="107"/>
        <v>7.010000000000001E-2</v>
      </c>
      <c r="G297" s="76">
        <f>'TARIFNE STAVKE od 01.10.2022'!F262</f>
        <v>3.3E-3</v>
      </c>
      <c r="H297" s="76">
        <f>'TARIFNE STAVKE od 01.10.2022'!G262</f>
        <v>3.5999999999999999E-3</v>
      </c>
      <c r="I297" s="9">
        <f t="shared" si="108"/>
        <v>7.3700000000000015E-2</v>
      </c>
    </row>
    <row r="298" spans="1:9">
      <c r="A298" s="3">
        <v>3</v>
      </c>
      <c r="B298" s="3" t="s">
        <v>21</v>
      </c>
      <c r="C298" s="9">
        <f t="shared" si="105"/>
        <v>3.5000000000000001E-3</v>
      </c>
      <c r="D298" s="9">
        <f t="shared" si="106"/>
        <v>3.9153228482314683E-3</v>
      </c>
      <c r="E298" s="9">
        <v>2.9499999999999998E-2</v>
      </c>
      <c r="F298" s="13">
        <f t="shared" si="107"/>
        <v>7.010000000000001E-2</v>
      </c>
      <c r="G298" s="76">
        <f>'TARIFNE STAVKE od 01.10.2022'!F263</f>
        <v>3.3E-3</v>
      </c>
      <c r="H298" s="76">
        <f>'TARIFNE STAVKE od 01.10.2022'!G263</f>
        <v>3.5999999999999999E-3</v>
      </c>
      <c r="I298" s="9">
        <f t="shared" si="108"/>
        <v>7.3700000000000015E-2</v>
      </c>
    </row>
    <row r="299" spans="1:9">
      <c r="A299" s="3">
        <v>4</v>
      </c>
      <c r="B299" s="3" t="s">
        <v>22</v>
      </c>
      <c r="C299" s="9">
        <f t="shared" si="105"/>
        <v>3.5000000000000001E-3</v>
      </c>
      <c r="D299" s="9">
        <f t="shared" si="106"/>
        <v>3.9153228482314683E-3</v>
      </c>
      <c r="E299" s="9">
        <v>2.9499999999999998E-2</v>
      </c>
      <c r="F299" s="13">
        <f t="shared" si="107"/>
        <v>7.010000000000001E-2</v>
      </c>
      <c r="G299" s="76">
        <f>'TARIFNE STAVKE od 01.10.2022'!F264</f>
        <v>3.2000000000000002E-3</v>
      </c>
      <c r="H299" s="76">
        <f>'TARIFNE STAVKE od 01.10.2022'!G264</f>
        <v>3.5000000000000001E-3</v>
      </c>
      <c r="I299" s="9">
        <f t="shared" si="108"/>
        <v>7.3600000000000013E-2</v>
      </c>
    </row>
    <row r="300" spans="1:9">
      <c r="A300" s="3">
        <v>5</v>
      </c>
      <c r="B300" s="3" t="s">
        <v>23</v>
      </c>
      <c r="C300" s="9">
        <f t="shared" si="105"/>
        <v>3.5000000000000001E-3</v>
      </c>
      <c r="D300" s="9">
        <f t="shared" si="106"/>
        <v>3.9153228482314683E-3</v>
      </c>
      <c r="E300" s="9">
        <v>2.9499999999999998E-2</v>
      </c>
      <c r="F300" s="13">
        <f t="shared" si="107"/>
        <v>7.010000000000001E-2</v>
      </c>
      <c r="G300" s="76">
        <f>'TARIFNE STAVKE od 01.10.2022'!F265</f>
        <v>3.0000000000000001E-3</v>
      </c>
      <c r="H300" s="76">
        <f>'TARIFNE STAVKE od 01.10.2022'!G265</f>
        <v>3.3E-3</v>
      </c>
      <c r="I300" s="9">
        <f t="shared" si="108"/>
        <v>7.3400000000000007E-2</v>
      </c>
    </row>
    <row r="301" spans="1:9">
      <c r="A301" s="3">
        <v>6</v>
      </c>
      <c r="B301" s="3" t="s">
        <v>24</v>
      </c>
      <c r="C301" s="9">
        <f t="shared" si="105"/>
        <v>3.5000000000000001E-3</v>
      </c>
      <c r="D301" s="9">
        <f t="shared" si="106"/>
        <v>3.9153228482314683E-3</v>
      </c>
      <c r="E301" s="9">
        <v>2.9499999999999998E-2</v>
      </c>
      <c r="F301" s="13">
        <f t="shared" si="107"/>
        <v>7.010000000000001E-2</v>
      </c>
      <c r="G301" s="76">
        <f>'TARIFNE STAVKE od 01.10.2022'!F266</f>
        <v>2.8E-3</v>
      </c>
      <c r="H301" s="76">
        <f>'TARIFNE STAVKE od 01.10.2022'!G266</f>
        <v>3.0999999999999999E-3</v>
      </c>
      <c r="I301" s="9">
        <f t="shared" si="108"/>
        <v>7.3200000000000015E-2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109">ROUND(D307*0.901,4)</f>
        <v>3.5999999999999999E-3</v>
      </c>
      <c r="D307" s="9">
        <f t="shared" ref="D307:D311" si="110">E307/$G$9</f>
        <v>4.0347733758046315E-3</v>
      </c>
      <c r="E307" s="9">
        <v>3.04E-2</v>
      </c>
      <c r="F307" s="13">
        <f>C307+$C$9</f>
        <v>7.0200000000000012E-2</v>
      </c>
      <c r="G307" s="76">
        <f>'TARIFNE STAVKE od 01.10.2022'!F270</f>
        <v>6.1000000000000004E-3</v>
      </c>
      <c r="H307" s="76">
        <f>'TARIFNE STAVKE od 01.10.2022'!G270</f>
        <v>6.3E-3</v>
      </c>
      <c r="I307" s="9">
        <f t="shared" ref="I307:I311" si="111">(F307+H307)</f>
        <v>7.6500000000000012E-2</v>
      </c>
    </row>
    <row r="308" spans="1:9">
      <c r="A308" s="3">
        <v>2</v>
      </c>
      <c r="B308" s="3" t="s">
        <v>20</v>
      </c>
      <c r="C308" s="9">
        <f t="shared" si="109"/>
        <v>3.5999999999999999E-3</v>
      </c>
      <c r="D308" s="9">
        <f t="shared" si="110"/>
        <v>4.0347733758046315E-3</v>
      </c>
      <c r="E308" s="9">
        <v>3.04E-2</v>
      </c>
      <c r="F308" s="13">
        <f>C308+$C$9</f>
        <v>7.0200000000000012E-2</v>
      </c>
      <c r="G308" s="76">
        <f>'TARIFNE STAVKE od 01.10.2022'!F271</f>
        <v>5.1000000000000004E-3</v>
      </c>
      <c r="H308" s="76">
        <f>'TARIFNE STAVKE od 01.10.2022'!G271</f>
        <v>5.3E-3</v>
      </c>
      <c r="I308" s="9">
        <f t="shared" si="111"/>
        <v>7.5500000000000012E-2</v>
      </c>
    </row>
    <row r="309" spans="1:9">
      <c r="A309" s="3">
        <v>3</v>
      </c>
      <c r="B309" s="3" t="s">
        <v>21</v>
      </c>
      <c r="C309" s="9">
        <f t="shared" si="109"/>
        <v>3.5999999999999999E-3</v>
      </c>
      <c r="D309" s="9">
        <f t="shared" si="110"/>
        <v>4.0347733758046315E-3</v>
      </c>
      <c r="E309" s="9">
        <v>3.04E-2</v>
      </c>
      <c r="F309" s="13">
        <f>C309+$C$9</f>
        <v>7.0200000000000012E-2</v>
      </c>
      <c r="G309" s="76">
        <f>'TARIFNE STAVKE od 01.10.2022'!F272</f>
        <v>4.7999999999999996E-3</v>
      </c>
      <c r="H309" s="76">
        <f>'TARIFNE STAVKE od 01.10.2022'!G272</f>
        <v>5.0000000000000001E-3</v>
      </c>
      <c r="I309" s="9">
        <f t="shared" si="111"/>
        <v>7.5200000000000017E-2</v>
      </c>
    </row>
    <row r="310" spans="1:9">
      <c r="A310" s="3">
        <v>4</v>
      </c>
      <c r="B310" s="3" t="s">
        <v>22</v>
      </c>
      <c r="C310" s="9">
        <f t="shared" si="109"/>
        <v>3.5999999999999999E-3</v>
      </c>
      <c r="D310" s="9">
        <f t="shared" si="110"/>
        <v>4.0347733758046315E-3</v>
      </c>
      <c r="E310" s="9">
        <v>3.04E-2</v>
      </c>
      <c r="F310" s="13">
        <f>C310+$C$9</f>
        <v>7.0200000000000012E-2</v>
      </c>
      <c r="G310" s="76">
        <f>'TARIFNE STAVKE od 01.10.2022'!F273</f>
        <v>4.5999999999999999E-3</v>
      </c>
      <c r="H310" s="76">
        <f>'TARIFNE STAVKE od 01.10.2022'!G273</f>
        <v>4.7000000000000002E-3</v>
      </c>
      <c r="I310" s="9">
        <f t="shared" si="111"/>
        <v>7.4900000000000008E-2</v>
      </c>
    </row>
    <row r="311" spans="1:9">
      <c r="A311" s="3">
        <v>5</v>
      </c>
      <c r="B311" s="3" t="s">
        <v>23</v>
      </c>
      <c r="C311" s="9">
        <f t="shared" si="109"/>
        <v>3.5999999999999999E-3</v>
      </c>
      <c r="D311" s="9">
        <f t="shared" si="110"/>
        <v>4.0347733758046315E-3</v>
      </c>
      <c r="E311" s="9">
        <v>3.04E-2</v>
      </c>
      <c r="F311" s="13">
        <f>C311+$C$9</f>
        <v>7.0200000000000012E-2</v>
      </c>
      <c r="G311" s="76">
        <f>'TARIFNE STAVKE od 01.10.2022'!F274</f>
        <v>4.3E-3</v>
      </c>
      <c r="H311" s="76">
        <f>'TARIFNE STAVKE od 01.10.2022'!G274</f>
        <v>4.4999999999999997E-3</v>
      </c>
      <c r="I311" s="9">
        <f t="shared" si="111"/>
        <v>7.4700000000000016E-2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112">ROUND(D313*0.901,4)</f>
        <v>3.5999999999999999E-3</v>
      </c>
      <c r="D313" s="9">
        <f t="shared" ref="D313:D315" si="113">E313/$G$9</f>
        <v>4.0347733758046315E-3</v>
      </c>
      <c r="E313" s="9">
        <v>3.04E-2</v>
      </c>
      <c r="F313" s="13">
        <f>C313+$C$9</f>
        <v>7.0200000000000012E-2</v>
      </c>
      <c r="G313" s="76">
        <f>'TARIFNE STAVKE od 01.10.2022'!F278</f>
        <v>6.0000000000000001E-3</v>
      </c>
      <c r="H313" s="76">
        <f>'TARIFNE STAVKE od 01.10.2022'!G278</f>
        <v>6.0000000000000001E-3</v>
      </c>
      <c r="I313" s="9">
        <f t="shared" ref="I313:I315" si="114">(F313+H313)</f>
        <v>7.6200000000000018E-2</v>
      </c>
    </row>
    <row r="314" spans="1:9">
      <c r="A314" s="3">
        <v>2</v>
      </c>
      <c r="B314" s="3" t="s">
        <v>22</v>
      </c>
      <c r="C314" s="9">
        <f t="shared" si="112"/>
        <v>3.5999999999999999E-3</v>
      </c>
      <c r="D314" s="9">
        <f t="shared" si="113"/>
        <v>4.0347733758046315E-3</v>
      </c>
      <c r="E314" s="9">
        <v>3.04E-2</v>
      </c>
      <c r="F314" s="13">
        <f>C314+$C$9</f>
        <v>7.0200000000000012E-2</v>
      </c>
      <c r="G314" s="76">
        <f>'TARIFNE STAVKE od 01.10.2022'!F279</f>
        <v>5.7000000000000002E-3</v>
      </c>
      <c r="H314" s="76">
        <f>'TARIFNE STAVKE od 01.10.2022'!G279</f>
        <v>5.7000000000000002E-3</v>
      </c>
      <c r="I314" s="9">
        <f t="shared" si="114"/>
        <v>7.5900000000000009E-2</v>
      </c>
    </row>
    <row r="315" spans="1:9">
      <c r="A315" s="3">
        <v>3</v>
      </c>
      <c r="B315" s="3" t="s">
        <v>23</v>
      </c>
      <c r="C315" s="9">
        <f t="shared" si="112"/>
        <v>3.5999999999999999E-3</v>
      </c>
      <c r="D315" s="9">
        <f t="shared" si="113"/>
        <v>4.0347733758046315E-3</v>
      </c>
      <c r="E315" s="9">
        <v>3.04E-2</v>
      </c>
      <c r="F315" s="13">
        <f>C315+$C$9</f>
        <v>7.0200000000000012E-2</v>
      </c>
      <c r="G315" s="76">
        <f>'TARIFNE STAVKE od 01.10.2022'!F280</f>
        <v>5.4000000000000003E-3</v>
      </c>
      <c r="H315" s="76">
        <f>'TARIFNE STAVKE od 01.10.2022'!G280</f>
        <v>5.4000000000000003E-3</v>
      </c>
      <c r="I315" s="9">
        <f t="shared" si="114"/>
        <v>7.5600000000000014E-2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115">ROUND(D321*0.901,4)</f>
        <v>3.3E-3</v>
      </c>
      <c r="D321" s="9">
        <f t="shared" ref="D321:D325" si="116">E321/$G$9</f>
        <v>3.7029663547680667E-3</v>
      </c>
      <c r="E321" s="9">
        <v>2.7900000000000001E-2</v>
      </c>
      <c r="F321" s="13">
        <f>C321+$C$9</f>
        <v>6.9900000000000004E-2</v>
      </c>
      <c r="G321" s="76">
        <f>'TARIFNE STAVKE od 01.10.2022'!F284</f>
        <v>1.2999999999999999E-2</v>
      </c>
      <c r="H321" s="76">
        <f>'TARIFNE STAVKE od 01.10.2022'!G284</f>
        <v>1.38E-2</v>
      </c>
      <c r="I321" s="9">
        <f t="shared" ref="I321:I325" si="117">(F321+H321)</f>
        <v>8.3699999999999997E-2</v>
      </c>
    </row>
    <row r="322" spans="1:9">
      <c r="A322" s="3">
        <v>2</v>
      </c>
      <c r="B322" s="3" t="s">
        <v>20</v>
      </c>
      <c r="C322" s="9">
        <f t="shared" si="115"/>
        <v>3.3E-3</v>
      </c>
      <c r="D322" s="9">
        <f t="shared" si="116"/>
        <v>3.7029663547680667E-3</v>
      </c>
      <c r="E322" s="9">
        <v>2.7900000000000001E-2</v>
      </c>
      <c r="F322" s="13">
        <f>C322+$C$9</f>
        <v>6.9900000000000004E-2</v>
      </c>
      <c r="G322" s="76">
        <f>'TARIFNE STAVKE od 01.10.2022'!F285</f>
        <v>1.18E-2</v>
      </c>
      <c r="H322" s="76">
        <f>'TARIFNE STAVKE od 01.10.2022'!G285</f>
        <v>1.26E-2</v>
      </c>
      <c r="I322" s="9">
        <f t="shared" si="117"/>
        <v>8.2500000000000004E-2</v>
      </c>
    </row>
    <row r="323" spans="1:9">
      <c r="A323" s="3">
        <v>3</v>
      </c>
      <c r="B323" s="3" t="s">
        <v>21</v>
      </c>
      <c r="C323" s="9">
        <f t="shared" si="115"/>
        <v>3.3E-3</v>
      </c>
      <c r="D323" s="9">
        <f t="shared" si="116"/>
        <v>3.7029663547680667E-3</v>
      </c>
      <c r="E323" s="9">
        <v>2.7900000000000001E-2</v>
      </c>
      <c r="F323" s="13">
        <f>C323+$C$9</f>
        <v>6.9900000000000004E-2</v>
      </c>
      <c r="G323" s="76">
        <f>'TARIFNE STAVKE od 01.10.2022'!F286</f>
        <v>1.18E-2</v>
      </c>
      <c r="H323" s="76">
        <f>'TARIFNE STAVKE od 01.10.2022'!G286</f>
        <v>1.26E-2</v>
      </c>
      <c r="I323" s="9">
        <f t="shared" si="117"/>
        <v>8.2500000000000004E-2</v>
      </c>
    </row>
    <row r="324" spans="1:9">
      <c r="A324" s="3">
        <v>4</v>
      </c>
      <c r="B324" s="3" t="s">
        <v>22</v>
      </c>
      <c r="C324" s="9">
        <f t="shared" si="115"/>
        <v>3.3E-3</v>
      </c>
      <c r="D324" s="9">
        <f t="shared" si="116"/>
        <v>3.7029663547680667E-3</v>
      </c>
      <c r="E324" s="9">
        <v>2.7900000000000001E-2</v>
      </c>
      <c r="F324" s="13">
        <f>C324+$C$9</f>
        <v>6.9900000000000004E-2</v>
      </c>
      <c r="G324" s="76">
        <f>'TARIFNE STAVKE od 01.10.2022'!F287</f>
        <v>1.12E-2</v>
      </c>
      <c r="H324" s="76">
        <f>'TARIFNE STAVKE od 01.10.2022'!G287</f>
        <v>1.1900000000000001E-2</v>
      </c>
      <c r="I324" s="9">
        <f t="shared" si="117"/>
        <v>8.1800000000000012E-2</v>
      </c>
    </row>
    <row r="325" spans="1:9">
      <c r="A325" s="3">
        <v>5</v>
      </c>
      <c r="B325" s="3" t="s">
        <v>23</v>
      </c>
      <c r="C325" s="9">
        <f t="shared" si="115"/>
        <v>3.3E-3</v>
      </c>
      <c r="D325" s="9">
        <f t="shared" si="116"/>
        <v>3.7029663547680667E-3</v>
      </c>
      <c r="E325" s="9">
        <v>2.7900000000000001E-2</v>
      </c>
      <c r="F325" s="13">
        <f>C325+$C$9</f>
        <v>6.9900000000000004E-2</v>
      </c>
      <c r="G325" s="76">
        <f>'TARIFNE STAVKE od 01.10.2022'!F288</f>
        <v>1.06E-2</v>
      </c>
      <c r="H325" s="76">
        <f>'TARIFNE STAVKE od 01.10.2022'!G288</f>
        <v>1.1299999999999999E-2</v>
      </c>
      <c r="I325" s="9">
        <f t="shared" si="117"/>
        <v>8.1200000000000008E-2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118">ROUND(D331*0.901,4)</f>
        <v>3.3E-3</v>
      </c>
      <c r="D331" s="9">
        <f t="shared" ref="D331:D336" si="119">E331/$G$9</f>
        <v>3.7029663547680667E-3</v>
      </c>
      <c r="E331" s="9">
        <v>2.7900000000000001E-2</v>
      </c>
      <c r="F331" s="13">
        <f t="shared" ref="F331:F336" si="120">C331+$C$9</f>
        <v>6.9900000000000004E-2</v>
      </c>
      <c r="G331" s="8">
        <f>'TARIFNE STAVKE od 01.10.2022'!F292</f>
        <v>1.2999999999999999E-2</v>
      </c>
      <c r="H331" s="8">
        <f>'TARIFNE STAVKE od 01.10.2022'!G292</f>
        <v>1.3100000000000001E-2</v>
      </c>
      <c r="I331" s="9">
        <f t="shared" ref="I331:I336" si="121">(F331+H331)</f>
        <v>8.3000000000000004E-2</v>
      </c>
    </row>
    <row r="332" spans="1:9">
      <c r="A332" s="3">
        <v>2</v>
      </c>
      <c r="B332" s="3" t="s">
        <v>20</v>
      </c>
      <c r="C332" s="9">
        <f t="shared" si="118"/>
        <v>3.3E-3</v>
      </c>
      <c r="D332" s="9">
        <f t="shared" si="119"/>
        <v>3.7029663547680667E-3</v>
      </c>
      <c r="E332" s="9">
        <v>2.7900000000000001E-2</v>
      </c>
      <c r="F332" s="13">
        <f t="shared" si="120"/>
        <v>6.9900000000000004E-2</v>
      </c>
      <c r="G332" s="8">
        <f>'TARIFNE STAVKE od 01.10.2022'!F293</f>
        <v>1.18E-2</v>
      </c>
      <c r="H332" s="8">
        <f>'TARIFNE STAVKE od 01.10.2022'!G293</f>
        <v>1.1900000000000001E-2</v>
      </c>
      <c r="I332" s="9">
        <f t="shared" si="121"/>
        <v>8.1800000000000012E-2</v>
      </c>
    </row>
    <row r="333" spans="1:9">
      <c r="A333" s="3">
        <v>3</v>
      </c>
      <c r="B333" s="3" t="s">
        <v>21</v>
      </c>
      <c r="C333" s="9">
        <f t="shared" si="118"/>
        <v>3.3E-3</v>
      </c>
      <c r="D333" s="9">
        <f t="shared" si="119"/>
        <v>3.7029663547680667E-3</v>
      </c>
      <c r="E333" s="9">
        <v>2.7900000000000001E-2</v>
      </c>
      <c r="F333" s="13">
        <f t="shared" si="120"/>
        <v>6.9900000000000004E-2</v>
      </c>
      <c r="G333" s="8">
        <f>'TARIFNE STAVKE od 01.10.2022'!F294</f>
        <v>1.18E-2</v>
      </c>
      <c r="H333" s="8">
        <f>'TARIFNE STAVKE od 01.10.2022'!G294</f>
        <v>1.1900000000000001E-2</v>
      </c>
      <c r="I333" s="9">
        <f t="shared" si="121"/>
        <v>8.1800000000000012E-2</v>
      </c>
    </row>
    <row r="334" spans="1:9">
      <c r="A334" s="3">
        <v>4</v>
      </c>
      <c r="B334" s="3" t="s">
        <v>22</v>
      </c>
      <c r="C334" s="9">
        <f t="shared" si="118"/>
        <v>3.3E-3</v>
      </c>
      <c r="D334" s="9">
        <f t="shared" si="119"/>
        <v>3.7029663547680667E-3</v>
      </c>
      <c r="E334" s="9">
        <v>2.7900000000000001E-2</v>
      </c>
      <c r="F334" s="13">
        <f t="shared" si="120"/>
        <v>6.9900000000000004E-2</v>
      </c>
      <c r="G334" s="8">
        <f>'TARIFNE STAVKE od 01.10.2022'!F295</f>
        <v>1.12E-2</v>
      </c>
      <c r="H334" s="8">
        <f>'TARIFNE STAVKE od 01.10.2022'!G295</f>
        <v>1.1299999999999999E-2</v>
      </c>
      <c r="I334" s="9">
        <f t="shared" si="121"/>
        <v>8.1200000000000008E-2</v>
      </c>
    </row>
    <row r="335" spans="1:9">
      <c r="A335" s="3">
        <v>5</v>
      </c>
      <c r="B335" s="3" t="s">
        <v>23</v>
      </c>
      <c r="C335" s="9">
        <f t="shared" si="118"/>
        <v>3.3E-3</v>
      </c>
      <c r="D335" s="9">
        <f t="shared" si="119"/>
        <v>3.7029663547680667E-3</v>
      </c>
      <c r="E335" s="9">
        <v>2.7900000000000001E-2</v>
      </c>
      <c r="F335" s="13">
        <f t="shared" si="120"/>
        <v>6.9900000000000004E-2</v>
      </c>
      <c r="G335" s="8">
        <f>'TARIFNE STAVKE od 01.10.2022'!F296</f>
        <v>1.06E-2</v>
      </c>
      <c r="H335" s="8">
        <f>'TARIFNE STAVKE od 01.10.2022'!G296</f>
        <v>1.0699999999999999E-2</v>
      </c>
      <c r="I335" s="9">
        <f t="shared" si="121"/>
        <v>8.0600000000000005E-2</v>
      </c>
    </row>
    <row r="336" spans="1:9">
      <c r="A336" s="3">
        <v>6</v>
      </c>
      <c r="B336" s="3" t="s">
        <v>24</v>
      </c>
      <c r="C336" s="9">
        <f t="shared" si="118"/>
        <v>3.3E-3</v>
      </c>
      <c r="D336" s="9">
        <f t="shared" si="119"/>
        <v>3.7029663547680667E-3</v>
      </c>
      <c r="E336" s="9">
        <v>2.7900000000000001E-2</v>
      </c>
      <c r="F336" s="13">
        <f t="shared" si="120"/>
        <v>6.9900000000000004E-2</v>
      </c>
      <c r="G336" s="8">
        <f>'TARIFNE STAVKE od 01.10.2022'!F297</f>
        <v>0.01</v>
      </c>
      <c r="H336" s="8">
        <f>'TARIFNE STAVKE od 01.10.2022'!G297</f>
        <v>1.01E-2</v>
      </c>
      <c r="I336" s="9">
        <f t="shared" si="121"/>
        <v>0.08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122">ROUND(D342*0.901,4)</f>
        <v>3.3E-3</v>
      </c>
      <c r="D342" s="9">
        <f t="shared" ref="D342:D344" si="123">E342/$G$9</f>
        <v>3.7029663547680667E-3</v>
      </c>
      <c r="E342" s="9">
        <v>2.7900000000000001E-2</v>
      </c>
      <c r="F342" s="13">
        <f>C342+$C$9</f>
        <v>6.9900000000000004E-2</v>
      </c>
      <c r="G342" s="8">
        <f>'TARIFNE STAVKE od 01.10.2022'!F301</f>
        <v>1.04E-2</v>
      </c>
      <c r="H342" s="8">
        <f>'TARIFNE STAVKE od 01.10.2022'!G301</f>
        <v>1.0200000000000001E-2</v>
      </c>
      <c r="I342" s="9">
        <f>(F342+H342)</f>
        <v>8.0100000000000005E-2</v>
      </c>
    </row>
    <row r="343" spans="1:9">
      <c r="A343" s="3">
        <v>2</v>
      </c>
      <c r="B343" s="3" t="s">
        <v>25</v>
      </c>
      <c r="C343" s="9">
        <f t="shared" si="122"/>
        <v>3.3E-3</v>
      </c>
      <c r="D343" s="9">
        <f t="shared" si="123"/>
        <v>3.7029663547680667E-3</v>
      </c>
      <c r="E343" s="9">
        <v>2.7900000000000001E-2</v>
      </c>
      <c r="F343" s="13">
        <f>C343+$C$9</f>
        <v>6.9900000000000004E-2</v>
      </c>
      <c r="G343" s="8">
        <f>'TARIFNE STAVKE od 01.10.2022'!F302</f>
        <v>9.1999999999999998E-3</v>
      </c>
      <c r="H343" s="8">
        <f>'TARIFNE STAVKE od 01.10.2022'!G302</f>
        <v>9.1000000000000004E-3</v>
      </c>
      <c r="I343" s="9">
        <f t="shared" ref="I343:I344" si="124">(F343+H343)</f>
        <v>7.9000000000000001E-2</v>
      </c>
    </row>
    <row r="344" spans="1:9">
      <c r="A344" s="3">
        <v>3</v>
      </c>
      <c r="B344" s="3" t="s">
        <v>28</v>
      </c>
      <c r="C344" s="9">
        <f t="shared" si="122"/>
        <v>3.3E-3</v>
      </c>
      <c r="D344" s="9">
        <f t="shared" si="123"/>
        <v>3.7029663547680667E-3</v>
      </c>
      <c r="E344" s="9">
        <v>2.7900000000000001E-2</v>
      </c>
      <c r="F344" s="13">
        <f>C344+$C$9</f>
        <v>6.9900000000000004E-2</v>
      </c>
      <c r="G344" s="8">
        <f>'TARIFNE STAVKE od 01.10.2022'!F303</f>
        <v>8.6E-3</v>
      </c>
      <c r="H344" s="8">
        <f>'TARIFNE STAVKE od 01.10.2022'!G303</f>
        <v>8.5000000000000006E-3</v>
      </c>
      <c r="I344" s="9">
        <f t="shared" si="124"/>
        <v>7.8399999999999997E-2</v>
      </c>
    </row>
  </sheetData>
  <mergeCells count="7">
    <mergeCell ref="A11:C11"/>
    <mergeCell ref="A3:G3"/>
    <mergeCell ref="A1:I1"/>
    <mergeCell ref="A4:I4"/>
    <mergeCell ref="A6:I6"/>
    <mergeCell ref="A8:I8"/>
    <mergeCell ref="A10:I10"/>
  </mergeCells>
  <hyperlinks>
    <hyperlink ref="F11" r:id="rId1" xr:uid="{3299E354-2F22-4B63-A7BA-682F37E046A1}"/>
  </hyperlinks>
  <pageMargins left="0.39370078740157483" right="0.39370078740157483" top="1.0833333333333333" bottom="0.74803149606299213" header="0.31496062992125984" footer="0.31496062992125984"/>
  <pageSetup scale="61" orientation="portrait" r:id="rId2"/>
  <rowBreaks count="3" manualBreakCount="3">
    <brk id="52" max="16383" man="1"/>
    <brk id="100" max="16383" man="1"/>
    <brk id="1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B7A49-E64C-47D6-9B7B-D1620D422576}">
  <sheetPr codeName="Sheet2"/>
  <dimension ref="A1:K303"/>
  <sheetViews>
    <sheetView zoomScale="55" zoomScaleNormal="55" workbookViewId="0">
      <selection activeCell="H41" sqref="H41"/>
    </sheetView>
  </sheetViews>
  <sheetFormatPr defaultColWidth="27" defaultRowHeight="15"/>
  <cols>
    <col min="1" max="1" width="27" style="12"/>
    <col min="2" max="2" width="39.85546875" style="12" customWidth="1"/>
  </cols>
  <sheetData>
    <row r="1" spans="1:11" ht="15.75">
      <c r="A1" s="43" t="s">
        <v>127</v>
      </c>
      <c r="B1" s="43" t="s">
        <v>128</v>
      </c>
    </row>
    <row r="2" spans="1:11" ht="15.75" thickBot="1"/>
    <row r="3" spans="1:11">
      <c r="A3" s="58">
        <v>1</v>
      </c>
      <c r="B3" s="61" t="s">
        <v>105</v>
      </c>
      <c r="C3" s="44" t="s">
        <v>100</v>
      </c>
      <c r="D3" s="31" t="s">
        <v>101</v>
      </c>
      <c r="E3" s="94" t="s">
        <v>9</v>
      </c>
      <c r="F3" s="97" t="s">
        <v>91</v>
      </c>
      <c r="G3" s="98"/>
      <c r="H3" s="98"/>
      <c r="I3" s="98"/>
      <c r="J3" s="99"/>
      <c r="K3" s="94" t="s">
        <v>92</v>
      </c>
    </row>
    <row r="4" spans="1:11" ht="15.75" thickBot="1">
      <c r="A4" s="59">
        <v>1</v>
      </c>
      <c r="B4" s="62" t="s">
        <v>105</v>
      </c>
      <c r="C4" s="45"/>
      <c r="D4" s="32" t="s">
        <v>102</v>
      </c>
      <c r="E4" s="95"/>
      <c r="F4" s="100" t="s">
        <v>93</v>
      </c>
      <c r="G4" s="101"/>
      <c r="H4" s="101"/>
      <c r="I4" s="101"/>
      <c r="J4" s="102"/>
      <c r="K4" s="95"/>
    </row>
    <row r="5" spans="1:11" ht="15.75" thickBot="1">
      <c r="A5" s="59">
        <v>1</v>
      </c>
      <c r="B5" s="62" t="s">
        <v>105</v>
      </c>
      <c r="C5" s="45"/>
      <c r="D5" s="32"/>
      <c r="E5" s="95"/>
      <c r="F5" s="14" t="s">
        <v>94</v>
      </c>
      <c r="G5" s="14" t="s">
        <v>95</v>
      </c>
      <c r="H5" s="14" t="s">
        <v>96</v>
      </c>
      <c r="I5" s="14" t="s">
        <v>97</v>
      </c>
      <c r="J5" s="14" t="s">
        <v>98</v>
      </c>
      <c r="K5" s="96"/>
    </row>
    <row r="6" spans="1:11" ht="15.75" thickBot="1">
      <c r="A6" s="59">
        <v>1</v>
      </c>
      <c r="B6" s="62" t="s">
        <v>105</v>
      </c>
      <c r="C6" s="88" t="s">
        <v>103</v>
      </c>
      <c r="D6" s="91" t="s">
        <v>104</v>
      </c>
      <c r="E6" s="22" t="s">
        <v>19</v>
      </c>
      <c r="F6" s="21">
        <v>5.7700000000000001E-2</v>
      </c>
      <c r="G6" s="15">
        <v>5.9499999999999997E-2</v>
      </c>
      <c r="H6" s="15">
        <v>6.1499999999999999E-2</v>
      </c>
      <c r="I6" s="15">
        <v>6.3399999999999998E-2</v>
      </c>
      <c r="J6" s="15">
        <v>6.54E-2</v>
      </c>
      <c r="K6" s="15" t="s">
        <v>99</v>
      </c>
    </row>
    <row r="7" spans="1:11" ht="15.75" thickBot="1">
      <c r="A7" s="59">
        <v>1</v>
      </c>
      <c r="B7" s="62" t="s">
        <v>105</v>
      </c>
      <c r="C7" s="89"/>
      <c r="D7" s="92"/>
      <c r="E7" s="23" t="s">
        <v>20</v>
      </c>
      <c r="F7" s="21">
        <v>4.4400000000000002E-2</v>
      </c>
      <c r="G7" s="15">
        <v>4.58E-2</v>
      </c>
      <c r="H7" s="15">
        <v>4.7300000000000002E-2</v>
      </c>
      <c r="I7" s="15">
        <v>4.8800000000000003E-2</v>
      </c>
      <c r="J7" s="15">
        <v>5.0299999999999997E-2</v>
      </c>
      <c r="K7" s="15" t="s">
        <v>99</v>
      </c>
    </row>
    <row r="8" spans="1:11" ht="15.75" thickBot="1">
      <c r="A8" s="59">
        <v>1</v>
      </c>
      <c r="B8" s="62" t="s">
        <v>105</v>
      </c>
      <c r="C8" s="89"/>
      <c r="D8" s="92"/>
      <c r="E8" s="23" t="s">
        <v>21</v>
      </c>
      <c r="F8" s="21">
        <v>4.3499999999999997E-2</v>
      </c>
      <c r="G8" s="15">
        <v>4.4900000000000002E-2</v>
      </c>
      <c r="H8" s="15">
        <v>4.6399999999999997E-2</v>
      </c>
      <c r="I8" s="15">
        <v>4.7800000000000002E-2</v>
      </c>
      <c r="J8" s="15">
        <v>4.9299999999999997E-2</v>
      </c>
      <c r="K8" s="15" t="s">
        <v>99</v>
      </c>
    </row>
    <row r="9" spans="1:11" ht="15.75" thickBot="1">
      <c r="A9" s="59">
        <v>1</v>
      </c>
      <c r="B9" s="62" t="s">
        <v>105</v>
      </c>
      <c r="C9" s="89"/>
      <c r="D9" s="92"/>
      <c r="E9" s="23" t="s">
        <v>22</v>
      </c>
      <c r="F9" s="21">
        <v>4.2200000000000001E-2</v>
      </c>
      <c r="G9" s="15">
        <v>4.3499999999999997E-2</v>
      </c>
      <c r="H9" s="15">
        <v>4.4900000000000002E-2</v>
      </c>
      <c r="I9" s="15">
        <v>4.6399999999999997E-2</v>
      </c>
      <c r="J9" s="15">
        <v>4.7800000000000002E-2</v>
      </c>
      <c r="K9" s="15" t="s">
        <v>99</v>
      </c>
    </row>
    <row r="10" spans="1:11" ht="15.75" thickBot="1">
      <c r="A10" s="59">
        <v>1</v>
      </c>
      <c r="B10" s="62" t="s">
        <v>105</v>
      </c>
      <c r="C10" s="89"/>
      <c r="D10" s="92"/>
      <c r="E10" s="23" t="s">
        <v>23</v>
      </c>
      <c r="F10" s="21">
        <v>0.04</v>
      </c>
      <c r="G10" s="15">
        <v>4.1200000000000001E-2</v>
      </c>
      <c r="H10" s="15">
        <v>4.2599999999999999E-2</v>
      </c>
      <c r="I10" s="15">
        <v>4.3900000000000002E-2</v>
      </c>
      <c r="J10" s="15">
        <v>4.53E-2</v>
      </c>
      <c r="K10" s="15" t="s">
        <v>99</v>
      </c>
    </row>
    <row r="11" spans="1:11" ht="15.75" thickBot="1">
      <c r="A11" s="59">
        <v>1</v>
      </c>
      <c r="B11" s="62" t="s">
        <v>105</v>
      </c>
      <c r="C11" s="89"/>
      <c r="D11" s="92"/>
      <c r="E11" s="23" t="s">
        <v>24</v>
      </c>
      <c r="F11" s="21">
        <v>3.7699999999999997E-2</v>
      </c>
      <c r="G11" s="15">
        <v>3.8899999999999997E-2</v>
      </c>
      <c r="H11" s="15">
        <v>4.02E-2</v>
      </c>
      <c r="I11" s="15">
        <v>4.1500000000000002E-2</v>
      </c>
      <c r="J11" s="15">
        <v>4.2799999999999998E-2</v>
      </c>
      <c r="K11" s="15" t="s">
        <v>99</v>
      </c>
    </row>
    <row r="12" spans="1:11" ht="15.75" thickBot="1">
      <c r="A12" s="59">
        <v>1</v>
      </c>
      <c r="B12" s="62" t="s">
        <v>105</v>
      </c>
      <c r="C12" s="90"/>
      <c r="D12" s="93"/>
      <c r="E12" s="24" t="s">
        <v>25</v>
      </c>
      <c r="F12" s="21">
        <v>3.5499999999999997E-2</v>
      </c>
      <c r="G12" s="15">
        <v>3.6600000000000001E-2</v>
      </c>
      <c r="H12" s="15">
        <v>3.78E-2</v>
      </c>
      <c r="I12" s="15">
        <v>3.9E-2</v>
      </c>
      <c r="J12" s="15">
        <v>4.02E-2</v>
      </c>
      <c r="K12" s="15" t="s">
        <v>99</v>
      </c>
    </row>
    <row r="13" spans="1:11">
      <c r="A13" s="59">
        <v>2</v>
      </c>
      <c r="B13" s="63" t="s">
        <v>107</v>
      </c>
      <c r="C13" s="46" t="s">
        <v>100</v>
      </c>
      <c r="D13" s="31" t="s">
        <v>101</v>
      </c>
      <c r="E13" s="94" t="s">
        <v>9</v>
      </c>
      <c r="F13" s="97" t="s">
        <v>91</v>
      </c>
      <c r="G13" s="98"/>
      <c r="H13" s="98"/>
      <c r="I13" s="98"/>
      <c r="J13" s="99"/>
      <c r="K13" s="94" t="s">
        <v>92</v>
      </c>
    </row>
    <row r="14" spans="1:11" ht="15.75" thickBot="1">
      <c r="A14" s="59">
        <v>2</v>
      </c>
      <c r="B14" s="63" t="s">
        <v>107</v>
      </c>
      <c r="C14" s="47"/>
      <c r="D14" s="32" t="s">
        <v>102</v>
      </c>
      <c r="E14" s="95"/>
      <c r="F14" s="100" t="s">
        <v>93</v>
      </c>
      <c r="G14" s="101"/>
      <c r="H14" s="101"/>
      <c r="I14" s="101"/>
      <c r="J14" s="102"/>
      <c r="K14" s="95"/>
    </row>
    <row r="15" spans="1:11" ht="15.75" thickBot="1">
      <c r="A15" s="59">
        <v>2</v>
      </c>
      <c r="B15" s="63" t="s">
        <v>107</v>
      </c>
      <c r="C15" s="48"/>
      <c r="D15" s="33"/>
      <c r="E15" s="96"/>
      <c r="F15" s="14" t="s">
        <v>94</v>
      </c>
      <c r="G15" s="14" t="s">
        <v>95</v>
      </c>
      <c r="H15" s="14" t="s">
        <v>96</v>
      </c>
      <c r="I15" s="14" t="s">
        <v>97</v>
      </c>
      <c r="J15" s="14" t="s">
        <v>98</v>
      </c>
      <c r="K15" s="96"/>
    </row>
    <row r="16" spans="1:11" ht="15.75" thickBot="1">
      <c r="A16" s="59">
        <v>2</v>
      </c>
      <c r="B16" s="63" t="s">
        <v>107</v>
      </c>
      <c r="C16" s="49" t="s">
        <v>103</v>
      </c>
      <c r="D16" s="34" t="s">
        <v>104</v>
      </c>
      <c r="E16" s="15" t="s">
        <v>19</v>
      </c>
      <c r="F16" s="15">
        <v>3.3500000000000002E-2</v>
      </c>
      <c r="G16" s="15">
        <v>3.4000000000000002E-2</v>
      </c>
      <c r="H16" s="15">
        <v>3.4599999999999999E-2</v>
      </c>
      <c r="I16" s="15">
        <v>3.5099999999999999E-2</v>
      </c>
      <c r="J16" s="15">
        <v>3.56E-2</v>
      </c>
      <c r="K16" s="15" t="s">
        <v>99</v>
      </c>
    </row>
    <row r="17" spans="1:11" ht="15.75" thickBot="1">
      <c r="A17" s="59">
        <v>2</v>
      </c>
      <c r="B17" s="63" t="s">
        <v>107</v>
      </c>
      <c r="C17" s="50"/>
      <c r="D17" s="35"/>
      <c r="E17" s="15" t="s">
        <v>20</v>
      </c>
      <c r="F17" s="15">
        <v>3.3500000000000002E-2</v>
      </c>
      <c r="G17" s="15">
        <v>3.4000000000000002E-2</v>
      </c>
      <c r="H17" s="15">
        <v>3.4599999999999999E-2</v>
      </c>
      <c r="I17" s="15">
        <v>3.5099999999999999E-2</v>
      </c>
      <c r="J17" s="15">
        <v>3.56E-2</v>
      </c>
      <c r="K17" s="15" t="s">
        <v>99</v>
      </c>
    </row>
    <row r="18" spans="1:11" ht="15.75" thickBot="1">
      <c r="A18" s="59">
        <v>2</v>
      </c>
      <c r="B18" s="63" t="s">
        <v>107</v>
      </c>
      <c r="C18" s="50"/>
      <c r="D18" s="35"/>
      <c r="E18" s="15" t="s">
        <v>21</v>
      </c>
      <c r="F18" s="15">
        <v>3.3500000000000002E-2</v>
      </c>
      <c r="G18" s="15">
        <v>3.4000000000000002E-2</v>
      </c>
      <c r="H18" s="15">
        <v>3.4599999999999999E-2</v>
      </c>
      <c r="I18" s="15">
        <v>3.5099999999999999E-2</v>
      </c>
      <c r="J18" s="15">
        <v>3.56E-2</v>
      </c>
      <c r="K18" s="15" t="s">
        <v>99</v>
      </c>
    </row>
    <row r="19" spans="1:11" ht="15.75" thickBot="1">
      <c r="A19" s="59">
        <v>2</v>
      </c>
      <c r="B19" s="63" t="s">
        <v>107</v>
      </c>
      <c r="C19" s="50"/>
      <c r="D19" s="35"/>
      <c r="E19" s="15" t="s">
        <v>22</v>
      </c>
      <c r="F19" s="15">
        <v>3.0200000000000001E-2</v>
      </c>
      <c r="G19" s="15">
        <v>3.0599999999999999E-2</v>
      </c>
      <c r="H19" s="15">
        <v>3.1099999999999999E-2</v>
      </c>
      <c r="I19" s="15">
        <v>3.1600000000000003E-2</v>
      </c>
      <c r="J19" s="15">
        <v>3.2000000000000001E-2</v>
      </c>
      <c r="K19" s="15" t="s">
        <v>99</v>
      </c>
    </row>
    <row r="20" spans="1:11" ht="15.75" thickBot="1">
      <c r="A20" s="59">
        <v>2</v>
      </c>
      <c r="B20" s="63" t="s">
        <v>107</v>
      </c>
      <c r="C20" s="50"/>
      <c r="D20" s="35"/>
      <c r="E20" s="15" t="s">
        <v>23</v>
      </c>
      <c r="F20" s="15">
        <v>3.0200000000000001E-2</v>
      </c>
      <c r="G20" s="15">
        <v>3.0599999999999999E-2</v>
      </c>
      <c r="H20" s="15">
        <v>3.1099999999999999E-2</v>
      </c>
      <c r="I20" s="15">
        <v>3.1600000000000003E-2</v>
      </c>
      <c r="J20" s="15">
        <v>3.2000000000000001E-2</v>
      </c>
      <c r="K20" s="15" t="s">
        <v>99</v>
      </c>
    </row>
    <row r="21" spans="1:11" ht="15.75" thickBot="1">
      <c r="A21" s="59">
        <v>2</v>
      </c>
      <c r="B21" s="63" t="s">
        <v>107</v>
      </c>
      <c r="C21" s="50"/>
      <c r="D21" s="35"/>
      <c r="E21" s="15" t="s">
        <v>24</v>
      </c>
      <c r="F21" s="15">
        <v>2.8500000000000001E-2</v>
      </c>
      <c r="G21" s="15">
        <v>2.8899999999999999E-2</v>
      </c>
      <c r="H21" s="15">
        <v>2.9399999999999999E-2</v>
      </c>
      <c r="I21" s="15">
        <v>2.98E-2</v>
      </c>
      <c r="J21" s="15">
        <v>3.0300000000000001E-2</v>
      </c>
      <c r="K21" s="15" t="s">
        <v>99</v>
      </c>
    </row>
    <row r="22" spans="1:11" ht="15.75" thickBot="1">
      <c r="A22" s="59">
        <v>2</v>
      </c>
      <c r="B22" s="63" t="s">
        <v>107</v>
      </c>
      <c r="C22" s="50"/>
      <c r="D22" s="35"/>
      <c r="E22" s="15" t="s">
        <v>25</v>
      </c>
      <c r="F22" s="15">
        <v>2.6800000000000001E-2</v>
      </c>
      <c r="G22" s="15">
        <v>2.7199999999999998E-2</v>
      </c>
      <c r="H22" s="15">
        <v>2.7699999999999999E-2</v>
      </c>
      <c r="I22" s="15">
        <v>2.81E-2</v>
      </c>
      <c r="J22" s="15">
        <v>2.8500000000000001E-2</v>
      </c>
      <c r="K22" s="15" t="s">
        <v>99</v>
      </c>
    </row>
    <row r="23" spans="1:11" ht="15.75" thickBot="1">
      <c r="A23" s="59">
        <v>2</v>
      </c>
      <c r="B23" s="63" t="s">
        <v>107</v>
      </c>
      <c r="C23" s="50"/>
      <c r="D23" s="35"/>
      <c r="E23" s="15" t="s">
        <v>28</v>
      </c>
      <c r="F23" s="15">
        <v>2.5100000000000001E-2</v>
      </c>
      <c r="G23" s="15">
        <v>2.5499999999999998E-2</v>
      </c>
      <c r="H23" s="15">
        <v>2.5999999999999999E-2</v>
      </c>
      <c r="I23" s="15">
        <v>2.63E-2</v>
      </c>
      <c r="J23" s="15">
        <v>2.6700000000000002E-2</v>
      </c>
      <c r="K23" s="15" t="s">
        <v>99</v>
      </c>
    </row>
    <row r="24" spans="1:11">
      <c r="A24" s="59">
        <v>3</v>
      </c>
      <c r="B24" s="62" t="s">
        <v>108</v>
      </c>
      <c r="C24" s="46" t="s">
        <v>100</v>
      </c>
      <c r="D24" s="31" t="s">
        <v>101</v>
      </c>
      <c r="E24" s="94" t="s">
        <v>9</v>
      </c>
      <c r="F24" s="97" t="s">
        <v>91</v>
      </c>
      <c r="G24" s="98"/>
      <c r="H24" s="98"/>
      <c r="I24" s="98"/>
      <c r="J24" s="99"/>
      <c r="K24" s="94" t="s">
        <v>92</v>
      </c>
    </row>
    <row r="25" spans="1:11" ht="15.75" thickBot="1">
      <c r="A25" s="59">
        <v>3</v>
      </c>
      <c r="B25" s="62" t="s">
        <v>108</v>
      </c>
      <c r="C25" s="47"/>
      <c r="D25" s="32" t="s">
        <v>102</v>
      </c>
      <c r="E25" s="95"/>
      <c r="F25" s="100" t="s">
        <v>93</v>
      </c>
      <c r="G25" s="101"/>
      <c r="H25" s="101"/>
      <c r="I25" s="101"/>
      <c r="J25" s="102"/>
      <c r="K25" s="95"/>
    </row>
    <row r="26" spans="1:11" ht="15.75" thickBot="1">
      <c r="A26" s="59">
        <v>3</v>
      </c>
      <c r="B26" s="62" t="s">
        <v>108</v>
      </c>
      <c r="C26" s="48"/>
      <c r="D26" s="33"/>
      <c r="E26" s="96"/>
      <c r="F26" s="14" t="s">
        <v>94</v>
      </c>
      <c r="G26" s="14" t="s">
        <v>95</v>
      </c>
      <c r="H26" s="14" t="s">
        <v>96</v>
      </c>
      <c r="I26" s="14" t="s">
        <v>97</v>
      </c>
      <c r="J26" s="14" t="s">
        <v>98</v>
      </c>
      <c r="K26" s="96"/>
    </row>
    <row r="27" spans="1:11" ht="15.75" thickBot="1">
      <c r="A27" s="59">
        <v>3</v>
      </c>
      <c r="B27" s="62" t="s">
        <v>108</v>
      </c>
      <c r="C27" s="49" t="s">
        <v>103</v>
      </c>
      <c r="D27" s="34" t="s">
        <v>104</v>
      </c>
      <c r="E27" s="15" t="s">
        <v>19</v>
      </c>
      <c r="F27" s="15">
        <v>2.4500000000000001E-2</v>
      </c>
      <c r="G27" s="15">
        <v>2.58E-2</v>
      </c>
      <c r="H27" s="15">
        <v>2.6700000000000002E-2</v>
      </c>
      <c r="I27" s="15">
        <v>2.76E-2</v>
      </c>
      <c r="J27" s="15">
        <v>2.8500000000000001E-2</v>
      </c>
      <c r="K27" s="15" t="s">
        <v>99</v>
      </c>
    </row>
    <row r="28" spans="1:11" ht="15.75" thickBot="1">
      <c r="A28" s="59">
        <v>3</v>
      </c>
      <c r="B28" s="62" t="s">
        <v>108</v>
      </c>
      <c r="C28" s="50"/>
      <c r="D28" s="35"/>
      <c r="E28" s="15" t="s">
        <v>20</v>
      </c>
      <c r="F28" s="15">
        <v>2.4299999999999999E-2</v>
      </c>
      <c r="G28" s="15">
        <v>2.5499999999999998E-2</v>
      </c>
      <c r="H28" s="15">
        <v>2.64E-2</v>
      </c>
      <c r="I28" s="15">
        <v>2.7300000000000001E-2</v>
      </c>
      <c r="J28" s="15">
        <v>2.8199999999999999E-2</v>
      </c>
      <c r="K28" s="15" t="s">
        <v>99</v>
      </c>
    </row>
    <row r="29" spans="1:11" ht="15.75" thickBot="1">
      <c r="A29" s="59">
        <v>3</v>
      </c>
      <c r="B29" s="62" t="s">
        <v>108</v>
      </c>
      <c r="C29" s="50"/>
      <c r="D29" s="35"/>
      <c r="E29" s="15" t="s">
        <v>21</v>
      </c>
      <c r="F29" s="15">
        <v>2.1899999999999999E-2</v>
      </c>
      <c r="G29" s="15">
        <v>2.3E-2</v>
      </c>
      <c r="H29" s="15">
        <v>2.3800000000000002E-2</v>
      </c>
      <c r="I29" s="15">
        <v>2.46E-2</v>
      </c>
      <c r="J29" s="15">
        <v>2.5399999999999999E-2</v>
      </c>
      <c r="K29" s="15" t="s">
        <v>99</v>
      </c>
    </row>
    <row r="30" spans="1:11" ht="15.75" thickBot="1">
      <c r="A30" s="59">
        <v>3</v>
      </c>
      <c r="B30" s="62" t="s">
        <v>108</v>
      </c>
      <c r="C30" s="50"/>
      <c r="D30" s="35"/>
      <c r="E30" s="15" t="s">
        <v>22</v>
      </c>
      <c r="F30" s="15">
        <v>2.07E-2</v>
      </c>
      <c r="G30" s="15">
        <v>2.1700000000000001E-2</v>
      </c>
      <c r="H30" s="15">
        <v>2.24E-2</v>
      </c>
      <c r="I30" s="15">
        <v>2.3199999999999998E-2</v>
      </c>
      <c r="J30" s="15">
        <v>2.4E-2</v>
      </c>
      <c r="K30" s="15" t="s">
        <v>99</v>
      </c>
    </row>
    <row r="31" spans="1:11" ht="15.75" thickBot="1">
      <c r="A31" s="59">
        <v>3</v>
      </c>
      <c r="B31" s="62" t="s">
        <v>108</v>
      </c>
      <c r="C31" s="50"/>
      <c r="D31" s="35"/>
      <c r="E31" s="15" t="s">
        <v>23</v>
      </c>
      <c r="F31" s="15">
        <v>1.8200000000000001E-2</v>
      </c>
      <c r="G31" s="15">
        <v>1.9099999999999999E-2</v>
      </c>
      <c r="H31" s="15">
        <v>1.9800000000000002E-2</v>
      </c>
      <c r="I31" s="15">
        <v>2.0500000000000001E-2</v>
      </c>
      <c r="J31" s="15">
        <v>2.12E-2</v>
      </c>
      <c r="K31" s="15" t="s">
        <v>99</v>
      </c>
    </row>
    <row r="32" spans="1:11">
      <c r="A32" s="59">
        <v>3</v>
      </c>
      <c r="B32" s="63" t="s">
        <v>109</v>
      </c>
      <c r="C32" s="46" t="s">
        <v>100</v>
      </c>
      <c r="D32" s="31" t="s">
        <v>101</v>
      </c>
      <c r="E32" s="94" t="s">
        <v>9</v>
      </c>
      <c r="F32" s="97" t="s">
        <v>91</v>
      </c>
      <c r="G32" s="98"/>
      <c r="H32" s="98"/>
      <c r="I32" s="98"/>
      <c r="J32" s="99"/>
      <c r="K32" s="94" t="s">
        <v>92</v>
      </c>
    </row>
    <row r="33" spans="1:11" ht="15.75" thickBot="1">
      <c r="A33" s="59">
        <v>3</v>
      </c>
      <c r="B33" s="63" t="s">
        <v>109</v>
      </c>
      <c r="C33" s="47"/>
      <c r="D33" s="32" t="s">
        <v>102</v>
      </c>
      <c r="E33" s="95"/>
      <c r="F33" s="100" t="s">
        <v>93</v>
      </c>
      <c r="G33" s="101"/>
      <c r="H33" s="101"/>
      <c r="I33" s="101"/>
      <c r="J33" s="102"/>
      <c r="K33" s="95"/>
    </row>
    <row r="34" spans="1:11" ht="15.75" thickBot="1">
      <c r="A34" s="59">
        <v>3</v>
      </c>
      <c r="B34" s="63" t="s">
        <v>109</v>
      </c>
      <c r="C34" s="48"/>
      <c r="D34" s="33"/>
      <c r="E34" s="96"/>
      <c r="F34" s="14" t="s">
        <v>94</v>
      </c>
      <c r="G34" s="14" t="s">
        <v>95</v>
      </c>
      <c r="H34" s="14" t="s">
        <v>96</v>
      </c>
      <c r="I34" s="14" t="s">
        <v>97</v>
      </c>
      <c r="J34" s="14" t="s">
        <v>98</v>
      </c>
      <c r="K34" s="96"/>
    </row>
    <row r="35" spans="1:11" ht="15.75" thickBot="1">
      <c r="A35" s="59">
        <v>3</v>
      </c>
      <c r="B35" s="63" t="s">
        <v>109</v>
      </c>
      <c r="C35" s="49" t="s">
        <v>103</v>
      </c>
      <c r="D35" s="34" t="s">
        <v>104</v>
      </c>
      <c r="E35" s="15" t="s">
        <v>20</v>
      </c>
      <c r="F35" s="15">
        <v>7.46E-2</v>
      </c>
      <c r="G35" s="15">
        <v>7.6499999999999999E-2</v>
      </c>
      <c r="H35" s="15">
        <v>7.85E-2</v>
      </c>
      <c r="I35" s="15">
        <v>8.0399999999999999E-2</v>
      </c>
      <c r="J35" s="15">
        <v>8.2400000000000001E-2</v>
      </c>
      <c r="K35" s="15" t="s">
        <v>99</v>
      </c>
    </row>
    <row r="36" spans="1:11" ht="15.75" thickBot="1">
      <c r="A36" s="59">
        <v>3</v>
      </c>
      <c r="B36" s="63" t="s">
        <v>109</v>
      </c>
      <c r="C36" s="50"/>
      <c r="D36" s="35"/>
      <c r="E36" s="15" t="s">
        <v>21</v>
      </c>
      <c r="F36" s="15">
        <v>7.0900000000000005E-2</v>
      </c>
      <c r="G36" s="15">
        <v>7.2700000000000001E-2</v>
      </c>
      <c r="H36" s="15">
        <v>7.46E-2</v>
      </c>
      <c r="I36" s="15">
        <v>7.6399999999999996E-2</v>
      </c>
      <c r="J36" s="15">
        <v>7.8299999999999995E-2</v>
      </c>
      <c r="K36" s="15" t="s">
        <v>99</v>
      </c>
    </row>
    <row r="37" spans="1:11" ht="15.75" thickBot="1">
      <c r="A37" s="59">
        <v>3</v>
      </c>
      <c r="B37" s="63" t="s">
        <v>109</v>
      </c>
      <c r="C37" s="50"/>
      <c r="D37" s="35"/>
      <c r="E37" s="15" t="s">
        <v>22</v>
      </c>
      <c r="F37" s="15">
        <v>6.7100000000000007E-2</v>
      </c>
      <c r="G37" s="15">
        <v>6.8900000000000003E-2</v>
      </c>
      <c r="H37" s="15">
        <v>7.0699999999999999E-2</v>
      </c>
      <c r="I37" s="15">
        <v>7.2400000000000006E-2</v>
      </c>
      <c r="J37" s="15">
        <v>7.4200000000000002E-2</v>
      </c>
      <c r="K37" s="15" t="s">
        <v>99</v>
      </c>
    </row>
    <row r="38" spans="1:11" ht="15.75" thickBot="1">
      <c r="A38" s="59">
        <v>3</v>
      </c>
      <c r="B38" s="63" t="s">
        <v>109</v>
      </c>
      <c r="C38" s="50"/>
      <c r="D38" s="35"/>
      <c r="E38" s="15" t="s">
        <v>23</v>
      </c>
      <c r="F38" s="15">
        <v>6.7100000000000007E-2</v>
      </c>
      <c r="G38" s="15">
        <v>6.8900000000000003E-2</v>
      </c>
      <c r="H38" s="15">
        <v>7.0699999999999999E-2</v>
      </c>
      <c r="I38" s="15">
        <v>7.2400000000000006E-2</v>
      </c>
      <c r="J38" s="15">
        <v>7.4200000000000002E-2</v>
      </c>
      <c r="K38" s="15" t="s">
        <v>99</v>
      </c>
    </row>
    <row r="39" spans="1:11">
      <c r="A39" s="59">
        <v>4</v>
      </c>
      <c r="B39" s="63" t="s">
        <v>110</v>
      </c>
      <c r="C39" s="46" t="s">
        <v>100</v>
      </c>
      <c r="D39" s="36" t="s">
        <v>101</v>
      </c>
      <c r="E39" s="103" t="s">
        <v>9</v>
      </c>
      <c r="F39" s="106" t="s">
        <v>91</v>
      </c>
      <c r="G39" s="107"/>
      <c r="H39" s="107"/>
      <c r="I39" s="107"/>
      <c r="J39" s="108"/>
      <c r="K39" s="103" t="s">
        <v>92</v>
      </c>
    </row>
    <row r="40" spans="1:11" ht="15.75" thickBot="1">
      <c r="A40" s="59">
        <v>4</v>
      </c>
      <c r="B40" s="63" t="s">
        <v>110</v>
      </c>
      <c r="C40" s="47"/>
      <c r="D40" s="37" t="s">
        <v>102</v>
      </c>
      <c r="E40" s="104"/>
      <c r="F40" s="109" t="s">
        <v>93</v>
      </c>
      <c r="G40" s="110"/>
      <c r="H40" s="110"/>
      <c r="I40" s="110"/>
      <c r="J40" s="111"/>
      <c r="K40" s="104"/>
    </row>
    <row r="41" spans="1:11" ht="15.75" thickBot="1">
      <c r="A41" s="59">
        <v>4</v>
      </c>
      <c r="B41" s="63" t="s">
        <v>110</v>
      </c>
      <c r="C41" s="48"/>
      <c r="D41" s="38"/>
      <c r="E41" s="105"/>
      <c r="F41" s="28" t="s">
        <v>94</v>
      </c>
      <c r="G41" s="28" t="s">
        <v>95</v>
      </c>
      <c r="H41" s="28" t="s">
        <v>96</v>
      </c>
      <c r="I41" s="28" t="s">
        <v>97</v>
      </c>
      <c r="J41" s="28" t="s">
        <v>98</v>
      </c>
      <c r="K41" s="105"/>
    </row>
    <row r="42" spans="1:11" ht="15.75" thickBot="1">
      <c r="A42" s="59">
        <v>4</v>
      </c>
      <c r="B42" s="63" t="s">
        <v>110</v>
      </c>
      <c r="C42" s="49" t="s">
        <v>103</v>
      </c>
      <c r="D42" s="34" t="s">
        <v>104</v>
      </c>
      <c r="E42" s="29" t="s">
        <v>20</v>
      </c>
      <c r="F42" s="29">
        <v>5.2200000000000003E-2</v>
      </c>
      <c r="G42" s="29">
        <v>5.3600000000000002E-2</v>
      </c>
      <c r="H42" s="29">
        <v>5.5100000000000003E-2</v>
      </c>
      <c r="I42" s="29">
        <v>5.6500000000000002E-2</v>
      </c>
      <c r="J42" s="29">
        <v>5.8200000000000002E-2</v>
      </c>
      <c r="K42" s="29" t="s">
        <v>99</v>
      </c>
    </row>
    <row r="43" spans="1:11" ht="15.75" thickBot="1">
      <c r="A43" s="59">
        <v>4</v>
      </c>
      <c r="B43" s="63" t="s">
        <v>110</v>
      </c>
      <c r="C43" s="49"/>
      <c r="D43" s="34"/>
      <c r="E43" s="29" t="s">
        <v>21</v>
      </c>
      <c r="F43" s="29">
        <v>5.2200000000000003E-2</v>
      </c>
      <c r="G43" s="29">
        <v>5.3600000000000002E-2</v>
      </c>
      <c r="H43" s="29">
        <v>5.5100000000000003E-2</v>
      </c>
      <c r="I43" s="29">
        <v>5.6500000000000002E-2</v>
      </c>
      <c r="J43" s="29">
        <v>5.8200000000000002E-2</v>
      </c>
      <c r="K43" s="29" t="s">
        <v>99</v>
      </c>
    </row>
    <row r="44" spans="1:11" ht="15.75" thickBot="1">
      <c r="A44" s="59">
        <v>4</v>
      </c>
      <c r="B44" s="63" t="s">
        <v>110</v>
      </c>
      <c r="C44" s="50"/>
      <c r="D44" s="35"/>
      <c r="E44" s="29" t="s">
        <v>22</v>
      </c>
      <c r="F44" s="29">
        <v>4.9599999999999998E-2</v>
      </c>
      <c r="G44" s="29">
        <v>5.0900000000000001E-2</v>
      </c>
      <c r="H44" s="29">
        <v>5.2299999999999999E-2</v>
      </c>
      <c r="I44" s="29">
        <v>5.3699999999999998E-2</v>
      </c>
      <c r="J44" s="29">
        <v>5.5300000000000002E-2</v>
      </c>
      <c r="K44" s="29" t="s">
        <v>99</v>
      </c>
    </row>
    <row r="45" spans="1:11">
      <c r="A45" s="59">
        <v>4</v>
      </c>
      <c r="B45" s="63" t="s">
        <v>111</v>
      </c>
      <c r="C45" s="46" t="s">
        <v>100</v>
      </c>
      <c r="D45" s="31" t="s">
        <v>101</v>
      </c>
      <c r="E45" s="94" t="s">
        <v>9</v>
      </c>
      <c r="F45" s="97" t="s">
        <v>91</v>
      </c>
      <c r="G45" s="98"/>
      <c r="H45" s="98"/>
      <c r="I45" s="98"/>
      <c r="J45" s="99"/>
      <c r="K45" s="94" t="s">
        <v>92</v>
      </c>
    </row>
    <row r="46" spans="1:11" ht="15.75" thickBot="1">
      <c r="A46" s="59">
        <v>4</v>
      </c>
      <c r="B46" s="63" t="s">
        <v>111</v>
      </c>
      <c r="C46" s="47"/>
      <c r="D46" s="32" t="s">
        <v>102</v>
      </c>
      <c r="E46" s="95"/>
      <c r="F46" s="100" t="s">
        <v>93</v>
      </c>
      <c r="G46" s="101"/>
      <c r="H46" s="101"/>
      <c r="I46" s="101"/>
      <c r="J46" s="102"/>
      <c r="K46" s="95"/>
    </row>
    <row r="47" spans="1:11" ht="15.75" thickBot="1">
      <c r="A47" s="59">
        <v>4</v>
      </c>
      <c r="B47" s="63" t="s">
        <v>111</v>
      </c>
      <c r="C47" s="48"/>
      <c r="D47" s="33"/>
      <c r="E47" s="96"/>
      <c r="F47" s="14" t="s">
        <v>94</v>
      </c>
      <c r="G47" s="14" t="s">
        <v>95</v>
      </c>
      <c r="H47" s="14" t="s">
        <v>96</v>
      </c>
      <c r="I47" s="14" t="s">
        <v>97</v>
      </c>
      <c r="J47" s="14" t="s">
        <v>98</v>
      </c>
      <c r="K47" s="96"/>
    </row>
    <row r="48" spans="1:11" ht="15.75" thickBot="1">
      <c r="A48" s="59">
        <v>4</v>
      </c>
      <c r="B48" s="63" t="s">
        <v>111</v>
      </c>
      <c r="C48" s="49" t="s">
        <v>103</v>
      </c>
      <c r="D48" s="34" t="s">
        <v>104</v>
      </c>
      <c r="E48" s="15" t="s">
        <v>20</v>
      </c>
      <c r="F48" s="15">
        <v>4.7199999999999999E-2</v>
      </c>
      <c r="G48" s="15">
        <v>4.7199999999999999E-2</v>
      </c>
      <c r="H48" s="15">
        <v>4.7100000000000003E-2</v>
      </c>
      <c r="I48" s="15">
        <v>4.7100000000000003E-2</v>
      </c>
      <c r="J48" s="15">
        <v>4.7100000000000003E-2</v>
      </c>
      <c r="K48" s="15" t="s">
        <v>99</v>
      </c>
    </row>
    <row r="49" spans="1:11" ht="15.75" thickBot="1">
      <c r="A49" s="59">
        <v>4</v>
      </c>
      <c r="B49" s="63" t="s">
        <v>111</v>
      </c>
      <c r="C49" s="50"/>
      <c r="D49" s="35"/>
      <c r="E49" s="15" t="s">
        <v>21</v>
      </c>
      <c r="F49" s="15">
        <v>4.7199999999999999E-2</v>
      </c>
      <c r="G49" s="15">
        <v>4.7199999999999999E-2</v>
      </c>
      <c r="H49" s="15">
        <v>4.7100000000000003E-2</v>
      </c>
      <c r="I49" s="15">
        <v>4.7100000000000003E-2</v>
      </c>
      <c r="J49" s="15">
        <v>4.7100000000000003E-2</v>
      </c>
      <c r="K49" s="15" t="s">
        <v>99</v>
      </c>
    </row>
    <row r="50" spans="1:11" ht="15.75" thickBot="1">
      <c r="A50" s="59">
        <v>4</v>
      </c>
      <c r="B50" s="63" t="s">
        <v>111</v>
      </c>
      <c r="C50" s="50"/>
      <c r="D50" s="35"/>
      <c r="E50" s="15" t="s">
        <v>23</v>
      </c>
      <c r="F50" s="15">
        <v>4.2500000000000003E-2</v>
      </c>
      <c r="G50" s="15">
        <v>4.2500000000000003E-2</v>
      </c>
      <c r="H50" s="15">
        <v>4.24E-2</v>
      </c>
      <c r="I50" s="15">
        <v>4.24E-2</v>
      </c>
      <c r="J50" s="15">
        <v>4.24E-2</v>
      </c>
      <c r="K50" s="15" t="s">
        <v>99</v>
      </c>
    </row>
    <row r="51" spans="1:11">
      <c r="A51" s="59">
        <v>5</v>
      </c>
      <c r="B51" s="63" t="s">
        <v>112</v>
      </c>
      <c r="C51" s="46" t="s">
        <v>100</v>
      </c>
      <c r="D51" s="31" t="s">
        <v>101</v>
      </c>
      <c r="E51" s="94" t="s">
        <v>9</v>
      </c>
      <c r="F51" s="97" t="s">
        <v>91</v>
      </c>
      <c r="G51" s="98"/>
      <c r="H51" s="98"/>
      <c r="I51" s="98"/>
      <c r="J51" s="99"/>
      <c r="K51" s="94" t="s">
        <v>92</v>
      </c>
    </row>
    <row r="52" spans="1:11" ht="15.75" thickBot="1">
      <c r="A52" s="59">
        <v>5</v>
      </c>
      <c r="B52" s="63" t="s">
        <v>112</v>
      </c>
      <c r="C52" s="47"/>
      <c r="D52" s="32" t="s">
        <v>102</v>
      </c>
      <c r="E52" s="95"/>
      <c r="F52" s="100" t="s">
        <v>93</v>
      </c>
      <c r="G52" s="101"/>
      <c r="H52" s="101"/>
      <c r="I52" s="101"/>
      <c r="J52" s="102"/>
      <c r="K52" s="95"/>
    </row>
    <row r="53" spans="1:11" ht="15.75" thickBot="1">
      <c r="A53" s="59">
        <v>5</v>
      </c>
      <c r="B53" s="63" t="s">
        <v>112</v>
      </c>
      <c r="C53" s="48"/>
      <c r="D53" s="33"/>
      <c r="E53" s="96"/>
      <c r="F53" s="14" t="s">
        <v>94</v>
      </c>
      <c r="G53" s="14" t="s">
        <v>95</v>
      </c>
      <c r="H53" s="14" t="s">
        <v>96</v>
      </c>
      <c r="I53" s="14" t="s">
        <v>97</v>
      </c>
      <c r="J53" s="14" t="s">
        <v>98</v>
      </c>
      <c r="K53" s="96"/>
    </row>
    <row r="54" spans="1:11" ht="15.75" thickBot="1">
      <c r="A54" s="59">
        <v>5</v>
      </c>
      <c r="B54" s="63" t="s">
        <v>112</v>
      </c>
      <c r="C54" s="49" t="s">
        <v>103</v>
      </c>
      <c r="D54" s="34" t="s">
        <v>104</v>
      </c>
      <c r="E54" s="15" t="s">
        <v>20</v>
      </c>
      <c r="F54" s="15">
        <v>2.1499999999999998E-2</v>
      </c>
      <c r="G54" s="15">
        <v>2.2700000000000001E-2</v>
      </c>
      <c r="H54" s="15">
        <v>2.3900000000000001E-2</v>
      </c>
      <c r="I54" s="15">
        <v>2.5100000000000001E-2</v>
      </c>
      <c r="J54" s="15">
        <v>2.63E-2</v>
      </c>
      <c r="K54" s="15" t="s">
        <v>99</v>
      </c>
    </row>
    <row r="55" spans="1:11" ht="15.75" thickBot="1">
      <c r="A55" s="59">
        <v>5</v>
      </c>
      <c r="B55" s="63" t="s">
        <v>112</v>
      </c>
      <c r="C55" s="50"/>
      <c r="D55" s="35"/>
      <c r="E55" s="15" t="s">
        <v>21</v>
      </c>
      <c r="F55" s="15">
        <v>1.9400000000000001E-2</v>
      </c>
      <c r="G55" s="15">
        <v>2.0400000000000001E-2</v>
      </c>
      <c r="H55" s="15">
        <v>2.1499999999999998E-2</v>
      </c>
      <c r="I55" s="15">
        <v>2.2599999999999999E-2</v>
      </c>
      <c r="J55" s="15">
        <v>2.3699999999999999E-2</v>
      </c>
      <c r="K55" s="15" t="s">
        <v>99</v>
      </c>
    </row>
    <row r="56" spans="1:11" ht="15.75" thickBot="1">
      <c r="A56" s="59">
        <v>5</v>
      </c>
      <c r="B56" s="63" t="s">
        <v>112</v>
      </c>
      <c r="C56" s="50"/>
      <c r="D56" s="35"/>
      <c r="E56" s="15" t="s">
        <v>22</v>
      </c>
      <c r="F56" s="15">
        <v>1.83E-2</v>
      </c>
      <c r="G56" s="15">
        <v>1.9300000000000001E-2</v>
      </c>
      <c r="H56" s="15">
        <v>2.0299999999999999E-2</v>
      </c>
      <c r="I56" s="15">
        <v>2.1299999999999999E-2</v>
      </c>
      <c r="J56" s="15">
        <v>2.24E-2</v>
      </c>
      <c r="K56" s="15" t="s">
        <v>99</v>
      </c>
    </row>
    <row r="57" spans="1:11" ht="15.75" thickBot="1">
      <c r="A57" s="59">
        <v>5</v>
      </c>
      <c r="B57" s="63" t="s">
        <v>112</v>
      </c>
      <c r="C57" s="50"/>
      <c r="D57" s="35"/>
      <c r="E57" s="15" t="s">
        <v>23</v>
      </c>
      <c r="F57" s="15">
        <v>1.72E-2</v>
      </c>
      <c r="G57" s="15">
        <v>1.8200000000000001E-2</v>
      </c>
      <c r="H57" s="15">
        <v>1.9099999999999999E-2</v>
      </c>
      <c r="I57" s="15">
        <v>2.01E-2</v>
      </c>
      <c r="J57" s="15">
        <v>2.1000000000000001E-2</v>
      </c>
      <c r="K57" s="15" t="s">
        <v>99</v>
      </c>
    </row>
    <row r="58" spans="1:11">
      <c r="A58" s="59">
        <v>5</v>
      </c>
      <c r="B58" s="63" t="s">
        <v>113</v>
      </c>
      <c r="C58" s="46" t="s">
        <v>100</v>
      </c>
      <c r="D58" s="31" t="s">
        <v>101</v>
      </c>
      <c r="E58" s="94" t="s">
        <v>9</v>
      </c>
      <c r="F58" s="97" t="s">
        <v>91</v>
      </c>
      <c r="G58" s="98"/>
      <c r="H58" s="98"/>
      <c r="I58" s="98"/>
      <c r="J58" s="99"/>
      <c r="K58" s="94" t="s">
        <v>92</v>
      </c>
    </row>
    <row r="59" spans="1:11" ht="15.75" thickBot="1">
      <c r="A59" s="59">
        <v>5</v>
      </c>
      <c r="B59" s="63" t="s">
        <v>113</v>
      </c>
      <c r="C59" s="47"/>
      <c r="D59" s="32" t="s">
        <v>102</v>
      </c>
      <c r="E59" s="95"/>
      <c r="F59" s="100" t="s">
        <v>93</v>
      </c>
      <c r="G59" s="101"/>
      <c r="H59" s="101"/>
      <c r="I59" s="101"/>
      <c r="J59" s="102"/>
      <c r="K59" s="95"/>
    </row>
    <row r="60" spans="1:11" ht="15.75" thickBot="1">
      <c r="A60" s="59">
        <v>5</v>
      </c>
      <c r="B60" s="63" t="s">
        <v>113</v>
      </c>
      <c r="C60" s="48"/>
      <c r="D60" s="33"/>
      <c r="E60" s="96"/>
      <c r="F60" s="14" t="s">
        <v>94</v>
      </c>
      <c r="G60" s="14" t="s">
        <v>95</v>
      </c>
      <c r="H60" s="14" t="s">
        <v>96</v>
      </c>
      <c r="I60" s="14" t="s">
        <v>97</v>
      </c>
      <c r="J60" s="14" t="s">
        <v>98</v>
      </c>
      <c r="K60" s="96"/>
    </row>
    <row r="61" spans="1:11" ht="15.75" thickBot="1">
      <c r="A61" s="59">
        <v>5</v>
      </c>
      <c r="B61" s="63" t="s">
        <v>113</v>
      </c>
      <c r="C61" s="49" t="s">
        <v>103</v>
      </c>
      <c r="D61" s="34" t="s">
        <v>104</v>
      </c>
      <c r="E61" s="15" t="s">
        <v>19</v>
      </c>
      <c r="F61" s="15">
        <v>0.04</v>
      </c>
      <c r="G61" s="15">
        <v>4.2999999999999997E-2</v>
      </c>
      <c r="H61" s="15">
        <v>4.6399999999999997E-2</v>
      </c>
      <c r="I61" s="15">
        <v>4.9799999999999997E-2</v>
      </c>
      <c r="J61" s="15">
        <v>5.3400000000000003E-2</v>
      </c>
      <c r="K61" s="15" t="s">
        <v>99</v>
      </c>
    </row>
    <row r="62" spans="1:11" ht="15.75" thickBot="1">
      <c r="A62" s="59">
        <v>5</v>
      </c>
      <c r="B62" s="63" t="s">
        <v>113</v>
      </c>
      <c r="C62" s="50"/>
      <c r="D62" s="35"/>
      <c r="E62" s="15" t="s">
        <v>20</v>
      </c>
      <c r="F62" s="15">
        <v>3.0800000000000001E-2</v>
      </c>
      <c r="G62" s="15">
        <v>3.3099999999999997E-2</v>
      </c>
      <c r="H62" s="15">
        <v>3.5700000000000003E-2</v>
      </c>
      <c r="I62" s="15">
        <v>3.8300000000000001E-2</v>
      </c>
      <c r="J62" s="15">
        <v>4.1099999999999998E-2</v>
      </c>
      <c r="K62" s="15" t="s">
        <v>99</v>
      </c>
    </row>
    <row r="63" spans="1:11" ht="15.75" thickBot="1">
      <c r="A63" s="59">
        <v>5</v>
      </c>
      <c r="B63" s="63" t="s">
        <v>113</v>
      </c>
      <c r="C63" s="50"/>
      <c r="D63" s="35"/>
      <c r="E63" s="15" t="s">
        <v>21</v>
      </c>
      <c r="F63" s="15">
        <v>3.0800000000000001E-2</v>
      </c>
      <c r="G63" s="15">
        <v>3.3099999999999997E-2</v>
      </c>
      <c r="H63" s="15">
        <v>3.5700000000000003E-2</v>
      </c>
      <c r="I63" s="15">
        <v>3.8300000000000001E-2</v>
      </c>
      <c r="J63" s="15">
        <v>4.1099999999999998E-2</v>
      </c>
      <c r="K63" s="15" t="s">
        <v>99</v>
      </c>
    </row>
    <row r="64" spans="1:11" ht="15.75" thickBot="1">
      <c r="A64" s="59">
        <v>5</v>
      </c>
      <c r="B64" s="63" t="s">
        <v>113</v>
      </c>
      <c r="C64" s="50"/>
      <c r="D64" s="35"/>
      <c r="E64" s="15" t="s">
        <v>22</v>
      </c>
      <c r="F64" s="15">
        <v>2.93E-2</v>
      </c>
      <c r="G64" s="15">
        <v>3.1399999999999997E-2</v>
      </c>
      <c r="H64" s="15">
        <v>3.39E-2</v>
      </c>
      <c r="I64" s="15">
        <v>3.6400000000000002E-2</v>
      </c>
      <c r="J64" s="15">
        <v>3.9E-2</v>
      </c>
      <c r="K64" s="15" t="s">
        <v>99</v>
      </c>
    </row>
    <row r="65" spans="1:11" ht="15.75" thickBot="1">
      <c r="A65" s="59">
        <v>5</v>
      </c>
      <c r="B65" s="63" t="s">
        <v>113</v>
      </c>
      <c r="C65" s="50"/>
      <c r="D65" s="35"/>
      <c r="E65" s="15" t="s">
        <v>23</v>
      </c>
      <c r="F65" s="15">
        <v>2.7699999999999999E-2</v>
      </c>
      <c r="G65" s="15">
        <v>2.98E-2</v>
      </c>
      <c r="H65" s="15">
        <v>3.2099999999999997E-2</v>
      </c>
      <c r="I65" s="15">
        <v>3.4500000000000003E-2</v>
      </c>
      <c r="J65" s="15">
        <v>3.6999999999999998E-2</v>
      </c>
      <c r="K65" s="15" t="s">
        <v>99</v>
      </c>
    </row>
    <row r="66" spans="1:11">
      <c r="A66" s="59">
        <v>5</v>
      </c>
      <c r="B66" s="63" t="s">
        <v>114</v>
      </c>
      <c r="C66" s="46" t="s">
        <v>100</v>
      </c>
      <c r="D66" s="31" t="s">
        <v>101</v>
      </c>
      <c r="E66" s="94" t="s">
        <v>9</v>
      </c>
      <c r="F66" s="97" t="s">
        <v>91</v>
      </c>
      <c r="G66" s="98"/>
      <c r="H66" s="98"/>
      <c r="I66" s="98"/>
      <c r="J66" s="99"/>
      <c r="K66" s="94" t="s">
        <v>92</v>
      </c>
    </row>
    <row r="67" spans="1:11" ht="15.75" thickBot="1">
      <c r="A67" s="59">
        <v>5</v>
      </c>
      <c r="B67" s="63" t="s">
        <v>114</v>
      </c>
      <c r="C67" s="47"/>
      <c r="D67" s="32" t="s">
        <v>102</v>
      </c>
      <c r="E67" s="95"/>
      <c r="F67" s="100" t="s">
        <v>93</v>
      </c>
      <c r="G67" s="101"/>
      <c r="H67" s="101"/>
      <c r="I67" s="101"/>
      <c r="J67" s="102"/>
      <c r="K67" s="95"/>
    </row>
    <row r="68" spans="1:11" ht="15.75" thickBot="1">
      <c r="A68" s="59">
        <v>5</v>
      </c>
      <c r="B68" s="63" t="s">
        <v>114</v>
      </c>
      <c r="C68" s="48"/>
      <c r="D68" s="33"/>
      <c r="E68" s="96"/>
      <c r="F68" s="14" t="s">
        <v>94</v>
      </c>
      <c r="G68" s="14" t="s">
        <v>95</v>
      </c>
      <c r="H68" s="14" t="s">
        <v>96</v>
      </c>
      <c r="I68" s="14" t="s">
        <v>97</v>
      </c>
      <c r="J68" s="14" t="s">
        <v>98</v>
      </c>
      <c r="K68" s="96"/>
    </row>
    <row r="69" spans="1:11" ht="15.75" thickBot="1">
      <c r="A69" s="59">
        <v>5</v>
      </c>
      <c r="B69" s="63" t="s">
        <v>114</v>
      </c>
      <c r="C69" s="49" t="s">
        <v>103</v>
      </c>
      <c r="D69" s="34" t="s">
        <v>104</v>
      </c>
      <c r="E69" s="15" t="s">
        <v>19</v>
      </c>
      <c r="F69" s="15">
        <v>3.6600000000000001E-2</v>
      </c>
      <c r="G69" s="15">
        <v>3.7100000000000001E-2</v>
      </c>
      <c r="H69" s="15">
        <v>3.7699999999999997E-2</v>
      </c>
      <c r="I69" s="15">
        <v>3.8300000000000001E-2</v>
      </c>
      <c r="J69" s="15">
        <v>3.8899999999999997E-2</v>
      </c>
      <c r="K69" s="15" t="s">
        <v>99</v>
      </c>
    </row>
    <row r="70" spans="1:11" ht="15.75" thickBot="1">
      <c r="A70" s="59">
        <v>5</v>
      </c>
      <c r="B70" s="63" t="s">
        <v>114</v>
      </c>
      <c r="C70" s="50"/>
      <c r="D70" s="35"/>
      <c r="E70" s="15" t="s">
        <v>20</v>
      </c>
      <c r="F70" s="15">
        <v>3.1800000000000002E-2</v>
      </c>
      <c r="G70" s="15">
        <v>3.2300000000000002E-2</v>
      </c>
      <c r="H70" s="15">
        <v>3.2800000000000003E-2</v>
      </c>
      <c r="I70" s="15">
        <v>3.3300000000000003E-2</v>
      </c>
      <c r="J70" s="15">
        <v>3.3799999999999997E-2</v>
      </c>
      <c r="K70" s="15" t="s">
        <v>99</v>
      </c>
    </row>
    <row r="71" spans="1:11" ht="15.75" thickBot="1">
      <c r="A71" s="59">
        <v>5</v>
      </c>
      <c r="B71" s="63" t="s">
        <v>114</v>
      </c>
      <c r="C71" s="50"/>
      <c r="D71" s="35"/>
      <c r="E71" s="15" t="s">
        <v>21</v>
      </c>
      <c r="F71" s="15">
        <v>2.86E-2</v>
      </c>
      <c r="G71" s="15">
        <v>2.9100000000000001E-2</v>
      </c>
      <c r="H71" s="15">
        <v>2.9499999999999998E-2</v>
      </c>
      <c r="I71" s="15">
        <v>0.03</v>
      </c>
      <c r="J71" s="15">
        <v>3.04E-2</v>
      </c>
      <c r="K71" s="15" t="s">
        <v>99</v>
      </c>
    </row>
    <row r="72" spans="1:11" ht="15.75" thickBot="1">
      <c r="A72" s="59">
        <v>5</v>
      </c>
      <c r="B72" s="63" t="s">
        <v>114</v>
      </c>
      <c r="C72" s="50"/>
      <c r="D72" s="35"/>
      <c r="E72" s="15" t="s">
        <v>23</v>
      </c>
      <c r="F72" s="15">
        <v>2.5399999999999999E-2</v>
      </c>
      <c r="G72" s="15">
        <v>2.58E-2</v>
      </c>
      <c r="H72" s="15">
        <v>2.6200000000000001E-2</v>
      </c>
      <c r="I72" s="15">
        <v>2.6599999999999999E-2</v>
      </c>
      <c r="J72" s="15">
        <v>2.7E-2</v>
      </c>
      <c r="K72" s="15" t="s">
        <v>99</v>
      </c>
    </row>
    <row r="73" spans="1:11">
      <c r="A73" s="59">
        <v>6</v>
      </c>
      <c r="B73" s="63" t="s">
        <v>115</v>
      </c>
      <c r="C73" s="46" t="s">
        <v>100</v>
      </c>
      <c r="D73" s="31" t="s">
        <v>101</v>
      </c>
      <c r="E73" s="94" t="s">
        <v>9</v>
      </c>
      <c r="F73" s="97" t="s">
        <v>91</v>
      </c>
      <c r="G73" s="98"/>
      <c r="H73" s="98"/>
      <c r="I73" s="98"/>
      <c r="J73" s="99"/>
      <c r="K73" s="94" t="s">
        <v>92</v>
      </c>
    </row>
    <row r="74" spans="1:11" ht="15.75" thickBot="1">
      <c r="A74" s="59">
        <v>6</v>
      </c>
      <c r="B74" s="63" t="s">
        <v>115</v>
      </c>
      <c r="C74" s="47"/>
      <c r="D74" s="32" t="s">
        <v>102</v>
      </c>
      <c r="E74" s="95"/>
      <c r="F74" s="100" t="s">
        <v>93</v>
      </c>
      <c r="G74" s="101"/>
      <c r="H74" s="101"/>
      <c r="I74" s="101"/>
      <c r="J74" s="102"/>
      <c r="K74" s="95"/>
    </row>
    <row r="75" spans="1:11" ht="15.75" thickBot="1">
      <c r="A75" s="59">
        <v>6</v>
      </c>
      <c r="B75" s="63" t="s">
        <v>115</v>
      </c>
      <c r="C75" s="48"/>
      <c r="D75" s="33"/>
      <c r="E75" s="96"/>
      <c r="F75" s="14" t="s">
        <v>94</v>
      </c>
      <c r="G75" s="14" t="s">
        <v>95</v>
      </c>
      <c r="H75" s="14" t="s">
        <v>96</v>
      </c>
      <c r="I75" s="14" t="s">
        <v>97</v>
      </c>
      <c r="J75" s="14" t="s">
        <v>98</v>
      </c>
      <c r="K75" s="96"/>
    </row>
    <row r="76" spans="1:11" ht="15.75" thickBot="1">
      <c r="A76" s="59">
        <v>6</v>
      </c>
      <c r="B76" s="63" t="s">
        <v>115</v>
      </c>
      <c r="C76" s="49" t="s">
        <v>103</v>
      </c>
      <c r="D76" s="34" t="s">
        <v>104</v>
      </c>
      <c r="E76" s="15" t="s">
        <v>19</v>
      </c>
      <c r="F76" s="15">
        <v>4.3099999999999999E-2</v>
      </c>
      <c r="G76" s="15">
        <v>4.5100000000000001E-2</v>
      </c>
      <c r="H76" s="15">
        <v>4.7199999999999999E-2</v>
      </c>
      <c r="I76" s="15">
        <v>4.9299999999999997E-2</v>
      </c>
      <c r="J76" s="15">
        <v>5.1499999999999997E-2</v>
      </c>
      <c r="K76" s="15" t="s">
        <v>99</v>
      </c>
    </row>
    <row r="77" spans="1:11" ht="15.75" thickBot="1">
      <c r="A77" s="59">
        <v>6</v>
      </c>
      <c r="B77" s="63" t="s">
        <v>115</v>
      </c>
      <c r="C77" s="50"/>
      <c r="D77" s="35"/>
      <c r="E77" s="15" t="s">
        <v>20</v>
      </c>
      <c r="F77" s="15">
        <v>3.5900000000000001E-2</v>
      </c>
      <c r="G77" s="15">
        <v>3.7600000000000001E-2</v>
      </c>
      <c r="H77" s="15">
        <v>3.9300000000000002E-2</v>
      </c>
      <c r="I77" s="15">
        <v>4.1099999999999998E-2</v>
      </c>
      <c r="J77" s="15">
        <v>4.2900000000000001E-2</v>
      </c>
      <c r="K77" s="15" t="s">
        <v>99</v>
      </c>
    </row>
    <row r="78" spans="1:11" ht="15.75" thickBot="1">
      <c r="A78" s="59">
        <v>6</v>
      </c>
      <c r="B78" s="63" t="s">
        <v>115</v>
      </c>
      <c r="C78" s="50"/>
      <c r="D78" s="35"/>
      <c r="E78" s="15" t="s">
        <v>21</v>
      </c>
      <c r="F78" s="15">
        <v>3.4099999999999998E-2</v>
      </c>
      <c r="G78" s="15">
        <v>3.5700000000000003E-2</v>
      </c>
      <c r="H78" s="15">
        <v>3.73E-2</v>
      </c>
      <c r="I78" s="15">
        <v>3.9E-2</v>
      </c>
      <c r="J78" s="15">
        <v>4.0800000000000003E-2</v>
      </c>
      <c r="K78" s="15" t="s">
        <v>99</v>
      </c>
    </row>
    <row r="79" spans="1:11" ht="15.75" thickBot="1">
      <c r="A79" s="59">
        <v>6</v>
      </c>
      <c r="B79" s="63" t="s">
        <v>115</v>
      </c>
      <c r="C79" s="50"/>
      <c r="D79" s="35"/>
      <c r="E79" s="15" t="s">
        <v>22</v>
      </c>
      <c r="F79" s="15">
        <v>3.2300000000000002E-2</v>
      </c>
      <c r="G79" s="15">
        <v>3.3799999999999997E-2</v>
      </c>
      <c r="H79" s="15">
        <v>3.5400000000000001E-2</v>
      </c>
      <c r="I79" s="15">
        <v>3.6999999999999998E-2</v>
      </c>
      <c r="J79" s="15">
        <v>3.8600000000000002E-2</v>
      </c>
      <c r="K79" s="15" t="s">
        <v>99</v>
      </c>
    </row>
    <row r="80" spans="1:11" ht="15.75" thickBot="1">
      <c r="A80" s="59">
        <v>6</v>
      </c>
      <c r="B80" s="63" t="s">
        <v>115</v>
      </c>
      <c r="C80" s="50"/>
      <c r="D80" s="35"/>
      <c r="E80" s="15" t="s">
        <v>23</v>
      </c>
      <c r="F80" s="15">
        <v>3.0499999999999999E-2</v>
      </c>
      <c r="G80" s="15">
        <v>3.2000000000000001E-2</v>
      </c>
      <c r="H80" s="15">
        <v>3.3399999999999999E-2</v>
      </c>
      <c r="I80" s="15">
        <v>3.49E-2</v>
      </c>
      <c r="J80" s="15">
        <v>3.6499999999999998E-2</v>
      </c>
      <c r="K80" s="15" t="s">
        <v>99</v>
      </c>
    </row>
    <row r="81" spans="1:11" ht="15.75" thickBot="1">
      <c r="A81" s="59">
        <v>6</v>
      </c>
      <c r="B81" s="63" t="s">
        <v>115</v>
      </c>
      <c r="E81" s="15" t="s">
        <v>24</v>
      </c>
      <c r="F81" s="15">
        <v>2.87E-2</v>
      </c>
      <c r="G81" s="15">
        <v>3.0099999999999998E-2</v>
      </c>
      <c r="H81" s="15">
        <v>3.1399999999999997E-2</v>
      </c>
      <c r="I81" s="15">
        <v>3.2899999999999999E-2</v>
      </c>
      <c r="J81" s="15">
        <v>3.4299999999999997E-2</v>
      </c>
      <c r="K81" s="15" t="s">
        <v>99</v>
      </c>
    </row>
    <row r="82" spans="1:11" ht="15.75" thickBot="1">
      <c r="A82" s="59">
        <v>6</v>
      </c>
      <c r="B82" s="63" t="s">
        <v>115</v>
      </c>
      <c r="E82" s="15" t="s">
        <v>25</v>
      </c>
      <c r="F82" s="15">
        <v>2.87E-2</v>
      </c>
      <c r="G82" s="15">
        <v>3.0099999999999998E-2</v>
      </c>
      <c r="H82" s="15">
        <v>3.1399999999999997E-2</v>
      </c>
      <c r="I82" s="15">
        <v>3.2899999999999999E-2</v>
      </c>
      <c r="J82" s="15">
        <v>3.4299999999999997E-2</v>
      </c>
      <c r="K82" s="15" t="s">
        <v>99</v>
      </c>
    </row>
    <row r="83" spans="1:11">
      <c r="A83" s="59">
        <v>6</v>
      </c>
      <c r="B83" s="63" t="s">
        <v>116</v>
      </c>
      <c r="C83" s="46" t="s">
        <v>100</v>
      </c>
      <c r="D83" s="31" t="s">
        <v>101</v>
      </c>
      <c r="E83" s="94" t="s">
        <v>9</v>
      </c>
      <c r="F83" s="97" t="s">
        <v>91</v>
      </c>
      <c r="G83" s="98"/>
      <c r="H83" s="98"/>
      <c r="I83" s="98"/>
      <c r="J83" s="99"/>
      <c r="K83" s="94" t="s">
        <v>92</v>
      </c>
    </row>
    <row r="84" spans="1:11" ht="15.75" thickBot="1">
      <c r="A84" s="59">
        <v>6</v>
      </c>
      <c r="B84" s="63" t="s">
        <v>116</v>
      </c>
      <c r="C84" s="47"/>
      <c r="D84" s="32" t="s">
        <v>102</v>
      </c>
      <c r="E84" s="95"/>
      <c r="F84" s="100" t="s">
        <v>93</v>
      </c>
      <c r="G84" s="101"/>
      <c r="H84" s="101"/>
      <c r="I84" s="101"/>
      <c r="J84" s="102"/>
      <c r="K84" s="95"/>
    </row>
    <row r="85" spans="1:11" ht="15.75" thickBot="1">
      <c r="A85" s="59">
        <v>6</v>
      </c>
      <c r="B85" s="63" t="s">
        <v>116</v>
      </c>
      <c r="C85" s="48"/>
      <c r="D85" s="33"/>
      <c r="E85" s="96"/>
      <c r="F85" s="14" t="s">
        <v>94</v>
      </c>
      <c r="G85" s="14" t="s">
        <v>95</v>
      </c>
      <c r="H85" s="14" t="s">
        <v>96</v>
      </c>
      <c r="I85" s="14" t="s">
        <v>97</v>
      </c>
      <c r="J85" s="14" t="s">
        <v>98</v>
      </c>
      <c r="K85" s="96"/>
    </row>
    <row r="86" spans="1:11" ht="15.75" thickBot="1">
      <c r="A86" s="59">
        <v>6</v>
      </c>
      <c r="B86" s="63" t="s">
        <v>116</v>
      </c>
      <c r="C86" s="49" t="s">
        <v>103</v>
      </c>
      <c r="D86" s="34" t="s">
        <v>104</v>
      </c>
      <c r="E86" s="15" t="s">
        <v>20</v>
      </c>
      <c r="F86" s="15">
        <v>2.23E-2</v>
      </c>
      <c r="G86" s="15">
        <v>2.1399999999999999E-2</v>
      </c>
      <c r="H86" s="15">
        <v>2.24E-2</v>
      </c>
      <c r="I86" s="15">
        <v>2.3E-2</v>
      </c>
      <c r="J86" s="15">
        <v>2.3800000000000002E-2</v>
      </c>
      <c r="K86" s="15" t="s">
        <v>99</v>
      </c>
    </row>
    <row r="87" spans="1:11" ht="15.75" thickBot="1">
      <c r="A87" s="59">
        <v>6</v>
      </c>
      <c r="B87" s="63" t="s">
        <v>116</v>
      </c>
      <c r="C87" s="50"/>
      <c r="D87" s="35"/>
      <c r="E87" s="15" t="s">
        <v>22</v>
      </c>
      <c r="F87" s="15">
        <v>1.78E-2</v>
      </c>
      <c r="G87" s="15">
        <v>1.7100000000000001E-2</v>
      </c>
      <c r="H87" s="15">
        <v>1.7899999999999999E-2</v>
      </c>
      <c r="I87" s="15">
        <v>1.84E-2</v>
      </c>
      <c r="J87" s="15">
        <v>1.9E-2</v>
      </c>
      <c r="K87" s="15" t="s">
        <v>99</v>
      </c>
    </row>
    <row r="88" spans="1:11" ht="15.75" thickBot="1">
      <c r="A88" s="59">
        <v>6</v>
      </c>
      <c r="B88" s="63" t="s">
        <v>116</v>
      </c>
      <c r="C88" s="50"/>
      <c r="D88" s="35"/>
      <c r="E88" s="15" t="s">
        <v>23</v>
      </c>
      <c r="F88" s="15">
        <v>1.78E-2</v>
      </c>
      <c r="G88" s="15">
        <v>1.7100000000000001E-2</v>
      </c>
      <c r="H88" s="15">
        <v>1.7899999999999999E-2</v>
      </c>
      <c r="I88" s="15">
        <v>1.84E-2</v>
      </c>
      <c r="J88" s="15">
        <v>1.9E-2</v>
      </c>
      <c r="K88" s="15" t="s">
        <v>99</v>
      </c>
    </row>
    <row r="89" spans="1:11">
      <c r="A89" s="59">
        <v>7</v>
      </c>
      <c r="B89" s="63" t="s">
        <v>117</v>
      </c>
      <c r="C89" s="46" t="s">
        <v>100</v>
      </c>
      <c r="D89" s="31" t="s">
        <v>118</v>
      </c>
      <c r="E89" s="94" t="s">
        <v>9</v>
      </c>
      <c r="F89" s="97" t="s">
        <v>91</v>
      </c>
      <c r="G89" s="98"/>
      <c r="H89" s="98"/>
      <c r="I89" s="98"/>
      <c r="J89" s="99"/>
      <c r="K89" s="94" t="s">
        <v>92</v>
      </c>
    </row>
    <row r="90" spans="1:11" ht="15.75" thickBot="1">
      <c r="A90" s="59">
        <v>7</v>
      </c>
      <c r="B90" s="63" t="s">
        <v>117</v>
      </c>
      <c r="C90" s="47"/>
      <c r="D90" s="32" t="s">
        <v>102</v>
      </c>
      <c r="E90" s="95"/>
      <c r="F90" s="100" t="s">
        <v>93</v>
      </c>
      <c r="G90" s="101"/>
      <c r="H90" s="101"/>
      <c r="I90" s="101"/>
      <c r="J90" s="102"/>
      <c r="K90" s="95"/>
    </row>
    <row r="91" spans="1:11" ht="15.75" thickBot="1">
      <c r="A91" s="59">
        <v>7</v>
      </c>
      <c r="B91" s="63" t="s">
        <v>117</v>
      </c>
      <c r="C91" s="48"/>
      <c r="D91" s="33"/>
      <c r="E91" s="96"/>
      <c r="F91" s="14" t="s">
        <v>94</v>
      </c>
      <c r="G91" s="14" t="s">
        <v>95</v>
      </c>
      <c r="H91" s="14" t="s">
        <v>96</v>
      </c>
      <c r="I91" s="14" t="s">
        <v>97</v>
      </c>
      <c r="J91" s="14" t="s">
        <v>98</v>
      </c>
      <c r="K91" s="96"/>
    </row>
    <row r="92" spans="1:11" ht="15.75" thickBot="1">
      <c r="A92" s="59">
        <v>7</v>
      </c>
      <c r="B92" s="63" t="s">
        <v>117</v>
      </c>
      <c r="C92" s="49" t="s">
        <v>103</v>
      </c>
      <c r="D92" s="34" t="s">
        <v>104</v>
      </c>
      <c r="E92" s="15" t="s">
        <v>20</v>
      </c>
      <c r="F92" s="15">
        <v>4.3999999999999997E-2</v>
      </c>
      <c r="G92" s="15">
        <v>4.82E-2</v>
      </c>
      <c r="H92" s="15">
        <v>5.16E-2</v>
      </c>
      <c r="I92" s="15">
        <v>5.6000000000000001E-2</v>
      </c>
      <c r="J92" s="15">
        <v>5.96E-2</v>
      </c>
      <c r="K92" s="15" t="s">
        <v>99</v>
      </c>
    </row>
    <row r="93" spans="1:11" ht="15.75" thickBot="1">
      <c r="A93" s="59">
        <v>7</v>
      </c>
      <c r="B93" s="63" t="s">
        <v>117</v>
      </c>
      <c r="C93" s="50"/>
      <c r="D93" s="35"/>
      <c r="E93" s="15" t="s">
        <v>21</v>
      </c>
      <c r="F93" s="15">
        <v>3.5200000000000002E-2</v>
      </c>
      <c r="G93" s="15">
        <v>3.8600000000000002E-2</v>
      </c>
      <c r="H93" s="15">
        <v>4.1300000000000003E-2</v>
      </c>
      <c r="I93" s="15">
        <v>4.48E-2</v>
      </c>
      <c r="J93" s="15">
        <v>4.7699999999999999E-2</v>
      </c>
      <c r="K93" s="15" t="s">
        <v>99</v>
      </c>
    </row>
    <row r="94" spans="1:11" ht="15.75" thickBot="1">
      <c r="A94" s="59">
        <v>7</v>
      </c>
      <c r="B94" s="63" t="s">
        <v>117</v>
      </c>
      <c r="C94" s="50"/>
      <c r="D94" s="35"/>
      <c r="E94" s="15" t="s">
        <v>22</v>
      </c>
      <c r="F94" s="15">
        <v>3.3000000000000002E-2</v>
      </c>
      <c r="G94" s="15">
        <v>3.6200000000000003E-2</v>
      </c>
      <c r="H94" s="15">
        <v>3.8699999999999998E-2</v>
      </c>
      <c r="I94" s="15">
        <v>4.2000000000000003E-2</v>
      </c>
      <c r="J94" s="15">
        <v>4.4699999999999997E-2</v>
      </c>
      <c r="K94" s="15" t="s">
        <v>99</v>
      </c>
    </row>
    <row r="95" spans="1:11">
      <c r="A95" s="59">
        <v>7</v>
      </c>
      <c r="B95" s="63" t="s">
        <v>119</v>
      </c>
      <c r="C95" s="46" t="s">
        <v>100</v>
      </c>
      <c r="D95" s="36" t="s">
        <v>101</v>
      </c>
      <c r="E95" s="103" t="s">
        <v>9</v>
      </c>
      <c r="F95" s="106" t="s">
        <v>91</v>
      </c>
      <c r="G95" s="107"/>
      <c r="H95" s="107"/>
      <c r="I95" s="107"/>
      <c r="J95" s="108"/>
      <c r="K95" s="103" t="s">
        <v>92</v>
      </c>
    </row>
    <row r="96" spans="1:11" ht="15.75" thickBot="1">
      <c r="A96" s="59">
        <v>7</v>
      </c>
      <c r="B96" s="63" t="s">
        <v>119</v>
      </c>
      <c r="C96" s="47"/>
      <c r="D96" s="37" t="s">
        <v>102</v>
      </c>
      <c r="E96" s="104"/>
      <c r="F96" s="109" t="s">
        <v>93</v>
      </c>
      <c r="G96" s="110"/>
      <c r="H96" s="110"/>
      <c r="I96" s="110"/>
      <c r="J96" s="111"/>
      <c r="K96" s="104"/>
    </row>
    <row r="97" spans="1:11" ht="15.75" thickBot="1">
      <c r="A97" s="59">
        <v>7</v>
      </c>
      <c r="B97" s="63" t="s">
        <v>119</v>
      </c>
      <c r="C97" s="48"/>
      <c r="D97" s="38"/>
      <c r="E97" s="105"/>
      <c r="F97" s="28" t="s">
        <v>94</v>
      </c>
      <c r="G97" s="28" t="s">
        <v>95</v>
      </c>
      <c r="H97" s="28" t="s">
        <v>96</v>
      </c>
      <c r="I97" s="28" t="s">
        <v>97</v>
      </c>
      <c r="J97" s="28" t="s">
        <v>98</v>
      </c>
      <c r="K97" s="105"/>
    </row>
    <row r="98" spans="1:11" ht="15.75" thickBot="1">
      <c r="A98" s="59">
        <v>7</v>
      </c>
      <c r="B98" s="63" t="s">
        <v>119</v>
      </c>
      <c r="C98" s="49" t="s">
        <v>103</v>
      </c>
      <c r="D98" s="34" t="s">
        <v>104</v>
      </c>
      <c r="E98" s="29" t="s">
        <v>19</v>
      </c>
      <c r="F98" s="29">
        <v>3.9899999999999998E-2</v>
      </c>
      <c r="G98" s="29">
        <v>3.8899999999999997E-2</v>
      </c>
      <c r="H98" s="29">
        <v>3.7900000000000003E-2</v>
      </c>
      <c r="I98" s="29">
        <v>3.6900000000000002E-2</v>
      </c>
      <c r="J98" s="29">
        <v>3.5799999999999998E-2</v>
      </c>
      <c r="K98" s="29" t="s">
        <v>99</v>
      </c>
    </row>
    <row r="99" spans="1:11" ht="15.75" thickBot="1">
      <c r="A99" s="59">
        <v>7</v>
      </c>
      <c r="B99" s="63" t="s">
        <v>119</v>
      </c>
      <c r="C99" s="50"/>
      <c r="D99" s="35"/>
      <c r="E99" s="29" t="s">
        <v>20</v>
      </c>
      <c r="F99" s="29">
        <v>3.1899999999999998E-2</v>
      </c>
      <c r="G99" s="29">
        <v>3.1099999999999999E-2</v>
      </c>
      <c r="H99" s="29">
        <v>3.0300000000000001E-2</v>
      </c>
      <c r="I99" s="29">
        <v>2.9499999999999998E-2</v>
      </c>
      <c r="J99" s="29">
        <v>2.86E-2</v>
      </c>
      <c r="K99" s="29" t="s">
        <v>99</v>
      </c>
    </row>
    <row r="100" spans="1:11" ht="15.75" thickBot="1">
      <c r="A100" s="59">
        <v>7</v>
      </c>
      <c r="B100" s="63" t="s">
        <v>119</v>
      </c>
      <c r="C100" s="50"/>
      <c r="D100" s="35"/>
      <c r="E100" s="29" t="s">
        <v>21</v>
      </c>
      <c r="F100" s="29">
        <v>3.1899999999999998E-2</v>
      </c>
      <c r="G100" s="29">
        <v>3.1099999999999999E-2</v>
      </c>
      <c r="H100" s="29">
        <v>3.0300000000000001E-2</v>
      </c>
      <c r="I100" s="29">
        <v>2.9499999999999998E-2</v>
      </c>
      <c r="J100" s="29">
        <v>2.86E-2</v>
      </c>
      <c r="K100" s="29" t="s">
        <v>99</v>
      </c>
    </row>
    <row r="101" spans="1:11" ht="15.75" thickBot="1">
      <c r="A101" s="59">
        <v>7</v>
      </c>
      <c r="B101" s="63" t="s">
        <v>119</v>
      </c>
      <c r="C101" s="50"/>
      <c r="D101" s="35"/>
      <c r="E101" s="29" t="s">
        <v>23</v>
      </c>
      <c r="F101" s="29">
        <v>2.87E-2</v>
      </c>
      <c r="G101" s="29">
        <v>2.8000000000000001E-2</v>
      </c>
      <c r="H101" s="29">
        <v>2.7300000000000001E-2</v>
      </c>
      <c r="I101" s="29">
        <v>2.6599999999999999E-2</v>
      </c>
      <c r="J101" s="29">
        <v>2.5700000000000001E-2</v>
      </c>
      <c r="K101" s="29" t="s">
        <v>99</v>
      </c>
    </row>
    <row r="102" spans="1:11">
      <c r="A102" s="59">
        <v>7</v>
      </c>
      <c r="B102" s="63" t="s">
        <v>120</v>
      </c>
      <c r="C102" s="46" t="s">
        <v>100</v>
      </c>
      <c r="D102" s="31" t="s">
        <v>101</v>
      </c>
      <c r="E102" s="94" t="s">
        <v>9</v>
      </c>
      <c r="F102" s="97" t="s">
        <v>91</v>
      </c>
      <c r="G102" s="98"/>
      <c r="H102" s="98"/>
      <c r="I102" s="98"/>
      <c r="J102" s="99"/>
      <c r="K102" s="94" t="s">
        <v>92</v>
      </c>
    </row>
    <row r="103" spans="1:11" ht="15.75" thickBot="1">
      <c r="A103" s="59">
        <v>7</v>
      </c>
      <c r="B103" s="63" t="s">
        <v>120</v>
      </c>
      <c r="C103" s="47"/>
      <c r="D103" s="32" t="s">
        <v>102</v>
      </c>
      <c r="E103" s="95"/>
      <c r="F103" s="100" t="s">
        <v>93</v>
      </c>
      <c r="G103" s="101"/>
      <c r="H103" s="101"/>
      <c r="I103" s="101"/>
      <c r="J103" s="102"/>
      <c r="K103" s="95"/>
    </row>
    <row r="104" spans="1:11" ht="15.75" thickBot="1">
      <c r="A104" s="59">
        <v>7</v>
      </c>
      <c r="B104" s="63" t="s">
        <v>120</v>
      </c>
      <c r="C104" s="48"/>
      <c r="D104" s="33"/>
      <c r="E104" s="96"/>
      <c r="F104" s="14" t="s">
        <v>94</v>
      </c>
      <c r="G104" s="14" t="s">
        <v>95</v>
      </c>
      <c r="H104" s="14" t="s">
        <v>96</v>
      </c>
      <c r="I104" s="14" t="s">
        <v>97</v>
      </c>
      <c r="J104" s="14" t="s">
        <v>98</v>
      </c>
      <c r="K104" s="96"/>
    </row>
    <row r="105" spans="1:11" ht="15.75" thickBot="1">
      <c r="A105" s="59">
        <v>7</v>
      </c>
      <c r="B105" s="63" t="s">
        <v>120</v>
      </c>
      <c r="C105" s="49" t="s">
        <v>103</v>
      </c>
      <c r="D105" s="34" t="s">
        <v>104</v>
      </c>
      <c r="E105" s="15" t="s">
        <v>19</v>
      </c>
      <c r="F105" s="15">
        <v>3.0499999999999999E-2</v>
      </c>
      <c r="G105" s="15">
        <v>3.1399999999999997E-2</v>
      </c>
      <c r="H105" s="15">
        <v>3.2199999999999999E-2</v>
      </c>
      <c r="I105" s="15">
        <v>3.32E-2</v>
      </c>
      <c r="J105" s="15">
        <v>3.4200000000000001E-2</v>
      </c>
      <c r="K105" s="15" t="s">
        <v>99</v>
      </c>
    </row>
    <row r="106" spans="1:11" ht="15.75" thickBot="1">
      <c r="A106" s="59">
        <v>7</v>
      </c>
      <c r="B106" s="63" t="s">
        <v>120</v>
      </c>
      <c r="C106" s="50"/>
      <c r="D106" s="35"/>
      <c r="E106" s="15" t="s">
        <v>20</v>
      </c>
      <c r="F106" s="15">
        <v>3.0499999999999999E-2</v>
      </c>
      <c r="G106" s="15">
        <v>3.1399999999999997E-2</v>
      </c>
      <c r="H106" s="15">
        <v>3.2199999999999999E-2</v>
      </c>
      <c r="I106" s="15">
        <v>3.32E-2</v>
      </c>
      <c r="J106" s="15">
        <v>3.4200000000000001E-2</v>
      </c>
      <c r="K106" s="15" t="s">
        <v>99</v>
      </c>
    </row>
    <row r="107" spans="1:11">
      <c r="A107" s="59">
        <v>8</v>
      </c>
      <c r="B107" s="63" t="s">
        <v>121</v>
      </c>
      <c r="C107" s="51" t="s">
        <v>100</v>
      </c>
      <c r="D107" s="16" t="s">
        <v>101</v>
      </c>
      <c r="E107" s="94" t="s">
        <v>9</v>
      </c>
      <c r="F107" s="97" t="s">
        <v>91</v>
      </c>
      <c r="G107" s="98"/>
      <c r="H107" s="98"/>
      <c r="I107" s="98"/>
      <c r="J107" s="99"/>
      <c r="K107" s="94" t="s">
        <v>92</v>
      </c>
    </row>
    <row r="108" spans="1:11" ht="15.75" thickBot="1">
      <c r="A108" s="59">
        <v>8</v>
      </c>
      <c r="B108" s="63" t="s">
        <v>121</v>
      </c>
      <c r="C108" s="52"/>
      <c r="D108" s="17" t="s">
        <v>102</v>
      </c>
      <c r="E108" s="95"/>
      <c r="F108" s="100" t="s">
        <v>93</v>
      </c>
      <c r="G108" s="101"/>
      <c r="H108" s="101"/>
      <c r="I108" s="101"/>
      <c r="J108" s="102"/>
      <c r="K108" s="95"/>
    </row>
    <row r="109" spans="1:11" ht="15.75" thickBot="1">
      <c r="A109" s="59">
        <v>8</v>
      </c>
      <c r="B109" s="63" t="s">
        <v>121</v>
      </c>
      <c r="C109" s="53"/>
      <c r="D109" s="18"/>
      <c r="E109" s="96"/>
      <c r="F109" s="14" t="s">
        <v>94</v>
      </c>
      <c r="G109" s="14" t="s">
        <v>95</v>
      </c>
      <c r="H109" s="14" t="s">
        <v>96</v>
      </c>
      <c r="I109" s="14" t="s">
        <v>97</v>
      </c>
      <c r="J109" s="14" t="s">
        <v>98</v>
      </c>
      <c r="K109" s="96"/>
    </row>
    <row r="110" spans="1:11" ht="15.75" thickBot="1">
      <c r="A110" s="59">
        <v>8</v>
      </c>
      <c r="B110" s="63" t="s">
        <v>121</v>
      </c>
      <c r="C110" s="54" t="s">
        <v>103</v>
      </c>
      <c r="D110" s="19" t="s">
        <v>104</v>
      </c>
      <c r="E110" s="15" t="s">
        <v>20</v>
      </c>
      <c r="F110" s="15">
        <v>3.1899999999999998E-2</v>
      </c>
      <c r="G110" s="15">
        <v>3.4200000000000001E-2</v>
      </c>
      <c r="H110" s="15">
        <v>3.6799999999999999E-2</v>
      </c>
      <c r="I110" s="15">
        <v>3.95E-2</v>
      </c>
      <c r="J110" s="15">
        <v>4.24E-2</v>
      </c>
      <c r="K110" s="15" t="s">
        <v>99</v>
      </c>
    </row>
    <row r="111" spans="1:11" ht="15.75" thickBot="1">
      <c r="A111" s="59">
        <v>8</v>
      </c>
      <c r="B111" s="63" t="s">
        <v>121</v>
      </c>
      <c r="C111" s="55"/>
      <c r="D111" s="20"/>
      <c r="E111" s="15" t="s">
        <v>21</v>
      </c>
      <c r="F111" s="15">
        <v>2.5499999999999998E-2</v>
      </c>
      <c r="G111" s="15">
        <v>2.7400000000000001E-2</v>
      </c>
      <c r="H111" s="15">
        <v>2.9399999999999999E-2</v>
      </c>
      <c r="I111" s="15">
        <v>3.1600000000000003E-2</v>
      </c>
      <c r="J111" s="15">
        <v>3.39E-2</v>
      </c>
      <c r="K111" s="15" t="s">
        <v>99</v>
      </c>
    </row>
    <row r="112" spans="1:11" ht="15.75" thickBot="1">
      <c r="A112" s="59">
        <v>8</v>
      </c>
      <c r="B112" s="63" t="s">
        <v>121</v>
      </c>
      <c r="C112" s="55"/>
      <c r="D112" s="20"/>
      <c r="E112" s="15" t="s">
        <v>22</v>
      </c>
      <c r="F112" s="15">
        <v>2.3900000000000001E-2</v>
      </c>
      <c r="G112" s="15">
        <v>2.5700000000000001E-2</v>
      </c>
      <c r="H112" s="15">
        <v>2.76E-2</v>
      </c>
      <c r="I112" s="15">
        <v>2.9600000000000001E-2</v>
      </c>
      <c r="J112" s="15">
        <v>3.1800000000000002E-2</v>
      </c>
      <c r="K112" s="15" t="s">
        <v>99</v>
      </c>
    </row>
    <row r="113" spans="1:11" ht="15.75" thickBot="1">
      <c r="A113" s="59">
        <v>8</v>
      </c>
      <c r="B113" s="63" t="s">
        <v>121</v>
      </c>
      <c r="C113" s="55"/>
      <c r="D113" s="20"/>
      <c r="E113" s="15" t="s">
        <v>23</v>
      </c>
      <c r="F113" s="15">
        <v>2.23E-2</v>
      </c>
      <c r="G113" s="15">
        <v>2.3900000000000001E-2</v>
      </c>
      <c r="H113" s="15">
        <v>2.58E-2</v>
      </c>
      <c r="I113" s="15">
        <v>2.7699999999999999E-2</v>
      </c>
      <c r="J113" s="15">
        <v>2.9700000000000001E-2</v>
      </c>
      <c r="K113" s="15" t="s">
        <v>99</v>
      </c>
    </row>
    <row r="114" spans="1:11" ht="15.75" thickBot="1">
      <c r="A114" s="59">
        <v>8</v>
      </c>
      <c r="B114" s="63" t="s">
        <v>121</v>
      </c>
      <c r="C114" s="55"/>
      <c r="D114" s="20"/>
      <c r="E114" s="15" t="s">
        <v>24</v>
      </c>
      <c r="F114" s="15">
        <v>2.07E-2</v>
      </c>
      <c r="G114" s="15">
        <v>2.2200000000000001E-2</v>
      </c>
      <c r="H114" s="15">
        <v>2.3900000000000001E-2</v>
      </c>
      <c r="I114" s="15">
        <v>2.5700000000000001E-2</v>
      </c>
      <c r="J114" s="15">
        <v>2.76E-2</v>
      </c>
      <c r="K114" s="15" t="s">
        <v>99</v>
      </c>
    </row>
    <row r="115" spans="1:11">
      <c r="A115" s="59">
        <v>9</v>
      </c>
      <c r="B115" s="64" t="s">
        <v>122</v>
      </c>
      <c r="C115" s="51" t="s">
        <v>100</v>
      </c>
      <c r="D115" s="16" t="s">
        <v>101</v>
      </c>
      <c r="E115" s="94" t="s">
        <v>9</v>
      </c>
      <c r="F115" s="97" t="s">
        <v>91</v>
      </c>
      <c r="G115" s="98"/>
      <c r="H115" s="98"/>
      <c r="I115" s="98"/>
      <c r="J115" s="99"/>
      <c r="K115" s="94" t="s">
        <v>92</v>
      </c>
    </row>
    <row r="116" spans="1:11" ht="15.75" thickBot="1">
      <c r="A116" s="59">
        <v>9</v>
      </c>
      <c r="B116" s="64" t="s">
        <v>122</v>
      </c>
      <c r="C116" s="52"/>
      <c r="D116" s="17" t="s">
        <v>102</v>
      </c>
      <c r="E116" s="95"/>
      <c r="F116" s="100" t="s">
        <v>93</v>
      </c>
      <c r="G116" s="101"/>
      <c r="H116" s="101"/>
      <c r="I116" s="101"/>
      <c r="J116" s="102"/>
      <c r="K116" s="95"/>
    </row>
    <row r="117" spans="1:11" ht="15.75" thickBot="1">
      <c r="A117" s="59">
        <v>9</v>
      </c>
      <c r="B117" s="64" t="s">
        <v>122</v>
      </c>
      <c r="C117" s="53"/>
      <c r="D117" s="18"/>
      <c r="E117" s="96"/>
      <c r="F117" s="14" t="s">
        <v>94</v>
      </c>
      <c r="G117" s="14" t="s">
        <v>95</v>
      </c>
      <c r="H117" s="14" t="s">
        <v>96</v>
      </c>
      <c r="I117" s="14" t="s">
        <v>97</v>
      </c>
      <c r="J117" s="14" t="s">
        <v>98</v>
      </c>
      <c r="K117" s="96"/>
    </row>
    <row r="118" spans="1:11" ht="15.75" thickBot="1">
      <c r="A118" s="59">
        <v>9</v>
      </c>
      <c r="B118" s="64" t="s">
        <v>122</v>
      </c>
      <c r="C118" s="54" t="s">
        <v>103</v>
      </c>
      <c r="D118" s="19" t="s">
        <v>104</v>
      </c>
      <c r="E118" s="15" t="s">
        <v>19</v>
      </c>
      <c r="F118" s="15">
        <v>3.2800000000000003E-2</v>
      </c>
      <c r="G118" s="15">
        <v>3.2899999999999999E-2</v>
      </c>
      <c r="H118" s="15">
        <v>3.3099999999999997E-2</v>
      </c>
      <c r="I118" s="15">
        <v>3.32E-2</v>
      </c>
      <c r="J118" s="15">
        <v>3.3300000000000003E-2</v>
      </c>
      <c r="K118" s="15" t="s">
        <v>99</v>
      </c>
    </row>
    <row r="119" spans="1:11" ht="15.75" thickBot="1">
      <c r="A119" s="59">
        <v>9</v>
      </c>
      <c r="B119" s="64" t="s">
        <v>122</v>
      </c>
      <c r="C119" s="55"/>
      <c r="D119" s="20"/>
      <c r="E119" s="15" t="s">
        <v>20</v>
      </c>
      <c r="F119" s="15">
        <v>3.2800000000000003E-2</v>
      </c>
      <c r="G119" s="15">
        <v>3.2899999999999999E-2</v>
      </c>
      <c r="H119" s="15">
        <v>3.3099999999999997E-2</v>
      </c>
      <c r="I119" s="15">
        <v>3.32E-2</v>
      </c>
      <c r="J119" s="15">
        <v>3.3300000000000003E-2</v>
      </c>
      <c r="K119" s="15" t="s">
        <v>99</v>
      </c>
    </row>
    <row r="120" spans="1:11" ht="15.75" thickBot="1">
      <c r="A120" s="59">
        <v>9</v>
      </c>
      <c r="B120" s="64" t="s">
        <v>122</v>
      </c>
      <c r="C120" s="55"/>
      <c r="D120" s="20"/>
      <c r="E120" s="15" t="s">
        <v>21</v>
      </c>
      <c r="F120" s="15">
        <v>3.2800000000000003E-2</v>
      </c>
      <c r="G120" s="15">
        <v>3.2899999999999999E-2</v>
      </c>
      <c r="H120" s="15">
        <v>3.3099999999999997E-2</v>
      </c>
      <c r="I120" s="15">
        <v>3.32E-2</v>
      </c>
      <c r="J120" s="15">
        <v>3.3300000000000003E-2</v>
      </c>
      <c r="K120" s="15" t="s">
        <v>99</v>
      </c>
    </row>
    <row r="121" spans="1:11" ht="15.75" thickBot="1">
      <c r="A121" s="59">
        <v>9</v>
      </c>
      <c r="B121" s="64" t="s">
        <v>122</v>
      </c>
      <c r="C121" s="55"/>
      <c r="D121" s="20"/>
      <c r="E121" s="15" t="s">
        <v>22</v>
      </c>
      <c r="F121" s="15">
        <v>3.1199999999999999E-2</v>
      </c>
      <c r="G121" s="15">
        <v>3.1300000000000001E-2</v>
      </c>
      <c r="H121" s="15">
        <v>3.1399999999999997E-2</v>
      </c>
      <c r="I121" s="15">
        <v>3.15E-2</v>
      </c>
      <c r="J121" s="15">
        <v>3.1600000000000003E-2</v>
      </c>
      <c r="K121" s="15" t="s">
        <v>99</v>
      </c>
    </row>
    <row r="122" spans="1:11" ht="15.75" thickBot="1">
      <c r="A122" s="59">
        <v>9</v>
      </c>
      <c r="B122" s="64" t="s">
        <v>122</v>
      </c>
      <c r="C122" s="55"/>
      <c r="D122" s="20"/>
      <c r="E122" s="15" t="s">
        <v>23</v>
      </c>
      <c r="F122" s="15">
        <v>2.9499999999999998E-2</v>
      </c>
      <c r="G122" s="15">
        <v>2.9600000000000001E-2</v>
      </c>
      <c r="H122" s="15">
        <v>2.98E-2</v>
      </c>
      <c r="I122" s="15">
        <v>2.9899999999999999E-2</v>
      </c>
      <c r="J122" s="15">
        <v>0.03</v>
      </c>
      <c r="K122" s="15" t="s">
        <v>99</v>
      </c>
    </row>
    <row r="123" spans="1:11" ht="15.75" thickBot="1">
      <c r="A123" s="59">
        <v>9</v>
      </c>
      <c r="B123" s="64" t="s">
        <v>122</v>
      </c>
      <c r="C123" s="55"/>
      <c r="D123" s="20"/>
      <c r="E123" s="15" t="s">
        <v>24</v>
      </c>
      <c r="F123" s="15">
        <v>2.7900000000000001E-2</v>
      </c>
      <c r="G123" s="15">
        <v>2.8000000000000001E-2</v>
      </c>
      <c r="H123" s="15">
        <v>2.81E-2</v>
      </c>
      <c r="I123" s="15">
        <v>2.8199999999999999E-2</v>
      </c>
      <c r="J123" s="15">
        <v>2.8299999999999999E-2</v>
      </c>
      <c r="K123" s="15" t="s">
        <v>99</v>
      </c>
    </row>
    <row r="124" spans="1:11">
      <c r="A124" s="59">
        <v>9</v>
      </c>
      <c r="B124" s="64" t="s">
        <v>123</v>
      </c>
      <c r="C124" s="51" t="s">
        <v>100</v>
      </c>
      <c r="D124" s="16" t="s">
        <v>101</v>
      </c>
      <c r="E124" s="94" t="s">
        <v>9</v>
      </c>
      <c r="F124" s="97" t="s">
        <v>91</v>
      </c>
      <c r="G124" s="98"/>
      <c r="H124" s="98"/>
      <c r="I124" s="98"/>
      <c r="J124" s="99"/>
      <c r="K124" s="94" t="s">
        <v>92</v>
      </c>
    </row>
    <row r="125" spans="1:11" ht="15.75" thickBot="1">
      <c r="A125" s="59">
        <v>9</v>
      </c>
      <c r="B125" s="64" t="s">
        <v>123</v>
      </c>
      <c r="C125" s="52"/>
      <c r="D125" s="17" t="s">
        <v>102</v>
      </c>
      <c r="E125" s="95"/>
      <c r="F125" s="100" t="s">
        <v>93</v>
      </c>
      <c r="G125" s="101"/>
      <c r="H125" s="101"/>
      <c r="I125" s="101"/>
      <c r="J125" s="102"/>
      <c r="K125" s="95"/>
    </row>
    <row r="126" spans="1:11" ht="15.75" thickBot="1">
      <c r="A126" s="59">
        <v>9</v>
      </c>
      <c r="B126" s="64" t="s">
        <v>123</v>
      </c>
      <c r="C126" s="53"/>
      <c r="D126" s="18"/>
      <c r="E126" s="96"/>
      <c r="F126" s="14" t="s">
        <v>94</v>
      </c>
      <c r="G126" s="14" t="s">
        <v>95</v>
      </c>
      <c r="H126" s="14" t="s">
        <v>96</v>
      </c>
      <c r="I126" s="14" t="s">
        <v>97</v>
      </c>
      <c r="J126" s="14" t="s">
        <v>98</v>
      </c>
      <c r="K126" s="96"/>
    </row>
    <row r="127" spans="1:11" ht="15.75" thickBot="1">
      <c r="A127" s="59">
        <v>9</v>
      </c>
      <c r="B127" s="64" t="s">
        <v>123</v>
      </c>
      <c r="C127" s="54" t="s">
        <v>103</v>
      </c>
      <c r="D127" s="19" t="s">
        <v>104</v>
      </c>
      <c r="E127" s="15" t="s">
        <v>19</v>
      </c>
      <c r="F127" s="15">
        <v>4.3700000000000003E-2</v>
      </c>
      <c r="G127" s="15">
        <v>4.6399999999999997E-2</v>
      </c>
      <c r="H127" s="15">
        <v>4.8800000000000003E-2</v>
      </c>
      <c r="I127" s="15">
        <v>5.1799999999999999E-2</v>
      </c>
      <c r="J127" s="15">
        <v>5.5E-2</v>
      </c>
      <c r="K127" s="15" t="s">
        <v>99</v>
      </c>
    </row>
    <row r="128" spans="1:11" ht="15.75" thickBot="1">
      <c r="A128" s="59">
        <v>9</v>
      </c>
      <c r="B128" s="64" t="s">
        <v>123</v>
      </c>
      <c r="C128" s="55"/>
      <c r="D128" s="20"/>
      <c r="E128" s="15" t="s">
        <v>20</v>
      </c>
      <c r="F128" s="15">
        <v>3.6400000000000002E-2</v>
      </c>
      <c r="G128" s="15">
        <v>3.8699999999999998E-2</v>
      </c>
      <c r="H128" s="15">
        <v>4.07E-2</v>
      </c>
      <c r="I128" s="15">
        <v>4.3200000000000002E-2</v>
      </c>
      <c r="J128" s="15">
        <v>4.58E-2</v>
      </c>
      <c r="K128" s="15" t="s">
        <v>99</v>
      </c>
    </row>
    <row r="129" spans="1:11" ht="15.75" thickBot="1">
      <c r="A129" s="59">
        <v>9</v>
      </c>
      <c r="B129" s="64" t="s">
        <v>123</v>
      </c>
      <c r="C129" s="55"/>
      <c r="D129" s="20"/>
      <c r="E129" s="15" t="s">
        <v>21</v>
      </c>
      <c r="F129" s="15">
        <v>3.2800000000000003E-2</v>
      </c>
      <c r="G129" s="15">
        <v>3.4799999999999998E-2</v>
      </c>
      <c r="H129" s="15">
        <v>3.6600000000000001E-2</v>
      </c>
      <c r="I129" s="15">
        <v>3.8899999999999997E-2</v>
      </c>
      <c r="J129" s="15">
        <v>4.1200000000000001E-2</v>
      </c>
      <c r="K129" s="15" t="s">
        <v>99</v>
      </c>
    </row>
    <row r="130" spans="1:11" ht="15.75" thickBot="1">
      <c r="A130" s="59">
        <v>9</v>
      </c>
      <c r="B130" s="64" t="s">
        <v>123</v>
      </c>
      <c r="C130" s="55"/>
      <c r="D130" s="20"/>
      <c r="E130" s="15" t="s">
        <v>22</v>
      </c>
      <c r="F130" s="15">
        <v>3.09E-2</v>
      </c>
      <c r="G130" s="15">
        <v>3.2899999999999999E-2</v>
      </c>
      <c r="H130" s="15">
        <v>3.4599999999999999E-2</v>
      </c>
      <c r="I130" s="15">
        <v>3.6700000000000003E-2</v>
      </c>
      <c r="J130" s="15">
        <v>3.8899999999999997E-2</v>
      </c>
      <c r="K130" s="15" t="s">
        <v>99</v>
      </c>
    </row>
    <row r="131" spans="1:11" ht="15.75" thickBot="1">
      <c r="A131" s="59">
        <v>9</v>
      </c>
      <c r="B131" s="64" t="s">
        <v>123</v>
      </c>
      <c r="C131" s="55"/>
      <c r="D131" s="20"/>
      <c r="E131" s="15" t="s">
        <v>23</v>
      </c>
      <c r="F131" s="15">
        <v>3.09E-2</v>
      </c>
      <c r="G131" s="15">
        <v>3.2899999999999999E-2</v>
      </c>
      <c r="H131" s="15">
        <v>3.4599999999999999E-2</v>
      </c>
      <c r="I131" s="15">
        <v>3.6700000000000003E-2</v>
      </c>
      <c r="J131" s="15">
        <v>3.8899999999999997E-2</v>
      </c>
      <c r="K131" s="15" t="s">
        <v>99</v>
      </c>
    </row>
    <row r="132" spans="1:11">
      <c r="A132" s="59">
        <v>10</v>
      </c>
      <c r="B132" s="64" t="s">
        <v>124</v>
      </c>
      <c r="C132" s="51" t="s">
        <v>100</v>
      </c>
      <c r="D132" s="16" t="s">
        <v>101</v>
      </c>
      <c r="E132" s="94" t="s">
        <v>9</v>
      </c>
      <c r="F132" s="97" t="s">
        <v>91</v>
      </c>
      <c r="G132" s="98"/>
      <c r="H132" s="98"/>
      <c r="I132" s="98"/>
      <c r="J132" s="99"/>
      <c r="K132" s="94" t="s">
        <v>92</v>
      </c>
    </row>
    <row r="133" spans="1:11" ht="15.75" thickBot="1">
      <c r="A133" s="59">
        <v>10</v>
      </c>
      <c r="B133" s="64" t="s">
        <v>124</v>
      </c>
      <c r="C133" s="52"/>
      <c r="D133" s="17" t="s">
        <v>102</v>
      </c>
      <c r="E133" s="95"/>
      <c r="F133" s="100" t="s">
        <v>93</v>
      </c>
      <c r="G133" s="101"/>
      <c r="H133" s="101"/>
      <c r="I133" s="101"/>
      <c r="J133" s="102"/>
      <c r="K133" s="95"/>
    </row>
    <row r="134" spans="1:11" ht="15.75" thickBot="1">
      <c r="A134" s="59">
        <v>10</v>
      </c>
      <c r="B134" s="64" t="s">
        <v>124</v>
      </c>
      <c r="C134" s="53"/>
      <c r="D134" s="18"/>
      <c r="E134" s="96"/>
      <c r="F134" s="14" t="s">
        <v>94</v>
      </c>
      <c r="G134" s="14" t="s">
        <v>95</v>
      </c>
      <c r="H134" s="14" t="s">
        <v>96</v>
      </c>
      <c r="I134" s="14" t="s">
        <v>97</v>
      </c>
      <c r="J134" s="14" t="s">
        <v>98</v>
      </c>
      <c r="K134" s="96"/>
    </row>
    <row r="135" spans="1:11" ht="15.75" thickBot="1">
      <c r="A135" s="59">
        <v>10</v>
      </c>
      <c r="B135" s="64" t="s">
        <v>124</v>
      </c>
      <c r="C135" s="54" t="s">
        <v>103</v>
      </c>
      <c r="D135" s="19" t="s">
        <v>104</v>
      </c>
      <c r="E135" s="15" t="s">
        <v>19</v>
      </c>
      <c r="F135" s="15">
        <v>5.8400000000000001E-2</v>
      </c>
      <c r="G135" s="15">
        <v>5.9799999999999999E-2</v>
      </c>
      <c r="H135" s="15">
        <v>6.1199999999999997E-2</v>
      </c>
      <c r="I135" s="15">
        <v>6.2199999999999998E-2</v>
      </c>
      <c r="J135" s="15">
        <v>6.3899999999999998E-2</v>
      </c>
      <c r="K135" s="15" t="s">
        <v>99</v>
      </c>
    </row>
    <row r="136" spans="1:11" ht="15.75" thickBot="1">
      <c r="A136" s="59">
        <v>10</v>
      </c>
      <c r="B136" s="64" t="s">
        <v>124</v>
      </c>
      <c r="C136" s="55"/>
      <c r="D136" s="20"/>
      <c r="E136" s="15" t="s">
        <v>20</v>
      </c>
      <c r="F136" s="15">
        <v>5.0799999999999998E-2</v>
      </c>
      <c r="G136" s="15">
        <v>5.1999999999999998E-2</v>
      </c>
      <c r="H136" s="15">
        <v>5.3199999999999997E-2</v>
      </c>
      <c r="I136" s="15">
        <v>5.4100000000000002E-2</v>
      </c>
      <c r="J136" s="15">
        <v>5.5599999999999997E-2</v>
      </c>
      <c r="K136" s="15" t="s">
        <v>99</v>
      </c>
    </row>
    <row r="137" spans="1:11" ht="15.75" thickBot="1">
      <c r="A137" s="59">
        <v>10</v>
      </c>
      <c r="B137" s="64" t="s">
        <v>124</v>
      </c>
      <c r="C137" s="55"/>
      <c r="D137" s="20"/>
      <c r="E137" s="15" t="s">
        <v>21</v>
      </c>
      <c r="F137" s="15">
        <v>4.3200000000000002E-2</v>
      </c>
      <c r="G137" s="15">
        <v>4.4200000000000003E-2</v>
      </c>
      <c r="H137" s="15">
        <v>4.5199999999999997E-2</v>
      </c>
      <c r="I137" s="15">
        <v>4.5999999999999999E-2</v>
      </c>
      <c r="J137" s="15">
        <v>4.7300000000000002E-2</v>
      </c>
      <c r="K137" s="15" t="s">
        <v>99</v>
      </c>
    </row>
    <row r="138" spans="1:11" ht="15.75" thickBot="1">
      <c r="A138" s="59">
        <v>10</v>
      </c>
      <c r="B138" s="64" t="s">
        <v>124</v>
      </c>
      <c r="C138" s="55"/>
      <c r="D138" s="20"/>
      <c r="E138" s="15" t="s">
        <v>22</v>
      </c>
      <c r="F138" s="15">
        <v>4.2200000000000001E-2</v>
      </c>
      <c r="G138" s="15">
        <v>4.3200000000000002E-2</v>
      </c>
      <c r="H138" s="15">
        <v>4.4200000000000003E-2</v>
      </c>
      <c r="I138" s="15">
        <v>4.4900000000000002E-2</v>
      </c>
      <c r="J138" s="15">
        <v>4.6100000000000002E-2</v>
      </c>
      <c r="K138" s="15" t="s">
        <v>99</v>
      </c>
    </row>
    <row r="139" spans="1:11" ht="15.75" thickBot="1">
      <c r="A139" s="59">
        <v>10</v>
      </c>
      <c r="B139" s="64" t="s">
        <v>124</v>
      </c>
      <c r="C139" s="55"/>
      <c r="D139" s="20"/>
      <c r="E139" s="15" t="s">
        <v>23</v>
      </c>
      <c r="F139" s="15">
        <v>4.0599999999999997E-2</v>
      </c>
      <c r="G139" s="15">
        <v>4.1599999999999998E-2</v>
      </c>
      <c r="H139" s="15">
        <v>4.2599999999999999E-2</v>
      </c>
      <c r="I139" s="15">
        <v>4.3299999999999998E-2</v>
      </c>
      <c r="J139" s="15">
        <v>4.4499999999999998E-2</v>
      </c>
      <c r="K139" s="15" t="s">
        <v>99</v>
      </c>
    </row>
    <row r="140" spans="1:11">
      <c r="A140" s="59">
        <v>11</v>
      </c>
      <c r="B140" s="64" t="s">
        <v>125</v>
      </c>
      <c r="C140" s="51" t="s">
        <v>100</v>
      </c>
      <c r="D140" s="16" t="s">
        <v>101</v>
      </c>
      <c r="E140" s="94" t="s">
        <v>9</v>
      </c>
      <c r="F140" s="97" t="s">
        <v>91</v>
      </c>
      <c r="G140" s="98"/>
      <c r="H140" s="98"/>
      <c r="I140" s="98"/>
      <c r="J140" s="99"/>
      <c r="K140" s="94" t="s">
        <v>92</v>
      </c>
    </row>
    <row r="141" spans="1:11" ht="15.75" thickBot="1">
      <c r="A141" s="59">
        <v>11</v>
      </c>
      <c r="B141" s="64" t="s">
        <v>125</v>
      </c>
      <c r="C141" s="52"/>
      <c r="D141" s="17" t="s">
        <v>102</v>
      </c>
      <c r="E141" s="95"/>
      <c r="F141" s="100" t="s">
        <v>93</v>
      </c>
      <c r="G141" s="101"/>
      <c r="H141" s="101"/>
      <c r="I141" s="101"/>
      <c r="J141" s="102"/>
      <c r="K141" s="95"/>
    </row>
    <row r="142" spans="1:11" ht="15.75" thickBot="1">
      <c r="A142" s="59">
        <v>11</v>
      </c>
      <c r="B142" s="64" t="s">
        <v>125</v>
      </c>
      <c r="C142" s="53"/>
      <c r="D142" s="18"/>
      <c r="E142" s="96"/>
      <c r="F142" s="14" t="s">
        <v>94</v>
      </c>
      <c r="G142" s="14" t="s">
        <v>95</v>
      </c>
      <c r="H142" s="14" t="s">
        <v>96</v>
      </c>
      <c r="I142" s="14" t="s">
        <v>97</v>
      </c>
      <c r="J142" s="14" t="s">
        <v>98</v>
      </c>
      <c r="K142" s="96"/>
    </row>
    <row r="143" spans="1:11" ht="15.75" thickBot="1">
      <c r="A143" s="59">
        <v>11</v>
      </c>
      <c r="B143" s="64" t="s">
        <v>125</v>
      </c>
      <c r="C143" s="54" t="s">
        <v>103</v>
      </c>
      <c r="D143" s="19" t="s">
        <v>104</v>
      </c>
      <c r="E143" s="15" t="s">
        <v>19</v>
      </c>
      <c r="F143" s="15">
        <v>6.0699999999999997E-2</v>
      </c>
      <c r="G143" s="15">
        <v>6.0600000000000001E-2</v>
      </c>
      <c r="H143" s="15">
        <v>6.0600000000000001E-2</v>
      </c>
      <c r="I143" s="15">
        <v>6.0499999999999998E-2</v>
      </c>
      <c r="J143" s="15">
        <v>6.0400000000000002E-2</v>
      </c>
      <c r="K143" s="15" t="s">
        <v>99</v>
      </c>
    </row>
    <row r="144" spans="1:11" ht="15.75" thickBot="1">
      <c r="A144" s="59">
        <v>11</v>
      </c>
      <c r="B144" s="64" t="s">
        <v>125</v>
      </c>
      <c r="C144" s="55"/>
      <c r="D144" s="20"/>
      <c r="E144" s="15" t="s">
        <v>20</v>
      </c>
      <c r="F144" s="15">
        <v>6.0699999999999997E-2</v>
      </c>
      <c r="G144" s="15">
        <v>6.0600000000000001E-2</v>
      </c>
      <c r="H144" s="15">
        <v>6.0600000000000001E-2</v>
      </c>
      <c r="I144" s="15">
        <v>6.0499999999999998E-2</v>
      </c>
      <c r="J144" s="15">
        <v>6.0400000000000002E-2</v>
      </c>
      <c r="K144" s="15" t="s">
        <v>99</v>
      </c>
    </row>
    <row r="145" spans="1:11" ht="15.75" thickBot="1">
      <c r="A145" s="59">
        <v>11</v>
      </c>
      <c r="B145" s="64" t="s">
        <v>125</v>
      </c>
      <c r="C145" s="55"/>
      <c r="D145" s="20"/>
      <c r="E145" s="15" t="s">
        <v>21</v>
      </c>
      <c r="F145" s="15">
        <v>4.8599999999999997E-2</v>
      </c>
      <c r="G145" s="15">
        <v>4.8500000000000001E-2</v>
      </c>
      <c r="H145" s="15">
        <v>4.8500000000000001E-2</v>
      </c>
      <c r="I145" s="15">
        <v>4.8399999999999999E-2</v>
      </c>
      <c r="J145" s="15">
        <v>4.8300000000000003E-2</v>
      </c>
      <c r="K145" s="15" t="s">
        <v>99</v>
      </c>
    </row>
    <row r="146" spans="1:11" ht="15.75" thickBot="1">
      <c r="A146" s="59">
        <v>11</v>
      </c>
      <c r="B146" s="64" t="s">
        <v>125</v>
      </c>
      <c r="C146" s="55"/>
      <c r="D146" s="20"/>
      <c r="E146" s="15" t="s">
        <v>22</v>
      </c>
      <c r="F146" s="15">
        <v>4.5499999999999999E-2</v>
      </c>
      <c r="G146" s="15">
        <v>4.5499999999999999E-2</v>
      </c>
      <c r="H146" s="15">
        <v>4.5499999999999999E-2</v>
      </c>
      <c r="I146" s="15">
        <v>4.5400000000000003E-2</v>
      </c>
      <c r="J146" s="15">
        <v>4.53E-2</v>
      </c>
      <c r="K146" s="15" t="s">
        <v>99</v>
      </c>
    </row>
    <row r="147" spans="1:11" ht="15.75" thickBot="1">
      <c r="A147" s="59">
        <v>11</v>
      </c>
      <c r="B147" s="64" t="s">
        <v>125</v>
      </c>
      <c r="C147" s="55"/>
      <c r="D147" s="20"/>
      <c r="E147" s="15" t="s">
        <v>23</v>
      </c>
      <c r="F147" s="15">
        <v>4.2500000000000003E-2</v>
      </c>
      <c r="G147" s="15">
        <v>4.24E-2</v>
      </c>
      <c r="H147" s="15">
        <v>4.24E-2</v>
      </c>
      <c r="I147" s="15">
        <v>4.24E-2</v>
      </c>
      <c r="J147" s="15">
        <v>4.2299999999999997E-2</v>
      </c>
      <c r="K147" s="15" t="s">
        <v>99</v>
      </c>
    </row>
    <row r="148" spans="1:11" ht="15.75" thickBot="1">
      <c r="A148" s="59">
        <v>11</v>
      </c>
      <c r="B148" s="64" t="s">
        <v>125</v>
      </c>
      <c r="C148" s="55"/>
      <c r="D148" s="20"/>
      <c r="E148" s="15" t="s">
        <v>24</v>
      </c>
      <c r="F148" s="15">
        <v>3.95E-2</v>
      </c>
      <c r="G148" s="15">
        <v>3.9399999999999998E-2</v>
      </c>
      <c r="H148" s="15">
        <v>3.9399999999999998E-2</v>
      </c>
      <c r="I148" s="15">
        <v>3.9300000000000002E-2</v>
      </c>
      <c r="J148" s="15">
        <v>3.9300000000000002E-2</v>
      </c>
      <c r="K148" s="15" t="s">
        <v>99</v>
      </c>
    </row>
    <row r="149" spans="1:11">
      <c r="A149" s="59">
        <v>12</v>
      </c>
      <c r="B149" s="64" t="s">
        <v>126</v>
      </c>
      <c r="C149" s="51" t="s">
        <v>100</v>
      </c>
      <c r="D149" s="16" t="s">
        <v>101</v>
      </c>
      <c r="E149" s="94" t="s">
        <v>9</v>
      </c>
      <c r="F149" s="97" t="s">
        <v>91</v>
      </c>
      <c r="G149" s="98"/>
      <c r="H149" s="98"/>
      <c r="I149" s="98"/>
      <c r="J149" s="99"/>
      <c r="K149" s="94" t="s">
        <v>92</v>
      </c>
    </row>
    <row r="150" spans="1:11" ht="15.75" thickBot="1">
      <c r="A150" s="59">
        <v>12</v>
      </c>
      <c r="B150" s="64" t="s">
        <v>126</v>
      </c>
      <c r="C150" s="52"/>
      <c r="D150" s="17" t="s">
        <v>102</v>
      </c>
      <c r="E150" s="95"/>
      <c r="F150" s="100" t="s">
        <v>93</v>
      </c>
      <c r="G150" s="101"/>
      <c r="H150" s="101"/>
      <c r="I150" s="101"/>
      <c r="J150" s="102"/>
      <c r="K150" s="95"/>
    </row>
    <row r="151" spans="1:11" ht="15.75" thickBot="1">
      <c r="A151" s="59">
        <v>12</v>
      </c>
      <c r="B151" s="64" t="s">
        <v>126</v>
      </c>
      <c r="C151" s="53"/>
      <c r="D151" s="18"/>
      <c r="E151" s="96"/>
      <c r="F151" s="14" t="s">
        <v>94</v>
      </c>
      <c r="G151" s="14" t="s">
        <v>95</v>
      </c>
      <c r="H151" s="14" t="s">
        <v>96</v>
      </c>
      <c r="I151" s="14" t="s">
        <v>97</v>
      </c>
      <c r="J151" s="14" t="s">
        <v>98</v>
      </c>
      <c r="K151" s="96"/>
    </row>
    <row r="152" spans="1:11" ht="15.75" thickBot="1">
      <c r="A152" s="59">
        <v>12</v>
      </c>
      <c r="B152" s="64" t="s">
        <v>126</v>
      </c>
      <c r="C152" s="54" t="s">
        <v>103</v>
      </c>
      <c r="D152" s="19" t="s">
        <v>104</v>
      </c>
      <c r="E152" s="15" t="s">
        <v>19</v>
      </c>
      <c r="F152" s="15">
        <v>3.8699999999999998E-2</v>
      </c>
      <c r="G152" s="15">
        <v>3.9399999999999998E-2</v>
      </c>
      <c r="H152" s="15">
        <v>0.04</v>
      </c>
      <c r="I152" s="15">
        <v>4.07E-2</v>
      </c>
      <c r="J152" s="15">
        <v>4.1399999999999999E-2</v>
      </c>
      <c r="K152" s="15" t="s">
        <v>99</v>
      </c>
    </row>
    <row r="153" spans="1:11" ht="15.75" thickBot="1">
      <c r="A153" s="59">
        <v>12</v>
      </c>
      <c r="B153" s="64" t="s">
        <v>126</v>
      </c>
      <c r="C153" s="55"/>
      <c r="D153" s="20"/>
      <c r="E153" s="15" t="s">
        <v>20</v>
      </c>
      <c r="F153" s="15">
        <v>3.8699999999999998E-2</v>
      </c>
      <c r="G153" s="15">
        <v>3.9399999999999998E-2</v>
      </c>
      <c r="H153" s="15">
        <v>0.04</v>
      </c>
      <c r="I153" s="15">
        <v>4.07E-2</v>
      </c>
      <c r="J153" s="15">
        <v>4.1399999999999999E-2</v>
      </c>
      <c r="K153" s="15" t="s">
        <v>99</v>
      </c>
    </row>
    <row r="154" spans="1:11" ht="15.75" thickBot="1">
      <c r="A154" s="59">
        <v>12</v>
      </c>
      <c r="B154" s="64" t="s">
        <v>126</v>
      </c>
      <c r="C154" s="55"/>
      <c r="D154" s="20"/>
      <c r="E154" s="15" t="s">
        <v>21</v>
      </c>
      <c r="F154" s="15">
        <v>3.1E-2</v>
      </c>
      <c r="G154" s="15">
        <v>3.15E-2</v>
      </c>
      <c r="H154" s="15">
        <v>3.2000000000000001E-2</v>
      </c>
      <c r="I154" s="15">
        <v>3.2599999999999997E-2</v>
      </c>
      <c r="J154" s="15">
        <v>3.3099999999999997E-2</v>
      </c>
      <c r="K154" s="15" t="s">
        <v>99</v>
      </c>
    </row>
    <row r="155" spans="1:11" ht="15.75" thickBot="1">
      <c r="A155" s="59">
        <v>12</v>
      </c>
      <c r="B155" s="64" t="s">
        <v>126</v>
      </c>
      <c r="C155" s="55"/>
      <c r="D155" s="20"/>
      <c r="E155" s="15" t="s">
        <v>22</v>
      </c>
      <c r="F155" s="15">
        <v>2.9000000000000001E-2</v>
      </c>
      <c r="G155" s="15">
        <v>2.9600000000000001E-2</v>
      </c>
      <c r="H155" s="15">
        <v>0.03</v>
      </c>
      <c r="I155" s="15">
        <v>3.0499999999999999E-2</v>
      </c>
      <c r="J155" s="15">
        <v>3.1099999999999999E-2</v>
      </c>
      <c r="K155" s="15" t="s">
        <v>99</v>
      </c>
    </row>
    <row r="156" spans="1:11" ht="15.75" thickBot="1">
      <c r="A156" s="59">
        <v>12</v>
      </c>
      <c r="B156" s="64" t="s">
        <v>126</v>
      </c>
      <c r="C156" s="55"/>
      <c r="D156" s="20"/>
      <c r="E156" s="15" t="s">
        <v>23</v>
      </c>
      <c r="F156" s="15">
        <v>2.7099999999999999E-2</v>
      </c>
      <c r="G156" s="15">
        <v>2.76E-2</v>
      </c>
      <c r="H156" s="15">
        <v>2.8000000000000001E-2</v>
      </c>
      <c r="I156" s="15">
        <v>2.8500000000000001E-2</v>
      </c>
      <c r="J156" s="15">
        <v>2.9000000000000001E-2</v>
      </c>
      <c r="K156" s="15" t="s">
        <v>99</v>
      </c>
    </row>
    <row r="157" spans="1:11" ht="15.75" thickBot="1">
      <c r="A157" s="59">
        <v>12</v>
      </c>
      <c r="B157" s="64" t="s">
        <v>126</v>
      </c>
      <c r="C157" s="55"/>
      <c r="D157" s="20"/>
      <c r="E157" s="15" t="s">
        <v>24</v>
      </c>
      <c r="F157" s="15">
        <v>2.52E-2</v>
      </c>
      <c r="G157" s="15">
        <v>2.5600000000000001E-2</v>
      </c>
      <c r="H157" s="15">
        <v>2.5999999999999999E-2</v>
      </c>
      <c r="I157" s="15">
        <v>2.6499999999999999E-2</v>
      </c>
      <c r="J157" s="15">
        <v>2.69E-2</v>
      </c>
      <c r="K157" s="15" t="s">
        <v>99</v>
      </c>
    </row>
    <row r="158" spans="1:11">
      <c r="A158" s="59">
        <v>13</v>
      </c>
      <c r="B158" s="64" t="s">
        <v>129</v>
      </c>
      <c r="C158" s="51" t="s">
        <v>100</v>
      </c>
      <c r="D158" s="16" t="s">
        <v>101</v>
      </c>
      <c r="E158" s="94" t="s">
        <v>9</v>
      </c>
      <c r="F158" s="97" t="s">
        <v>91</v>
      </c>
      <c r="G158" s="98"/>
      <c r="H158" s="98"/>
      <c r="I158" s="98"/>
      <c r="J158" s="99"/>
      <c r="K158" s="94" t="s">
        <v>92</v>
      </c>
    </row>
    <row r="159" spans="1:11" ht="15.75" thickBot="1">
      <c r="A159" s="59">
        <v>13</v>
      </c>
      <c r="B159" s="64" t="s">
        <v>129</v>
      </c>
      <c r="C159" s="52"/>
      <c r="D159" s="17" t="s">
        <v>102</v>
      </c>
      <c r="E159" s="95"/>
      <c r="F159" s="100" t="s">
        <v>93</v>
      </c>
      <c r="G159" s="101"/>
      <c r="H159" s="101"/>
      <c r="I159" s="101"/>
      <c r="J159" s="102"/>
      <c r="K159" s="95"/>
    </row>
    <row r="160" spans="1:11" ht="15.75" thickBot="1">
      <c r="A160" s="59">
        <v>13</v>
      </c>
      <c r="B160" s="64" t="s">
        <v>129</v>
      </c>
      <c r="C160" s="53"/>
      <c r="D160" s="18"/>
      <c r="E160" s="96"/>
      <c r="F160" s="14" t="s">
        <v>94</v>
      </c>
      <c r="G160" s="14" t="s">
        <v>95</v>
      </c>
      <c r="H160" s="14" t="s">
        <v>96</v>
      </c>
      <c r="I160" s="14" t="s">
        <v>97</v>
      </c>
      <c r="J160" s="14" t="s">
        <v>98</v>
      </c>
      <c r="K160" s="96"/>
    </row>
    <row r="161" spans="1:11" ht="15.75" thickBot="1">
      <c r="A161" s="59">
        <v>13</v>
      </c>
      <c r="B161" s="64" t="s">
        <v>129</v>
      </c>
      <c r="C161" s="55"/>
      <c r="D161" s="20"/>
      <c r="E161" s="15" t="s">
        <v>20</v>
      </c>
      <c r="F161" s="15">
        <v>3.0300000000000001E-2</v>
      </c>
      <c r="G161" s="15">
        <v>3.1300000000000001E-2</v>
      </c>
      <c r="H161" s="15">
        <v>3.2399999999999998E-2</v>
      </c>
      <c r="I161" s="15">
        <v>3.3500000000000002E-2</v>
      </c>
      <c r="J161" s="15">
        <v>3.4700000000000002E-2</v>
      </c>
      <c r="K161" s="15" t="s">
        <v>99</v>
      </c>
    </row>
    <row r="162" spans="1:11" ht="15.75" thickBot="1">
      <c r="A162" s="59">
        <v>13</v>
      </c>
      <c r="B162" s="64" t="s">
        <v>129</v>
      </c>
      <c r="C162" s="55"/>
      <c r="D162" s="20"/>
      <c r="E162" s="15" t="s">
        <v>21</v>
      </c>
      <c r="F162" s="15">
        <v>2.9700000000000001E-2</v>
      </c>
      <c r="G162" s="15">
        <v>3.0700000000000002E-2</v>
      </c>
      <c r="H162" s="15">
        <v>3.1800000000000002E-2</v>
      </c>
      <c r="I162" s="15">
        <v>3.2800000000000003E-2</v>
      </c>
      <c r="J162" s="15">
        <v>3.4000000000000002E-2</v>
      </c>
      <c r="K162" s="15" t="s">
        <v>99</v>
      </c>
    </row>
    <row r="163" spans="1:11" ht="15.75" thickBot="1">
      <c r="A163" s="59">
        <v>13</v>
      </c>
      <c r="B163" s="64" t="s">
        <v>129</v>
      </c>
      <c r="C163" s="55"/>
      <c r="D163" s="20"/>
      <c r="E163" s="15" t="s">
        <v>23</v>
      </c>
      <c r="F163" s="15">
        <v>2.7300000000000001E-2</v>
      </c>
      <c r="G163" s="15">
        <v>2.8199999999999999E-2</v>
      </c>
      <c r="H163" s="15">
        <v>2.92E-2</v>
      </c>
      <c r="I163" s="15">
        <v>3.0200000000000001E-2</v>
      </c>
      <c r="J163" s="15">
        <v>3.1199999999999999E-2</v>
      </c>
      <c r="K163" s="15" t="s">
        <v>99</v>
      </c>
    </row>
    <row r="164" spans="1:11">
      <c r="A164" s="59">
        <v>14</v>
      </c>
      <c r="B164" s="64" t="s">
        <v>130</v>
      </c>
      <c r="C164" s="51" t="s">
        <v>100</v>
      </c>
      <c r="D164" s="25" t="s">
        <v>101</v>
      </c>
      <c r="E164" s="103" t="s">
        <v>9</v>
      </c>
      <c r="F164" s="106" t="s">
        <v>91</v>
      </c>
      <c r="G164" s="107"/>
      <c r="H164" s="107"/>
      <c r="I164" s="107"/>
      <c r="J164" s="108"/>
      <c r="K164" s="103" t="s">
        <v>92</v>
      </c>
    </row>
    <row r="165" spans="1:11" ht="15.75" thickBot="1">
      <c r="A165" s="59">
        <v>14</v>
      </c>
      <c r="B165" s="64" t="s">
        <v>130</v>
      </c>
      <c r="C165" s="52"/>
      <c r="D165" s="26" t="s">
        <v>102</v>
      </c>
      <c r="E165" s="104"/>
      <c r="F165" s="109" t="s">
        <v>93</v>
      </c>
      <c r="G165" s="110"/>
      <c r="H165" s="110"/>
      <c r="I165" s="110"/>
      <c r="J165" s="111"/>
      <c r="K165" s="104"/>
    </row>
    <row r="166" spans="1:11" ht="15.75" thickBot="1">
      <c r="A166" s="59">
        <v>14</v>
      </c>
      <c r="B166" s="64" t="s">
        <v>130</v>
      </c>
      <c r="C166" s="53"/>
      <c r="D166" s="27"/>
      <c r="E166" s="105"/>
      <c r="F166" s="28" t="s">
        <v>94</v>
      </c>
      <c r="G166" s="28" t="s">
        <v>95</v>
      </c>
      <c r="H166" s="28" t="s">
        <v>96</v>
      </c>
      <c r="I166" s="28" t="s">
        <v>97</v>
      </c>
      <c r="J166" s="28" t="s">
        <v>98</v>
      </c>
      <c r="K166" s="105"/>
    </row>
    <row r="167" spans="1:11" ht="15.75" thickBot="1">
      <c r="A167" s="59">
        <v>14</v>
      </c>
      <c r="B167" s="64" t="s">
        <v>130</v>
      </c>
      <c r="C167" s="55"/>
      <c r="D167" s="20"/>
      <c r="E167" s="29" t="s">
        <v>20</v>
      </c>
      <c r="F167" s="29">
        <v>6.9199999999999998E-2</v>
      </c>
      <c r="G167" s="29">
        <v>6.9199999999999998E-2</v>
      </c>
      <c r="H167" s="29">
        <v>6.9199999999999998E-2</v>
      </c>
      <c r="I167" s="29">
        <v>6.9199999999999998E-2</v>
      </c>
      <c r="J167" s="29">
        <v>6.9199999999999998E-2</v>
      </c>
      <c r="K167" s="29" t="s">
        <v>99</v>
      </c>
    </row>
    <row r="168" spans="1:11" ht="15.75" thickBot="1">
      <c r="A168" s="59">
        <v>14</v>
      </c>
      <c r="B168" s="64" t="s">
        <v>130</v>
      </c>
      <c r="C168" s="55"/>
      <c r="D168" s="20"/>
      <c r="E168" s="29" t="s">
        <v>21</v>
      </c>
      <c r="F168" s="29">
        <v>6.5699999999999995E-2</v>
      </c>
      <c r="G168" s="29">
        <v>6.5699999999999995E-2</v>
      </c>
      <c r="H168" s="29">
        <v>6.5699999999999995E-2</v>
      </c>
      <c r="I168" s="29">
        <v>6.5699999999999995E-2</v>
      </c>
      <c r="J168" s="29">
        <v>6.5699999999999995E-2</v>
      </c>
      <c r="K168" s="29" t="s">
        <v>99</v>
      </c>
    </row>
    <row r="169" spans="1:11" ht="15.75" thickBot="1">
      <c r="A169" s="59">
        <v>14</v>
      </c>
      <c r="B169" s="64" t="s">
        <v>130</v>
      </c>
      <c r="C169" s="55"/>
      <c r="D169" s="20"/>
      <c r="E169" s="29" t="s">
        <v>23</v>
      </c>
      <c r="F169" s="29">
        <v>5.8799999999999998E-2</v>
      </c>
      <c r="G169" s="29">
        <v>5.8799999999999998E-2</v>
      </c>
      <c r="H169" s="29">
        <v>5.8799999999999998E-2</v>
      </c>
      <c r="I169" s="29">
        <v>5.8799999999999998E-2</v>
      </c>
      <c r="J169" s="29">
        <v>5.8799999999999998E-2</v>
      </c>
      <c r="K169" s="29" t="s">
        <v>99</v>
      </c>
    </row>
    <row r="170" spans="1:11" ht="15.75" thickBot="1">
      <c r="A170" s="59">
        <v>14</v>
      </c>
      <c r="B170" s="64" t="s">
        <v>130</v>
      </c>
      <c r="C170" s="55"/>
      <c r="D170" s="20"/>
      <c r="E170" s="29" t="s">
        <v>25</v>
      </c>
      <c r="F170" s="29">
        <v>4.1500000000000002E-2</v>
      </c>
      <c r="G170" s="29">
        <v>4.1500000000000002E-2</v>
      </c>
      <c r="H170" s="29">
        <v>4.1500000000000002E-2</v>
      </c>
      <c r="I170" s="29">
        <v>4.1500000000000002E-2</v>
      </c>
      <c r="J170" s="29">
        <v>4.1500000000000002E-2</v>
      </c>
      <c r="K170" s="29" t="s">
        <v>99</v>
      </c>
    </row>
    <row r="171" spans="1:11">
      <c r="A171" s="59">
        <v>15</v>
      </c>
      <c r="B171" s="64" t="s">
        <v>131</v>
      </c>
      <c r="C171" s="51" t="s">
        <v>100</v>
      </c>
      <c r="D171" s="25" t="s">
        <v>101</v>
      </c>
      <c r="E171" s="103" t="s">
        <v>9</v>
      </c>
      <c r="F171" s="106" t="s">
        <v>91</v>
      </c>
      <c r="G171" s="107"/>
      <c r="H171" s="107"/>
      <c r="I171" s="107"/>
      <c r="J171" s="108"/>
      <c r="K171" s="103" t="s">
        <v>92</v>
      </c>
    </row>
    <row r="172" spans="1:11" ht="15.75" thickBot="1">
      <c r="A172" s="59">
        <v>15</v>
      </c>
      <c r="B172" s="64" t="s">
        <v>131</v>
      </c>
      <c r="C172" s="52"/>
      <c r="D172" s="26" t="s">
        <v>102</v>
      </c>
      <c r="E172" s="104"/>
      <c r="F172" s="109" t="s">
        <v>93</v>
      </c>
      <c r="G172" s="110"/>
      <c r="H172" s="110"/>
      <c r="I172" s="110"/>
      <c r="J172" s="111"/>
      <c r="K172" s="104"/>
    </row>
    <row r="173" spans="1:11" ht="15.75" thickBot="1">
      <c r="A173" s="59">
        <v>15</v>
      </c>
      <c r="B173" s="64" t="s">
        <v>131</v>
      </c>
      <c r="C173" s="53"/>
      <c r="D173" s="27"/>
      <c r="E173" s="105"/>
      <c r="F173" s="28" t="s">
        <v>94</v>
      </c>
      <c r="G173" s="28" t="s">
        <v>95</v>
      </c>
      <c r="H173" s="28" t="s">
        <v>96</v>
      </c>
      <c r="I173" s="28" t="s">
        <v>97</v>
      </c>
      <c r="J173" s="28" t="s">
        <v>98</v>
      </c>
      <c r="K173" s="105"/>
    </row>
    <row r="174" spans="1:11" ht="15.75" thickBot="1">
      <c r="A174" s="59">
        <v>15</v>
      </c>
      <c r="B174" s="64" t="s">
        <v>131</v>
      </c>
      <c r="C174" s="54" t="s">
        <v>103</v>
      </c>
      <c r="D174" s="19" t="s">
        <v>104</v>
      </c>
      <c r="E174" s="29" t="s">
        <v>19</v>
      </c>
      <c r="F174" s="29">
        <v>2.93E-2</v>
      </c>
      <c r="G174" s="29">
        <v>3.2800000000000003E-2</v>
      </c>
      <c r="H174" s="29">
        <v>3.6400000000000002E-2</v>
      </c>
      <c r="I174" s="29">
        <v>4.0300000000000002E-2</v>
      </c>
      <c r="J174" s="29">
        <v>4.4499999999999998E-2</v>
      </c>
      <c r="K174" s="29" t="s">
        <v>99</v>
      </c>
    </row>
    <row r="175" spans="1:11" ht="15.75" thickBot="1">
      <c r="A175" s="59">
        <v>15</v>
      </c>
      <c r="B175" s="64" t="s">
        <v>131</v>
      </c>
      <c r="C175" s="55"/>
      <c r="D175" s="20"/>
      <c r="E175" s="29" t="s">
        <v>20</v>
      </c>
      <c r="F175" s="29">
        <v>2.93E-2</v>
      </c>
      <c r="G175" s="29">
        <v>3.2800000000000003E-2</v>
      </c>
      <c r="H175" s="29">
        <v>3.6400000000000002E-2</v>
      </c>
      <c r="I175" s="29">
        <v>4.0300000000000002E-2</v>
      </c>
      <c r="J175" s="29">
        <v>4.4499999999999998E-2</v>
      </c>
      <c r="K175" s="29" t="s">
        <v>99</v>
      </c>
    </row>
    <row r="176" spans="1:11" ht="15.75" thickBot="1">
      <c r="A176" s="59">
        <v>15</v>
      </c>
      <c r="B176" s="64" t="s">
        <v>131</v>
      </c>
      <c r="C176" s="55"/>
      <c r="D176" s="20"/>
      <c r="E176" s="29" t="s">
        <v>21</v>
      </c>
      <c r="F176" s="29">
        <v>2.64E-2</v>
      </c>
      <c r="G176" s="29">
        <v>2.9499999999999998E-2</v>
      </c>
      <c r="H176" s="29">
        <v>3.2800000000000003E-2</v>
      </c>
      <c r="I176" s="29">
        <v>3.6299999999999999E-2</v>
      </c>
      <c r="J176" s="29">
        <v>4.0099999999999997E-2</v>
      </c>
      <c r="K176" s="29" t="s">
        <v>99</v>
      </c>
    </row>
    <row r="177" spans="1:11" ht="15.75" thickBot="1">
      <c r="A177" s="59">
        <v>15</v>
      </c>
      <c r="B177" s="64" t="s">
        <v>131</v>
      </c>
      <c r="C177" s="55"/>
      <c r="D177" s="20"/>
      <c r="E177" s="29" t="s">
        <v>22</v>
      </c>
      <c r="F177" s="29">
        <v>2.64E-2</v>
      </c>
      <c r="G177" s="29">
        <v>2.9499999999999998E-2</v>
      </c>
      <c r="H177" s="29">
        <v>3.2800000000000003E-2</v>
      </c>
      <c r="I177" s="29">
        <v>3.6299999999999999E-2</v>
      </c>
      <c r="J177" s="29">
        <v>4.0099999999999997E-2</v>
      </c>
      <c r="K177" s="29" t="s">
        <v>99</v>
      </c>
    </row>
    <row r="178" spans="1:11" ht="15.75" thickBot="1">
      <c r="A178" s="59">
        <v>15</v>
      </c>
      <c r="B178" s="64" t="s">
        <v>131</v>
      </c>
      <c r="C178" s="55"/>
      <c r="D178" s="20"/>
      <c r="E178" s="29" t="s">
        <v>23</v>
      </c>
      <c r="F178" s="29">
        <v>2.3400000000000001E-2</v>
      </c>
      <c r="G178" s="29">
        <v>2.6200000000000001E-2</v>
      </c>
      <c r="H178" s="29">
        <v>2.9100000000000001E-2</v>
      </c>
      <c r="I178" s="29">
        <v>3.2199999999999999E-2</v>
      </c>
      <c r="J178" s="29">
        <v>3.56E-2</v>
      </c>
      <c r="K178" s="29" t="s">
        <v>99</v>
      </c>
    </row>
    <row r="179" spans="1:11">
      <c r="A179" s="59">
        <v>16</v>
      </c>
      <c r="B179" s="64" t="s">
        <v>132</v>
      </c>
      <c r="C179" s="51" t="s">
        <v>100</v>
      </c>
      <c r="D179" s="16" t="s">
        <v>101</v>
      </c>
      <c r="E179" s="94" t="s">
        <v>9</v>
      </c>
      <c r="F179" s="97" t="s">
        <v>91</v>
      </c>
      <c r="G179" s="98"/>
      <c r="H179" s="98"/>
      <c r="I179" s="98"/>
      <c r="J179" s="99"/>
      <c r="K179" s="94" t="s">
        <v>92</v>
      </c>
    </row>
    <row r="180" spans="1:11" ht="15.75" thickBot="1">
      <c r="A180" s="59">
        <v>16</v>
      </c>
      <c r="B180" s="64" t="s">
        <v>132</v>
      </c>
      <c r="C180" s="52"/>
      <c r="D180" s="17" t="s">
        <v>102</v>
      </c>
      <c r="E180" s="95"/>
      <c r="F180" s="100" t="s">
        <v>93</v>
      </c>
      <c r="G180" s="101"/>
      <c r="H180" s="101"/>
      <c r="I180" s="101"/>
      <c r="J180" s="102"/>
      <c r="K180" s="96"/>
    </row>
    <row r="181" spans="1:11" ht="15.75" thickBot="1">
      <c r="A181" s="59">
        <v>16</v>
      </c>
      <c r="B181" s="64" t="s">
        <v>132</v>
      </c>
      <c r="C181" s="53"/>
      <c r="D181" s="18"/>
      <c r="E181" s="96"/>
      <c r="F181" s="14" t="s">
        <v>94</v>
      </c>
      <c r="G181" s="14" t="s">
        <v>95</v>
      </c>
      <c r="H181" s="14" t="s">
        <v>96</v>
      </c>
      <c r="I181" s="14" t="s">
        <v>97</v>
      </c>
      <c r="J181" s="14" t="s">
        <v>98</v>
      </c>
      <c r="K181" s="39"/>
    </row>
    <row r="182" spans="1:11" ht="15.75" thickBot="1">
      <c r="A182" s="59">
        <v>16</v>
      </c>
      <c r="B182" s="64" t="s">
        <v>132</v>
      </c>
      <c r="C182" s="54" t="s">
        <v>103</v>
      </c>
      <c r="D182" s="19" t="s">
        <v>104</v>
      </c>
      <c r="E182" s="15" t="s">
        <v>19</v>
      </c>
      <c r="F182" s="15">
        <v>4.9700000000000001E-2</v>
      </c>
      <c r="G182" s="15">
        <v>5.0900000000000001E-2</v>
      </c>
      <c r="H182" s="15">
        <v>5.21E-2</v>
      </c>
      <c r="I182" s="15">
        <v>5.33E-2</v>
      </c>
      <c r="J182" s="15">
        <v>5.4600000000000003E-2</v>
      </c>
      <c r="K182" s="15" t="s">
        <v>99</v>
      </c>
    </row>
    <row r="183" spans="1:11" ht="15.75" thickBot="1">
      <c r="A183" s="59">
        <v>16</v>
      </c>
      <c r="B183" s="64" t="s">
        <v>132</v>
      </c>
      <c r="C183" s="55"/>
      <c r="D183" s="20"/>
      <c r="E183" s="15" t="s">
        <v>20</v>
      </c>
      <c r="F183" s="15">
        <v>4.9700000000000001E-2</v>
      </c>
      <c r="G183" s="15">
        <v>5.0900000000000001E-2</v>
      </c>
      <c r="H183" s="15">
        <v>5.21E-2</v>
      </c>
      <c r="I183" s="15">
        <v>5.33E-2</v>
      </c>
      <c r="J183" s="15">
        <v>5.4600000000000003E-2</v>
      </c>
      <c r="K183" s="15" t="s">
        <v>99</v>
      </c>
    </row>
    <row r="184" spans="1:11" ht="15.75" thickBot="1">
      <c r="A184" s="59">
        <v>16</v>
      </c>
      <c r="B184" s="64" t="s">
        <v>132</v>
      </c>
      <c r="C184" s="55"/>
      <c r="D184" s="20"/>
      <c r="E184" s="15" t="s">
        <v>21</v>
      </c>
      <c r="F184" s="15">
        <v>4.9700000000000001E-2</v>
      </c>
      <c r="G184" s="15">
        <v>5.0900000000000001E-2</v>
      </c>
      <c r="H184" s="15">
        <v>5.21E-2</v>
      </c>
      <c r="I184" s="15">
        <v>5.33E-2</v>
      </c>
      <c r="J184" s="15">
        <v>5.4600000000000003E-2</v>
      </c>
      <c r="K184" s="15" t="s">
        <v>99</v>
      </c>
    </row>
    <row r="185" spans="1:11" ht="15.75" thickBot="1">
      <c r="A185" s="59">
        <v>16</v>
      </c>
      <c r="B185" s="64" t="s">
        <v>132</v>
      </c>
      <c r="C185" s="55"/>
      <c r="D185" s="20"/>
      <c r="E185" s="15" t="s">
        <v>22</v>
      </c>
      <c r="F185" s="15">
        <v>4.7199999999999999E-2</v>
      </c>
      <c r="G185" s="15">
        <v>4.8399999999999999E-2</v>
      </c>
      <c r="H185" s="15">
        <v>4.9500000000000002E-2</v>
      </c>
      <c r="I185" s="15">
        <v>5.0599999999999999E-2</v>
      </c>
      <c r="J185" s="15">
        <v>5.1900000000000002E-2</v>
      </c>
      <c r="K185" s="15" t="s">
        <v>99</v>
      </c>
    </row>
    <row r="186" spans="1:11" ht="15.75" thickBot="1">
      <c r="A186" s="59">
        <v>16</v>
      </c>
      <c r="B186" s="64" t="s">
        <v>132</v>
      </c>
      <c r="C186" s="55"/>
      <c r="D186" s="20"/>
      <c r="E186" s="15" t="s">
        <v>23</v>
      </c>
      <c r="F186" s="15">
        <v>4.4699999999999997E-2</v>
      </c>
      <c r="G186" s="15">
        <v>4.58E-2</v>
      </c>
      <c r="H186" s="15">
        <v>4.6899999999999997E-2</v>
      </c>
      <c r="I186" s="15">
        <v>4.8000000000000001E-2</v>
      </c>
      <c r="J186" s="15">
        <v>4.9099999999999998E-2</v>
      </c>
      <c r="K186" s="15" t="s">
        <v>99</v>
      </c>
    </row>
    <row r="187" spans="1:11">
      <c r="A187" s="59">
        <v>16</v>
      </c>
      <c r="B187" s="64" t="s">
        <v>133</v>
      </c>
      <c r="C187" s="51" t="s">
        <v>100</v>
      </c>
      <c r="D187" s="25" t="s">
        <v>101</v>
      </c>
      <c r="E187" s="103" t="s">
        <v>9</v>
      </c>
      <c r="F187" s="106" t="s">
        <v>91</v>
      </c>
      <c r="G187" s="107"/>
      <c r="H187" s="107"/>
      <c r="I187" s="107"/>
      <c r="J187" s="108"/>
      <c r="K187" s="103" t="s">
        <v>92</v>
      </c>
    </row>
    <row r="188" spans="1:11" ht="15.75" thickBot="1">
      <c r="A188" s="59">
        <v>16</v>
      </c>
      <c r="B188" s="64" t="s">
        <v>133</v>
      </c>
      <c r="C188" s="52"/>
      <c r="D188" s="26" t="s">
        <v>102</v>
      </c>
      <c r="E188" s="104"/>
      <c r="F188" s="109" t="s">
        <v>93</v>
      </c>
      <c r="G188" s="110"/>
      <c r="H188" s="110"/>
      <c r="I188" s="110"/>
      <c r="J188" s="111"/>
      <c r="K188" s="104"/>
    </row>
    <row r="189" spans="1:11" ht="15.75" thickBot="1">
      <c r="A189" s="59">
        <v>16</v>
      </c>
      <c r="B189" s="64" t="s">
        <v>133</v>
      </c>
      <c r="C189" s="53"/>
      <c r="D189" s="27"/>
      <c r="E189" s="105"/>
      <c r="F189" s="28" t="s">
        <v>94</v>
      </c>
      <c r="G189" s="28" t="s">
        <v>95</v>
      </c>
      <c r="H189" s="28" t="s">
        <v>96</v>
      </c>
      <c r="I189" s="28" t="s">
        <v>97</v>
      </c>
      <c r="J189" s="28" t="s">
        <v>98</v>
      </c>
      <c r="K189" s="105"/>
    </row>
    <row r="190" spans="1:11" ht="15.75" thickBot="1">
      <c r="A190" s="59">
        <v>16</v>
      </c>
      <c r="B190" s="64" t="s">
        <v>133</v>
      </c>
      <c r="C190" s="55"/>
      <c r="D190" s="20"/>
      <c r="E190" s="29" t="s">
        <v>20</v>
      </c>
      <c r="F190" s="29">
        <v>4.0599999999999997E-2</v>
      </c>
      <c r="G190" s="29">
        <v>4.2799999999999998E-2</v>
      </c>
      <c r="H190" s="29">
        <v>4.5199999999999997E-2</v>
      </c>
      <c r="I190" s="29">
        <v>4.7699999999999999E-2</v>
      </c>
      <c r="J190" s="29">
        <v>5.0200000000000002E-2</v>
      </c>
      <c r="K190" s="29" t="s">
        <v>99</v>
      </c>
    </row>
    <row r="191" spans="1:11" ht="15.75" thickBot="1">
      <c r="A191" s="59">
        <v>16</v>
      </c>
      <c r="B191" s="64" t="s">
        <v>133</v>
      </c>
      <c r="C191" s="55"/>
      <c r="D191" s="20"/>
      <c r="E191" s="29" t="s">
        <v>21</v>
      </c>
      <c r="F191" s="29">
        <v>4.0599999999999997E-2</v>
      </c>
      <c r="G191" s="29">
        <v>4.2799999999999998E-2</v>
      </c>
      <c r="H191" s="29">
        <v>4.5199999999999997E-2</v>
      </c>
      <c r="I191" s="29">
        <v>4.7699999999999999E-2</v>
      </c>
      <c r="J191" s="29">
        <v>5.0200000000000002E-2</v>
      </c>
      <c r="K191" s="29" t="s">
        <v>99</v>
      </c>
    </row>
    <row r="192" spans="1:11" ht="15.75" thickBot="1">
      <c r="A192" s="59">
        <v>16</v>
      </c>
      <c r="B192" s="64" t="s">
        <v>133</v>
      </c>
      <c r="C192" s="55"/>
      <c r="D192" s="20"/>
      <c r="E192" s="29" t="s">
        <v>22</v>
      </c>
      <c r="F192" s="29">
        <v>3.8600000000000002E-2</v>
      </c>
      <c r="G192" s="29">
        <v>4.07E-2</v>
      </c>
      <c r="H192" s="29">
        <v>4.2900000000000001E-2</v>
      </c>
      <c r="I192" s="29">
        <v>4.53E-2</v>
      </c>
      <c r="J192" s="29">
        <v>4.7699999999999999E-2</v>
      </c>
      <c r="K192" s="29" t="s">
        <v>99</v>
      </c>
    </row>
    <row r="193" spans="1:11" ht="15.75" thickBot="1">
      <c r="A193" s="59">
        <v>16</v>
      </c>
      <c r="B193" s="64" t="s">
        <v>133</v>
      </c>
      <c r="C193" s="55"/>
      <c r="D193" s="20"/>
      <c r="E193" s="29" t="s">
        <v>23</v>
      </c>
      <c r="F193" s="29">
        <v>3.6499999999999998E-2</v>
      </c>
      <c r="G193" s="29">
        <v>3.85E-2</v>
      </c>
      <c r="H193" s="29">
        <v>4.07E-2</v>
      </c>
      <c r="I193" s="29">
        <v>4.2900000000000001E-2</v>
      </c>
      <c r="J193" s="29">
        <v>4.5199999999999997E-2</v>
      </c>
      <c r="K193" s="29" t="s">
        <v>99</v>
      </c>
    </row>
    <row r="194" spans="1:11">
      <c r="A194" s="59">
        <v>16</v>
      </c>
      <c r="B194" s="64" t="s">
        <v>134</v>
      </c>
      <c r="C194" s="51" t="s">
        <v>100</v>
      </c>
      <c r="D194" s="16" t="s">
        <v>101</v>
      </c>
      <c r="E194" s="94" t="s">
        <v>9</v>
      </c>
      <c r="F194" s="97" t="s">
        <v>91</v>
      </c>
      <c r="G194" s="98"/>
      <c r="H194" s="98"/>
      <c r="I194" s="98"/>
      <c r="J194" s="99"/>
      <c r="K194" s="94" t="s">
        <v>92</v>
      </c>
    </row>
    <row r="195" spans="1:11" ht="15.75" thickBot="1">
      <c r="A195" s="59">
        <v>16</v>
      </c>
      <c r="B195" s="64" t="s">
        <v>134</v>
      </c>
      <c r="C195" s="52"/>
      <c r="D195" s="17" t="s">
        <v>102</v>
      </c>
      <c r="E195" s="95"/>
      <c r="F195" s="100" t="s">
        <v>93</v>
      </c>
      <c r="G195" s="101"/>
      <c r="H195" s="101"/>
      <c r="I195" s="101"/>
      <c r="J195" s="102"/>
      <c r="K195" s="95"/>
    </row>
    <row r="196" spans="1:11" ht="15.75" thickBot="1">
      <c r="A196" s="59">
        <v>16</v>
      </c>
      <c r="B196" s="64" t="s">
        <v>134</v>
      </c>
      <c r="C196" s="53"/>
      <c r="D196" s="18"/>
      <c r="E196" s="96"/>
      <c r="F196" s="14" t="s">
        <v>94</v>
      </c>
      <c r="G196" s="14" t="s">
        <v>95</v>
      </c>
      <c r="H196" s="14" t="s">
        <v>96</v>
      </c>
      <c r="I196" s="14" t="s">
        <v>97</v>
      </c>
      <c r="J196" s="14" t="s">
        <v>98</v>
      </c>
      <c r="K196" s="96"/>
    </row>
    <row r="197" spans="1:11" ht="15.75" thickBot="1">
      <c r="A197" s="59">
        <v>16</v>
      </c>
      <c r="B197" s="64" t="s">
        <v>134</v>
      </c>
      <c r="C197" s="55"/>
      <c r="D197" s="20"/>
      <c r="E197" s="15" t="s">
        <v>20</v>
      </c>
      <c r="F197" s="15">
        <v>4.5900000000000003E-2</v>
      </c>
      <c r="G197" s="15">
        <v>4.7899999999999998E-2</v>
      </c>
      <c r="H197" s="15">
        <v>0.05</v>
      </c>
      <c r="I197" s="15">
        <v>5.2200000000000003E-2</v>
      </c>
      <c r="J197" s="15">
        <v>5.45E-2</v>
      </c>
      <c r="K197" s="15" t="s">
        <v>99</v>
      </c>
    </row>
    <row r="198" spans="1:11" ht="15.75" thickBot="1">
      <c r="A198" s="59">
        <v>16</v>
      </c>
      <c r="B198" s="64" t="s">
        <v>134</v>
      </c>
      <c r="C198" s="55"/>
      <c r="D198" s="20"/>
      <c r="E198" s="15" t="s">
        <v>21</v>
      </c>
      <c r="F198" s="15">
        <v>3.6700000000000003E-2</v>
      </c>
      <c r="G198" s="15">
        <v>3.8300000000000001E-2</v>
      </c>
      <c r="H198" s="15">
        <v>0.04</v>
      </c>
      <c r="I198" s="15">
        <v>4.1799999999999997E-2</v>
      </c>
      <c r="J198" s="15">
        <v>4.36E-2</v>
      </c>
      <c r="K198" s="15" t="s">
        <v>99</v>
      </c>
    </row>
    <row r="199" spans="1:11" ht="15.75" thickBot="1">
      <c r="A199" s="59">
        <v>16</v>
      </c>
      <c r="B199" s="64" t="s">
        <v>134</v>
      </c>
      <c r="C199" s="55"/>
      <c r="D199" s="20"/>
      <c r="E199" s="15" t="s">
        <v>22</v>
      </c>
      <c r="F199" s="15">
        <v>3.44E-2</v>
      </c>
      <c r="G199" s="15">
        <v>3.5900000000000001E-2</v>
      </c>
      <c r="H199" s="15">
        <v>3.7499999999999999E-2</v>
      </c>
      <c r="I199" s="15">
        <v>3.9199999999999999E-2</v>
      </c>
      <c r="J199" s="15">
        <v>4.0899999999999999E-2</v>
      </c>
      <c r="K199" s="15" t="s">
        <v>99</v>
      </c>
    </row>
    <row r="200" spans="1:11" ht="15.75" thickBot="1">
      <c r="A200" s="59">
        <v>16</v>
      </c>
      <c r="B200" s="64" t="s">
        <v>134</v>
      </c>
      <c r="C200" s="55"/>
      <c r="D200" s="20"/>
      <c r="E200" s="15" t="s">
        <v>23</v>
      </c>
      <c r="F200" s="15">
        <v>3.2099999999999997E-2</v>
      </c>
      <c r="G200" s="15">
        <v>3.3500000000000002E-2</v>
      </c>
      <c r="H200" s="15">
        <v>3.5000000000000003E-2</v>
      </c>
      <c r="I200" s="15">
        <v>3.6499999999999998E-2</v>
      </c>
      <c r="J200" s="15">
        <v>3.8199999999999998E-2</v>
      </c>
      <c r="K200" s="15" t="s">
        <v>99</v>
      </c>
    </row>
    <row r="201" spans="1:11">
      <c r="A201" s="59">
        <v>17</v>
      </c>
      <c r="B201" s="64" t="s">
        <v>135</v>
      </c>
      <c r="C201" s="51" t="s">
        <v>100</v>
      </c>
      <c r="D201" s="16" t="s">
        <v>101</v>
      </c>
      <c r="E201" s="94" t="s">
        <v>9</v>
      </c>
      <c r="F201" s="97" t="s">
        <v>91</v>
      </c>
      <c r="G201" s="98"/>
      <c r="H201" s="98"/>
      <c r="I201" s="98"/>
      <c r="J201" s="99"/>
      <c r="K201" s="94" t="s">
        <v>92</v>
      </c>
    </row>
    <row r="202" spans="1:11" ht="15.75" thickBot="1">
      <c r="A202" s="59">
        <v>17</v>
      </c>
      <c r="B202" s="64" t="s">
        <v>135</v>
      </c>
      <c r="C202" s="52"/>
      <c r="D202" s="17" t="s">
        <v>102</v>
      </c>
      <c r="E202" s="95"/>
      <c r="F202" s="100" t="s">
        <v>93</v>
      </c>
      <c r="G202" s="101"/>
      <c r="H202" s="101"/>
      <c r="I202" s="101"/>
      <c r="J202" s="102"/>
      <c r="K202" s="95"/>
    </row>
    <row r="203" spans="1:11" ht="15.75" thickBot="1">
      <c r="A203" s="59">
        <v>17</v>
      </c>
      <c r="B203" s="64" t="s">
        <v>135</v>
      </c>
      <c r="C203" s="53"/>
      <c r="D203" s="18"/>
      <c r="E203" s="96"/>
      <c r="F203" s="14" t="s">
        <v>94</v>
      </c>
      <c r="G203" s="14" t="s">
        <v>95</v>
      </c>
      <c r="H203" s="14" t="s">
        <v>96</v>
      </c>
      <c r="I203" s="14" t="s">
        <v>97</v>
      </c>
      <c r="J203" s="14" t="s">
        <v>98</v>
      </c>
      <c r="K203" s="96"/>
    </row>
    <row r="204" spans="1:11" ht="15.75" thickBot="1">
      <c r="A204" s="59">
        <v>17</v>
      </c>
      <c r="B204" s="64" t="s">
        <v>135</v>
      </c>
      <c r="C204" s="54" t="s">
        <v>103</v>
      </c>
      <c r="D204" s="19" t="s">
        <v>104</v>
      </c>
      <c r="E204" s="15" t="s">
        <v>19</v>
      </c>
      <c r="F204" s="15">
        <v>5.1400000000000001E-2</v>
      </c>
      <c r="G204" s="15">
        <v>5.4100000000000002E-2</v>
      </c>
      <c r="H204" s="15">
        <v>5.6800000000000003E-2</v>
      </c>
      <c r="I204" s="15">
        <v>5.9700000000000003E-2</v>
      </c>
      <c r="J204" s="15">
        <v>6.2700000000000006E-2</v>
      </c>
      <c r="K204" s="15" t="s">
        <v>99</v>
      </c>
    </row>
    <row r="205" spans="1:11" ht="15.75" thickBot="1">
      <c r="A205" s="59">
        <v>17</v>
      </c>
      <c r="B205" s="64" t="s">
        <v>135</v>
      </c>
      <c r="C205" s="55"/>
      <c r="D205" s="20"/>
      <c r="E205" s="15" t="s">
        <v>20</v>
      </c>
      <c r="F205" s="15">
        <v>3.95E-2</v>
      </c>
      <c r="G205" s="15">
        <v>4.1599999999999998E-2</v>
      </c>
      <c r="H205" s="15">
        <v>4.3700000000000003E-2</v>
      </c>
      <c r="I205" s="15">
        <v>4.5900000000000003E-2</v>
      </c>
      <c r="J205" s="15">
        <v>4.82E-2</v>
      </c>
      <c r="K205" s="15" t="s">
        <v>99</v>
      </c>
    </row>
    <row r="206" spans="1:11" ht="15.75" thickBot="1">
      <c r="A206" s="59">
        <v>17</v>
      </c>
      <c r="B206" s="64" t="s">
        <v>135</v>
      </c>
      <c r="C206" s="55"/>
      <c r="D206" s="20"/>
      <c r="E206" s="15" t="s">
        <v>21</v>
      </c>
      <c r="F206" s="15">
        <v>3.3599999999999998E-2</v>
      </c>
      <c r="G206" s="15">
        <v>3.5400000000000001E-2</v>
      </c>
      <c r="H206" s="15">
        <v>3.7100000000000001E-2</v>
      </c>
      <c r="I206" s="15">
        <v>3.9E-2</v>
      </c>
      <c r="J206" s="15">
        <v>4.1000000000000002E-2</v>
      </c>
      <c r="K206" s="15" t="s">
        <v>99</v>
      </c>
    </row>
    <row r="207" spans="1:11" ht="15.75" thickBot="1">
      <c r="A207" s="59">
        <v>17</v>
      </c>
      <c r="B207" s="64" t="s">
        <v>135</v>
      </c>
      <c r="C207" s="55"/>
      <c r="D207" s="20"/>
      <c r="E207" s="15" t="s">
        <v>23</v>
      </c>
      <c r="F207" s="15">
        <v>2.9600000000000001E-2</v>
      </c>
      <c r="G207" s="15">
        <v>3.1199999999999999E-2</v>
      </c>
      <c r="H207" s="15">
        <v>3.2800000000000003E-2</v>
      </c>
      <c r="I207" s="15">
        <v>3.44E-2</v>
      </c>
      <c r="J207" s="15">
        <v>3.6200000000000003E-2</v>
      </c>
      <c r="K207" s="15" t="s">
        <v>99</v>
      </c>
    </row>
    <row r="208" spans="1:11">
      <c r="A208" s="59">
        <v>18</v>
      </c>
      <c r="B208" s="64" t="s">
        <v>135</v>
      </c>
      <c r="C208" s="51" t="s">
        <v>100</v>
      </c>
      <c r="D208" s="16" t="s">
        <v>101</v>
      </c>
      <c r="E208" s="94" t="s">
        <v>9</v>
      </c>
      <c r="F208" s="97" t="s">
        <v>91</v>
      </c>
      <c r="G208" s="98"/>
      <c r="H208" s="98"/>
      <c r="I208" s="98"/>
      <c r="J208" s="99"/>
      <c r="K208" s="94" t="s">
        <v>92</v>
      </c>
    </row>
    <row r="209" spans="1:11" ht="15.75" thickBot="1">
      <c r="A209" s="59">
        <v>18</v>
      </c>
      <c r="B209" s="64" t="s">
        <v>135</v>
      </c>
      <c r="C209" s="52"/>
      <c r="D209" s="17" t="s">
        <v>102</v>
      </c>
      <c r="E209" s="95"/>
      <c r="F209" s="100" t="s">
        <v>93</v>
      </c>
      <c r="G209" s="101"/>
      <c r="H209" s="101"/>
      <c r="I209" s="101"/>
      <c r="J209" s="102"/>
      <c r="K209" s="95"/>
    </row>
    <row r="210" spans="1:11" ht="15.75" thickBot="1">
      <c r="A210" s="59">
        <v>18</v>
      </c>
      <c r="B210" s="64" t="s">
        <v>135</v>
      </c>
      <c r="C210" s="53"/>
      <c r="D210" s="18"/>
      <c r="E210" s="96"/>
      <c r="F210" s="14" t="s">
        <v>94</v>
      </c>
      <c r="G210" s="14" t="s">
        <v>95</v>
      </c>
      <c r="H210" s="14" t="s">
        <v>96</v>
      </c>
      <c r="I210" s="14" t="s">
        <v>97</v>
      </c>
      <c r="J210" s="14" t="s">
        <v>98</v>
      </c>
      <c r="K210" s="96"/>
    </row>
    <row r="211" spans="1:11" ht="15.75" thickBot="1">
      <c r="A211" s="59">
        <v>18</v>
      </c>
      <c r="B211" s="64" t="s">
        <v>135</v>
      </c>
      <c r="C211" s="54" t="s">
        <v>103</v>
      </c>
      <c r="D211" s="19" t="s">
        <v>104</v>
      </c>
      <c r="E211" s="15" t="s">
        <v>19</v>
      </c>
      <c r="F211" s="15">
        <v>5.1400000000000001E-2</v>
      </c>
      <c r="G211" s="15">
        <v>5.4100000000000002E-2</v>
      </c>
      <c r="H211" s="15">
        <v>5.6800000000000003E-2</v>
      </c>
      <c r="I211" s="15">
        <v>5.9700000000000003E-2</v>
      </c>
      <c r="J211" s="15">
        <v>6.2700000000000006E-2</v>
      </c>
      <c r="K211" s="15" t="s">
        <v>99</v>
      </c>
    </row>
    <row r="212" spans="1:11" ht="15.75" thickBot="1">
      <c r="A212" s="59">
        <v>18</v>
      </c>
      <c r="B212" s="64" t="s">
        <v>135</v>
      </c>
      <c r="C212" s="55"/>
      <c r="D212" s="20"/>
      <c r="E212" s="15" t="s">
        <v>20</v>
      </c>
      <c r="F212" s="15">
        <v>3.95E-2</v>
      </c>
      <c r="G212" s="15">
        <v>4.1599999999999998E-2</v>
      </c>
      <c r="H212" s="15">
        <v>4.3700000000000003E-2</v>
      </c>
      <c r="I212" s="15">
        <v>4.5900000000000003E-2</v>
      </c>
      <c r="J212" s="15">
        <v>4.82E-2</v>
      </c>
      <c r="K212" s="15" t="s">
        <v>99</v>
      </c>
    </row>
    <row r="213" spans="1:11" ht="15.75" thickBot="1">
      <c r="A213" s="59">
        <v>18</v>
      </c>
      <c r="B213" s="64" t="s">
        <v>135</v>
      </c>
      <c r="C213" s="55"/>
      <c r="D213" s="20"/>
      <c r="E213" s="15" t="s">
        <v>21</v>
      </c>
      <c r="F213" s="15">
        <v>3.3599999999999998E-2</v>
      </c>
      <c r="G213" s="15">
        <v>3.5400000000000001E-2</v>
      </c>
      <c r="H213" s="15">
        <v>3.7100000000000001E-2</v>
      </c>
      <c r="I213" s="15">
        <v>3.9E-2</v>
      </c>
      <c r="J213" s="15">
        <v>4.1000000000000002E-2</v>
      </c>
      <c r="K213" s="15" t="s">
        <v>99</v>
      </c>
    </row>
    <row r="214" spans="1:11" ht="15.75" thickBot="1">
      <c r="A214" s="59">
        <v>18</v>
      </c>
      <c r="B214" s="64" t="s">
        <v>135</v>
      </c>
      <c r="C214" s="55"/>
      <c r="D214" s="20"/>
      <c r="E214" s="15" t="s">
        <v>22</v>
      </c>
      <c r="F214" s="15">
        <v>3.1600000000000003E-2</v>
      </c>
      <c r="G214" s="15">
        <v>3.3300000000000003E-2</v>
      </c>
      <c r="H214" s="15">
        <v>3.5000000000000003E-2</v>
      </c>
      <c r="I214" s="15">
        <v>3.6700000000000003E-2</v>
      </c>
      <c r="J214" s="15">
        <v>3.8600000000000002E-2</v>
      </c>
      <c r="K214" s="15" t="s">
        <v>99</v>
      </c>
    </row>
    <row r="215" spans="1:11" ht="15.75" thickBot="1">
      <c r="A215" s="59">
        <v>18</v>
      </c>
      <c r="B215" s="64" t="s">
        <v>135</v>
      </c>
      <c r="C215" s="55"/>
      <c r="D215" s="20"/>
      <c r="E215" s="15" t="s">
        <v>23</v>
      </c>
      <c r="F215" s="15">
        <v>2.9600000000000001E-2</v>
      </c>
      <c r="G215" s="15">
        <v>3.1199999999999999E-2</v>
      </c>
      <c r="H215" s="15">
        <v>3.2800000000000003E-2</v>
      </c>
      <c r="I215" s="15">
        <v>3.44E-2</v>
      </c>
      <c r="J215" s="15">
        <v>3.6200000000000003E-2</v>
      </c>
      <c r="K215" s="15" t="s">
        <v>99</v>
      </c>
    </row>
    <row r="216" spans="1:11" ht="15.75" thickBot="1">
      <c r="A216" s="59">
        <v>18</v>
      </c>
      <c r="B216" s="64" t="s">
        <v>135</v>
      </c>
      <c r="C216" s="55"/>
      <c r="D216" s="20"/>
      <c r="E216" s="15" t="s">
        <v>24</v>
      </c>
      <c r="F216" s="15">
        <v>2.7699999999999999E-2</v>
      </c>
      <c r="G216" s="15">
        <v>2.9100000000000001E-2</v>
      </c>
      <c r="H216" s="15">
        <v>3.0599999999999999E-2</v>
      </c>
      <c r="I216" s="15">
        <v>3.2099999999999997E-2</v>
      </c>
      <c r="J216" s="15">
        <v>3.3700000000000001E-2</v>
      </c>
      <c r="K216" s="15" t="s">
        <v>99</v>
      </c>
    </row>
    <row r="217" spans="1:11" ht="15.75" thickBot="1">
      <c r="A217" s="59">
        <v>18</v>
      </c>
      <c r="B217" s="64" t="s">
        <v>135</v>
      </c>
      <c r="C217" s="55"/>
      <c r="D217" s="20"/>
      <c r="E217" s="15" t="s">
        <v>25</v>
      </c>
      <c r="F217" s="15">
        <v>2.5700000000000001E-2</v>
      </c>
      <c r="G217" s="15">
        <v>2.7E-2</v>
      </c>
      <c r="H217" s="15">
        <v>2.8400000000000002E-2</v>
      </c>
      <c r="I217" s="15">
        <v>2.98E-2</v>
      </c>
      <c r="J217" s="15">
        <v>3.1300000000000001E-2</v>
      </c>
      <c r="K217" s="15" t="s">
        <v>99</v>
      </c>
    </row>
    <row r="218" spans="1:11" ht="15.75" thickBot="1">
      <c r="A218" s="59">
        <v>18</v>
      </c>
      <c r="B218" s="64" t="s">
        <v>135</v>
      </c>
      <c r="C218" s="55"/>
      <c r="D218" s="20"/>
      <c r="E218" s="15" t="s">
        <v>28</v>
      </c>
      <c r="F218" s="15">
        <v>2.3699999999999999E-2</v>
      </c>
      <c r="G218" s="15">
        <v>2.5000000000000001E-2</v>
      </c>
      <c r="H218" s="15">
        <v>2.6200000000000001E-2</v>
      </c>
      <c r="I218" s="15">
        <v>2.75E-2</v>
      </c>
      <c r="J218" s="15">
        <v>2.8899999999999999E-2</v>
      </c>
      <c r="K218" s="15" t="s">
        <v>99</v>
      </c>
    </row>
    <row r="219" spans="1:11">
      <c r="A219" s="59">
        <v>19</v>
      </c>
      <c r="B219" s="64" t="s">
        <v>135</v>
      </c>
      <c r="C219" s="51" t="s">
        <v>100</v>
      </c>
      <c r="D219" s="16" t="s">
        <v>101</v>
      </c>
      <c r="E219" s="94" t="s">
        <v>9</v>
      </c>
      <c r="F219" s="97" t="s">
        <v>91</v>
      </c>
      <c r="G219" s="98"/>
      <c r="H219" s="98"/>
      <c r="I219" s="98"/>
      <c r="J219" s="99"/>
      <c r="K219" s="94" t="s">
        <v>92</v>
      </c>
    </row>
    <row r="220" spans="1:11" ht="15.75" thickBot="1">
      <c r="A220" s="59">
        <v>19</v>
      </c>
      <c r="B220" s="64" t="s">
        <v>135</v>
      </c>
      <c r="C220" s="52"/>
      <c r="D220" s="17" t="s">
        <v>102</v>
      </c>
      <c r="E220" s="95"/>
      <c r="F220" s="100" t="s">
        <v>93</v>
      </c>
      <c r="G220" s="101"/>
      <c r="H220" s="101"/>
      <c r="I220" s="101"/>
      <c r="J220" s="102"/>
      <c r="K220" s="95"/>
    </row>
    <row r="221" spans="1:11" ht="15.75" thickBot="1">
      <c r="A221" s="59">
        <v>19</v>
      </c>
      <c r="B221" s="64" t="s">
        <v>135</v>
      </c>
      <c r="C221" s="53"/>
      <c r="D221" s="18"/>
      <c r="E221" s="96"/>
      <c r="F221" s="14" t="s">
        <v>94</v>
      </c>
      <c r="G221" s="14" t="s">
        <v>95</v>
      </c>
      <c r="H221" s="14" t="s">
        <v>96</v>
      </c>
      <c r="I221" s="14" t="s">
        <v>97</v>
      </c>
      <c r="J221" s="14" t="s">
        <v>98</v>
      </c>
      <c r="K221" s="96"/>
    </row>
    <row r="222" spans="1:11" ht="15.75" thickBot="1">
      <c r="A222" s="59">
        <v>19</v>
      </c>
      <c r="B222" s="64" t="s">
        <v>135</v>
      </c>
      <c r="C222" s="54" t="s">
        <v>103</v>
      </c>
      <c r="D222" s="19" t="s">
        <v>104</v>
      </c>
      <c r="E222" s="15" t="s">
        <v>19</v>
      </c>
      <c r="F222" s="15">
        <v>5.1400000000000001E-2</v>
      </c>
      <c r="G222" s="15">
        <v>5.4100000000000002E-2</v>
      </c>
      <c r="H222" s="15">
        <v>5.6800000000000003E-2</v>
      </c>
      <c r="I222" s="15">
        <v>5.9700000000000003E-2</v>
      </c>
      <c r="J222" s="15">
        <v>6.2700000000000006E-2</v>
      </c>
      <c r="K222" s="15" t="s">
        <v>99</v>
      </c>
    </row>
    <row r="223" spans="1:11" ht="15.75" thickBot="1">
      <c r="A223" s="59">
        <v>19</v>
      </c>
      <c r="B223" s="64" t="s">
        <v>135</v>
      </c>
      <c r="C223" s="55"/>
      <c r="D223" s="20"/>
      <c r="E223" s="15" t="s">
        <v>20</v>
      </c>
      <c r="F223" s="15">
        <v>3.95E-2</v>
      </c>
      <c r="G223" s="15">
        <v>4.1599999999999998E-2</v>
      </c>
      <c r="H223" s="15">
        <v>4.3700000000000003E-2</v>
      </c>
      <c r="I223" s="15">
        <v>4.5900000000000003E-2</v>
      </c>
      <c r="J223" s="15">
        <v>4.82E-2</v>
      </c>
      <c r="K223" s="15" t="s">
        <v>99</v>
      </c>
    </row>
    <row r="224" spans="1:11" ht="15.75" thickBot="1">
      <c r="A224" s="59">
        <v>19</v>
      </c>
      <c r="B224" s="64" t="s">
        <v>135</v>
      </c>
      <c r="C224" s="55"/>
      <c r="D224" s="20"/>
      <c r="E224" s="15" t="s">
        <v>21</v>
      </c>
      <c r="F224" s="15">
        <v>3.3599999999999998E-2</v>
      </c>
      <c r="G224" s="15">
        <v>3.5400000000000001E-2</v>
      </c>
      <c r="H224" s="15">
        <v>3.7100000000000001E-2</v>
      </c>
      <c r="I224" s="15">
        <v>3.9E-2</v>
      </c>
      <c r="J224" s="15">
        <v>4.1000000000000002E-2</v>
      </c>
      <c r="K224" s="15" t="s">
        <v>99</v>
      </c>
    </row>
    <row r="225" spans="1:11" ht="15.75" thickBot="1">
      <c r="A225" s="59">
        <v>19</v>
      </c>
      <c r="B225" s="64" t="s">
        <v>135</v>
      </c>
      <c r="C225" s="55"/>
      <c r="D225" s="20"/>
      <c r="E225" s="15" t="s">
        <v>22</v>
      </c>
      <c r="F225" s="15">
        <v>3.1600000000000003E-2</v>
      </c>
      <c r="G225" s="15">
        <v>3.3300000000000003E-2</v>
      </c>
      <c r="H225" s="15">
        <v>3.5000000000000003E-2</v>
      </c>
      <c r="I225" s="15">
        <v>3.6700000000000003E-2</v>
      </c>
      <c r="J225" s="15">
        <v>3.8600000000000002E-2</v>
      </c>
      <c r="K225" s="15" t="s">
        <v>99</v>
      </c>
    </row>
    <row r="226" spans="1:11" ht="15.75" thickBot="1">
      <c r="A226" s="59">
        <v>19</v>
      </c>
      <c r="B226" s="64" t="s">
        <v>135</v>
      </c>
      <c r="C226" s="55"/>
      <c r="D226" s="20"/>
      <c r="E226" s="15" t="s">
        <v>23</v>
      </c>
      <c r="F226" s="15">
        <v>2.9600000000000001E-2</v>
      </c>
      <c r="G226" s="15">
        <v>3.1199999999999999E-2</v>
      </c>
      <c r="H226" s="15">
        <v>3.2800000000000003E-2</v>
      </c>
      <c r="I226" s="15">
        <v>3.44E-2</v>
      </c>
      <c r="J226" s="15">
        <v>3.6200000000000003E-2</v>
      </c>
      <c r="K226" s="15" t="s">
        <v>99</v>
      </c>
    </row>
    <row r="227" spans="1:11" ht="15.75" thickBot="1">
      <c r="A227" s="59">
        <v>19</v>
      </c>
      <c r="B227" s="64" t="s">
        <v>135</v>
      </c>
      <c r="C227" s="55"/>
      <c r="D227" s="20"/>
      <c r="E227" s="15" t="s">
        <v>24</v>
      </c>
      <c r="F227" s="15">
        <v>2.7699999999999999E-2</v>
      </c>
      <c r="G227" s="15">
        <v>2.9100000000000001E-2</v>
      </c>
      <c r="H227" s="15">
        <v>3.0599999999999999E-2</v>
      </c>
      <c r="I227" s="15">
        <v>3.2099999999999997E-2</v>
      </c>
      <c r="J227" s="15">
        <v>3.3700000000000001E-2</v>
      </c>
      <c r="K227" s="15" t="s">
        <v>99</v>
      </c>
    </row>
    <row r="228" spans="1:11" ht="15.75" thickBot="1">
      <c r="A228" s="59">
        <v>19</v>
      </c>
      <c r="B228" s="64" t="s">
        <v>135</v>
      </c>
      <c r="C228" s="55"/>
      <c r="D228" s="20"/>
      <c r="E228" s="15" t="s">
        <v>25</v>
      </c>
      <c r="F228" s="15">
        <v>2.5700000000000001E-2</v>
      </c>
      <c r="G228" s="15">
        <v>2.7E-2</v>
      </c>
      <c r="H228" s="15">
        <v>2.8400000000000002E-2</v>
      </c>
      <c r="I228" s="15">
        <v>2.98E-2</v>
      </c>
      <c r="J228" s="15">
        <v>3.1300000000000001E-2</v>
      </c>
      <c r="K228" s="15" t="s">
        <v>99</v>
      </c>
    </row>
    <row r="229" spans="1:11">
      <c r="A229" s="59">
        <v>20</v>
      </c>
      <c r="B229" s="64" t="s">
        <v>135</v>
      </c>
      <c r="C229" s="51" t="s">
        <v>100</v>
      </c>
      <c r="D229" s="16" t="s">
        <v>101</v>
      </c>
      <c r="E229" s="94" t="s">
        <v>9</v>
      </c>
      <c r="F229" s="97" t="s">
        <v>91</v>
      </c>
      <c r="G229" s="98"/>
      <c r="H229" s="98"/>
      <c r="I229" s="98"/>
      <c r="J229" s="99"/>
      <c r="K229" s="94" t="s">
        <v>92</v>
      </c>
    </row>
    <row r="230" spans="1:11" ht="15.75" thickBot="1">
      <c r="A230" s="59">
        <v>20</v>
      </c>
      <c r="B230" s="64" t="s">
        <v>135</v>
      </c>
      <c r="C230" s="52"/>
      <c r="D230" s="17" t="s">
        <v>102</v>
      </c>
      <c r="E230" s="95"/>
      <c r="F230" s="100" t="s">
        <v>93</v>
      </c>
      <c r="G230" s="101"/>
      <c r="H230" s="101"/>
      <c r="I230" s="101"/>
      <c r="J230" s="102"/>
      <c r="K230" s="95"/>
    </row>
    <row r="231" spans="1:11" ht="15.75" thickBot="1">
      <c r="A231" s="59">
        <v>20</v>
      </c>
      <c r="B231" s="64" t="s">
        <v>135</v>
      </c>
      <c r="C231" s="53"/>
      <c r="D231" s="18"/>
      <c r="E231" s="96"/>
      <c r="F231" s="14" t="s">
        <v>94</v>
      </c>
      <c r="G231" s="14" t="s">
        <v>95</v>
      </c>
      <c r="H231" s="14" t="s">
        <v>96</v>
      </c>
      <c r="I231" s="14" t="s">
        <v>97</v>
      </c>
      <c r="J231" s="14" t="s">
        <v>98</v>
      </c>
      <c r="K231" s="96"/>
    </row>
    <row r="232" spans="1:11" ht="15.75" thickBot="1">
      <c r="A232" s="59">
        <v>20</v>
      </c>
      <c r="B232" s="64" t="s">
        <v>135</v>
      </c>
      <c r="C232" s="54" t="s">
        <v>103</v>
      </c>
      <c r="D232" s="19" t="s">
        <v>104</v>
      </c>
      <c r="E232" s="15" t="s">
        <v>19</v>
      </c>
      <c r="F232" s="15">
        <v>5.1400000000000001E-2</v>
      </c>
      <c r="G232" s="15">
        <v>5.4100000000000002E-2</v>
      </c>
      <c r="H232" s="15">
        <v>5.6800000000000003E-2</v>
      </c>
      <c r="I232" s="15">
        <v>5.9700000000000003E-2</v>
      </c>
      <c r="J232" s="15">
        <v>6.2700000000000006E-2</v>
      </c>
      <c r="K232" s="15" t="s">
        <v>99</v>
      </c>
    </row>
    <row r="233" spans="1:11" ht="15.75" thickBot="1">
      <c r="A233" s="59">
        <v>20</v>
      </c>
      <c r="B233" s="64" t="s">
        <v>135</v>
      </c>
      <c r="C233" s="55"/>
      <c r="D233" s="20"/>
      <c r="E233" s="15" t="s">
        <v>20</v>
      </c>
      <c r="F233" s="15">
        <v>3.95E-2</v>
      </c>
      <c r="G233" s="15">
        <v>4.1599999999999998E-2</v>
      </c>
      <c r="H233" s="15">
        <v>4.3700000000000003E-2</v>
      </c>
      <c r="I233" s="15">
        <v>4.5900000000000003E-2</v>
      </c>
      <c r="J233" s="15">
        <v>4.82E-2</v>
      </c>
      <c r="K233" s="15" t="s">
        <v>99</v>
      </c>
    </row>
    <row r="234" spans="1:11" ht="15.75" thickBot="1">
      <c r="A234" s="59">
        <v>20</v>
      </c>
      <c r="B234" s="64" t="s">
        <v>135</v>
      </c>
      <c r="C234" s="55"/>
      <c r="D234" s="20"/>
      <c r="E234" s="15" t="s">
        <v>21</v>
      </c>
      <c r="F234" s="15">
        <v>3.3599999999999998E-2</v>
      </c>
      <c r="G234" s="15">
        <v>3.5400000000000001E-2</v>
      </c>
      <c r="H234" s="15">
        <v>3.7100000000000001E-2</v>
      </c>
      <c r="I234" s="15">
        <v>3.9E-2</v>
      </c>
      <c r="J234" s="15">
        <v>4.1000000000000002E-2</v>
      </c>
      <c r="K234" s="15" t="s">
        <v>99</v>
      </c>
    </row>
    <row r="235" spans="1:11" ht="15.75" thickBot="1">
      <c r="A235" s="59">
        <v>20</v>
      </c>
      <c r="B235" s="64" t="s">
        <v>135</v>
      </c>
      <c r="C235" s="55"/>
      <c r="D235" s="20"/>
      <c r="E235" s="15" t="s">
        <v>22</v>
      </c>
      <c r="F235" s="15">
        <v>3.1600000000000003E-2</v>
      </c>
      <c r="G235" s="15">
        <v>3.3300000000000003E-2</v>
      </c>
      <c r="H235" s="15">
        <v>3.5000000000000003E-2</v>
      </c>
      <c r="I235" s="15">
        <v>3.6700000000000003E-2</v>
      </c>
      <c r="J235" s="15">
        <v>3.8600000000000002E-2</v>
      </c>
      <c r="K235" s="15" t="s">
        <v>99</v>
      </c>
    </row>
    <row r="236" spans="1:11" ht="15.75" thickBot="1">
      <c r="A236" s="59">
        <v>20</v>
      </c>
      <c r="B236" s="64" t="s">
        <v>135</v>
      </c>
      <c r="C236" s="55"/>
      <c r="D236" s="20"/>
      <c r="E236" s="15" t="s">
        <v>23</v>
      </c>
      <c r="F236" s="15">
        <v>2.9600000000000001E-2</v>
      </c>
      <c r="G236" s="15">
        <v>3.1199999999999999E-2</v>
      </c>
      <c r="H236" s="15">
        <v>3.2800000000000003E-2</v>
      </c>
      <c r="I236" s="15">
        <v>3.44E-2</v>
      </c>
      <c r="J236" s="15">
        <v>3.6200000000000003E-2</v>
      </c>
      <c r="K236" s="15" t="s">
        <v>99</v>
      </c>
    </row>
    <row r="237" spans="1:11" ht="15.75" thickBot="1">
      <c r="A237" s="59">
        <v>20</v>
      </c>
      <c r="B237" s="64" t="s">
        <v>135</v>
      </c>
      <c r="C237" s="55"/>
      <c r="D237" s="20"/>
      <c r="E237" s="15" t="s">
        <v>24</v>
      </c>
      <c r="F237" s="15">
        <v>2.7699999999999999E-2</v>
      </c>
      <c r="G237" s="15">
        <v>2.9100000000000001E-2</v>
      </c>
      <c r="H237" s="15">
        <v>3.0599999999999999E-2</v>
      </c>
      <c r="I237" s="15">
        <v>3.2099999999999997E-2</v>
      </c>
      <c r="J237" s="15">
        <v>3.3700000000000001E-2</v>
      </c>
      <c r="K237" s="15" t="s">
        <v>99</v>
      </c>
    </row>
    <row r="238" spans="1:11" ht="15.75" thickBot="1">
      <c r="A238" s="59">
        <v>20</v>
      </c>
      <c r="B238" s="64" t="s">
        <v>135</v>
      </c>
      <c r="C238" s="55"/>
      <c r="D238" s="20"/>
      <c r="E238" s="15" t="s">
        <v>25</v>
      </c>
      <c r="F238" s="15">
        <v>2.5700000000000001E-2</v>
      </c>
      <c r="G238" s="15">
        <v>2.7E-2</v>
      </c>
      <c r="H238" s="15">
        <v>2.8400000000000002E-2</v>
      </c>
      <c r="I238" s="15">
        <v>2.98E-2</v>
      </c>
      <c r="J238" s="15">
        <v>3.1300000000000001E-2</v>
      </c>
      <c r="K238" s="15" t="s">
        <v>99</v>
      </c>
    </row>
    <row r="239" spans="1:11">
      <c r="A239" s="59">
        <v>21</v>
      </c>
      <c r="B239" s="64" t="s">
        <v>135</v>
      </c>
      <c r="C239" s="51" t="s">
        <v>100</v>
      </c>
      <c r="D239" s="16" t="s">
        <v>101</v>
      </c>
      <c r="E239" s="94" t="s">
        <v>9</v>
      </c>
      <c r="F239" s="97" t="s">
        <v>91</v>
      </c>
      <c r="G239" s="98"/>
      <c r="H239" s="98"/>
      <c r="I239" s="98"/>
      <c r="J239" s="99"/>
      <c r="K239" s="94" t="s">
        <v>92</v>
      </c>
    </row>
    <row r="240" spans="1:11" ht="15.75" thickBot="1">
      <c r="A240" s="59">
        <v>21</v>
      </c>
      <c r="B240" s="64" t="s">
        <v>135</v>
      </c>
      <c r="C240" s="52"/>
      <c r="D240" s="17" t="s">
        <v>102</v>
      </c>
      <c r="E240" s="95"/>
      <c r="F240" s="100" t="s">
        <v>93</v>
      </c>
      <c r="G240" s="101"/>
      <c r="H240" s="101"/>
      <c r="I240" s="101"/>
      <c r="J240" s="102"/>
      <c r="K240" s="95"/>
    </row>
    <row r="241" spans="1:11" ht="15.75" thickBot="1">
      <c r="A241" s="59">
        <v>21</v>
      </c>
      <c r="B241" s="64" t="s">
        <v>135</v>
      </c>
      <c r="C241" s="53"/>
      <c r="D241" s="18"/>
      <c r="E241" s="96"/>
      <c r="F241" s="14" t="s">
        <v>94</v>
      </c>
      <c r="G241" s="14" t="s">
        <v>95</v>
      </c>
      <c r="H241" s="14" t="s">
        <v>96</v>
      </c>
      <c r="I241" s="14" t="s">
        <v>97</v>
      </c>
      <c r="J241" s="14" t="s">
        <v>98</v>
      </c>
      <c r="K241" s="96"/>
    </row>
    <row r="242" spans="1:11" ht="15.75" thickBot="1">
      <c r="A242" s="59">
        <v>21</v>
      </c>
      <c r="B242" s="64" t="s">
        <v>135</v>
      </c>
      <c r="C242" s="54" t="s">
        <v>103</v>
      </c>
      <c r="D242" s="19" t="s">
        <v>104</v>
      </c>
      <c r="E242" s="15" t="s">
        <v>19</v>
      </c>
      <c r="F242" s="15">
        <v>5.1400000000000001E-2</v>
      </c>
      <c r="G242" s="15">
        <v>5.4100000000000002E-2</v>
      </c>
      <c r="H242" s="15">
        <v>5.6800000000000003E-2</v>
      </c>
      <c r="I242" s="15">
        <v>5.9700000000000003E-2</v>
      </c>
      <c r="J242" s="15">
        <v>6.2700000000000006E-2</v>
      </c>
      <c r="K242" s="15" t="s">
        <v>99</v>
      </c>
    </row>
    <row r="243" spans="1:11" ht="15.75" thickBot="1">
      <c r="A243" s="59">
        <v>21</v>
      </c>
      <c r="B243" s="64" t="s">
        <v>135</v>
      </c>
      <c r="C243" s="55"/>
      <c r="D243" s="20"/>
      <c r="E243" s="15" t="s">
        <v>20</v>
      </c>
      <c r="F243" s="15">
        <v>3.95E-2</v>
      </c>
      <c r="G243" s="15">
        <v>4.1599999999999998E-2</v>
      </c>
      <c r="H243" s="15">
        <v>4.3700000000000003E-2</v>
      </c>
      <c r="I243" s="15">
        <v>4.5900000000000003E-2</v>
      </c>
      <c r="J243" s="15">
        <v>4.82E-2</v>
      </c>
      <c r="K243" s="15" t="s">
        <v>99</v>
      </c>
    </row>
    <row r="244" spans="1:11" ht="15.75" thickBot="1">
      <c r="A244" s="59">
        <v>21</v>
      </c>
      <c r="B244" s="64" t="s">
        <v>135</v>
      </c>
      <c r="C244" s="55"/>
      <c r="D244" s="20"/>
      <c r="E244" s="15" t="s">
        <v>21</v>
      </c>
      <c r="F244" s="15">
        <v>3.3599999999999998E-2</v>
      </c>
      <c r="G244" s="15">
        <v>3.5400000000000001E-2</v>
      </c>
      <c r="H244" s="15">
        <v>3.7100000000000001E-2</v>
      </c>
      <c r="I244" s="15">
        <v>3.9E-2</v>
      </c>
      <c r="J244" s="15">
        <v>4.1000000000000002E-2</v>
      </c>
      <c r="K244" s="15" t="s">
        <v>99</v>
      </c>
    </row>
    <row r="245" spans="1:11" ht="15.75" thickBot="1">
      <c r="A245" s="59">
        <v>21</v>
      </c>
      <c r="B245" s="64" t="s">
        <v>135</v>
      </c>
      <c r="C245" s="55"/>
      <c r="D245" s="20"/>
      <c r="E245" s="15" t="s">
        <v>23</v>
      </c>
      <c r="F245" s="15">
        <v>2.9600000000000001E-2</v>
      </c>
      <c r="G245" s="15">
        <v>3.1199999999999999E-2</v>
      </c>
      <c r="H245" s="15">
        <v>3.2800000000000003E-2</v>
      </c>
      <c r="I245" s="15">
        <v>3.44E-2</v>
      </c>
      <c r="J245" s="15">
        <v>3.6200000000000003E-2</v>
      </c>
      <c r="K245" s="15" t="s">
        <v>99</v>
      </c>
    </row>
    <row r="246" spans="1:11" ht="15.75" thickBot="1">
      <c r="A246" s="59">
        <v>21</v>
      </c>
      <c r="B246" s="64" t="s">
        <v>135</v>
      </c>
      <c r="C246" s="55"/>
      <c r="D246" s="20"/>
      <c r="E246" s="15" t="s">
        <v>28</v>
      </c>
      <c r="F246" s="15">
        <v>2.3699999999999999E-2</v>
      </c>
      <c r="G246" s="15">
        <v>2.5000000000000001E-2</v>
      </c>
      <c r="H246" s="15">
        <v>2.6200000000000001E-2</v>
      </c>
      <c r="I246" s="15">
        <v>2.75E-2</v>
      </c>
      <c r="J246" s="15">
        <v>2.8899999999999999E-2</v>
      </c>
      <c r="K246" s="15" t="s">
        <v>99</v>
      </c>
    </row>
    <row r="247" spans="1:11" ht="15.75" thickBot="1">
      <c r="A247" s="59">
        <v>21</v>
      </c>
      <c r="B247" s="64" t="s">
        <v>135</v>
      </c>
      <c r="C247" s="55"/>
      <c r="D247" s="20"/>
      <c r="E247" s="15" t="s">
        <v>73</v>
      </c>
      <c r="F247" s="15">
        <v>1.38E-2</v>
      </c>
      <c r="G247" s="15">
        <v>1.46E-2</v>
      </c>
      <c r="H247" s="15">
        <v>1.5299999999999999E-2</v>
      </c>
      <c r="I247" s="15">
        <v>1.61E-2</v>
      </c>
      <c r="J247" s="15">
        <v>1.6899999999999998E-2</v>
      </c>
      <c r="K247" s="15" t="s">
        <v>99</v>
      </c>
    </row>
    <row r="248" spans="1:11">
      <c r="A248" s="59">
        <v>22</v>
      </c>
      <c r="B248" s="64" t="s">
        <v>135</v>
      </c>
      <c r="C248" s="51" t="s">
        <v>100</v>
      </c>
      <c r="D248" s="16" t="s">
        <v>101</v>
      </c>
      <c r="E248" s="94" t="s">
        <v>9</v>
      </c>
      <c r="F248" s="97" t="s">
        <v>91</v>
      </c>
      <c r="G248" s="98"/>
      <c r="H248" s="98"/>
      <c r="I248" s="98"/>
      <c r="J248" s="99"/>
      <c r="K248" s="94" t="s">
        <v>92</v>
      </c>
    </row>
    <row r="249" spans="1:11" ht="15.75" thickBot="1">
      <c r="A249" s="59">
        <v>22</v>
      </c>
      <c r="B249" s="64" t="s">
        <v>135</v>
      </c>
      <c r="C249" s="52"/>
      <c r="D249" s="17" t="s">
        <v>102</v>
      </c>
      <c r="E249" s="95"/>
      <c r="F249" s="100" t="s">
        <v>93</v>
      </c>
      <c r="G249" s="101"/>
      <c r="H249" s="101"/>
      <c r="I249" s="101"/>
      <c r="J249" s="102"/>
      <c r="K249" s="95"/>
    </row>
    <row r="250" spans="1:11" ht="15.75" thickBot="1">
      <c r="A250" s="59">
        <v>22</v>
      </c>
      <c r="B250" s="64" t="s">
        <v>135</v>
      </c>
      <c r="C250" s="53"/>
      <c r="D250" s="18"/>
      <c r="E250" s="96"/>
      <c r="F250" s="14" t="s">
        <v>94</v>
      </c>
      <c r="G250" s="14" t="s">
        <v>95</v>
      </c>
      <c r="H250" s="14" t="s">
        <v>96</v>
      </c>
      <c r="I250" s="14" t="s">
        <v>97</v>
      </c>
      <c r="J250" s="14" t="s">
        <v>98</v>
      </c>
      <c r="K250" s="96"/>
    </row>
    <row r="251" spans="1:11" ht="15.75" thickBot="1">
      <c r="A251" s="59">
        <v>22</v>
      </c>
      <c r="B251" s="64" t="s">
        <v>135</v>
      </c>
      <c r="C251" s="54" t="s">
        <v>103</v>
      </c>
      <c r="D251" s="19" t="s">
        <v>104</v>
      </c>
      <c r="E251" s="15" t="s">
        <v>19</v>
      </c>
      <c r="F251" s="15">
        <v>5.1400000000000001E-2</v>
      </c>
      <c r="G251" s="15">
        <v>5.4100000000000002E-2</v>
      </c>
      <c r="H251" s="15">
        <v>5.6800000000000003E-2</v>
      </c>
      <c r="I251" s="15">
        <v>5.9700000000000003E-2</v>
      </c>
      <c r="J251" s="15">
        <v>6.2700000000000006E-2</v>
      </c>
      <c r="K251" s="15" t="s">
        <v>99</v>
      </c>
    </row>
    <row r="252" spans="1:11" ht="15.75" thickBot="1">
      <c r="A252" s="59">
        <v>22</v>
      </c>
      <c r="B252" s="64" t="s">
        <v>135</v>
      </c>
      <c r="C252" s="55"/>
      <c r="D252" s="20"/>
      <c r="E252" s="15" t="s">
        <v>20</v>
      </c>
      <c r="F252" s="15">
        <v>3.95E-2</v>
      </c>
      <c r="G252" s="15">
        <v>4.1599999999999998E-2</v>
      </c>
      <c r="H252" s="15">
        <v>4.3700000000000003E-2</v>
      </c>
      <c r="I252" s="15">
        <v>4.5900000000000003E-2</v>
      </c>
      <c r="J252" s="15">
        <v>4.82E-2</v>
      </c>
      <c r="K252" s="15" t="s">
        <v>99</v>
      </c>
    </row>
    <row r="253" spans="1:11" ht="15.75" thickBot="1">
      <c r="A253" s="59">
        <v>22</v>
      </c>
      <c r="B253" s="64" t="s">
        <v>135</v>
      </c>
      <c r="C253" s="55"/>
      <c r="D253" s="20"/>
      <c r="E253" s="15" t="s">
        <v>21</v>
      </c>
      <c r="F253" s="15">
        <v>3.3599999999999998E-2</v>
      </c>
      <c r="G253" s="15">
        <v>3.5400000000000001E-2</v>
      </c>
      <c r="H253" s="15">
        <v>3.7100000000000001E-2</v>
      </c>
      <c r="I253" s="15">
        <v>3.9E-2</v>
      </c>
      <c r="J253" s="15">
        <v>4.1000000000000002E-2</v>
      </c>
      <c r="K253" s="15" t="s">
        <v>99</v>
      </c>
    </row>
    <row r="254" spans="1:11" ht="15.75" thickBot="1">
      <c r="A254" s="59">
        <v>22</v>
      </c>
      <c r="B254" s="64" t="s">
        <v>135</v>
      </c>
      <c r="C254" s="55"/>
      <c r="D254" s="20"/>
      <c r="E254" s="15" t="s">
        <v>22</v>
      </c>
      <c r="F254" s="15">
        <v>3.1600000000000003E-2</v>
      </c>
      <c r="G254" s="15">
        <v>3.3300000000000003E-2</v>
      </c>
      <c r="H254" s="15">
        <v>3.5000000000000003E-2</v>
      </c>
      <c r="I254" s="15">
        <v>3.6700000000000003E-2</v>
      </c>
      <c r="J254" s="15">
        <v>3.8600000000000002E-2</v>
      </c>
      <c r="K254" s="15" t="s">
        <v>99</v>
      </c>
    </row>
    <row r="255" spans="1:11" ht="15.75" thickBot="1">
      <c r="A255" s="59">
        <v>22</v>
      </c>
      <c r="B255" s="64" t="s">
        <v>135</v>
      </c>
      <c r="C255" s="55"/>
      <c r="D255" s="20"/>
      <c r="E255" s="15" t="s">
        <v>23</v>
      </c>
      <c r="F255" s="15">
        <v>2.9600000000000001E-2</v>
      </c>
      <c r="G255" s="15">
        <v>3.1199999999999999E-2</v>
      </c>
      <c r="H255" s="15">
        <v>3.2800000000000003E-2</v>
      </c>
      <c r="I255" s="15">
        <v>3.44E-2</v>
      </c>
      <c r="J255" s="15">
        <v>3.6200000000000003E-2</v>
      </c>
      <c r="K255" s="15" t="s">
        <v>99</v>
      </c>
    </row>
    <row r="256" spans="1:11" ht="15.75" thickBot="1">
      <c r="A256" s="59">
        <v>22</v>
      </c>
      <c r="B256" s="64" t="s">
        <v>135</v>
      </c>
      <c r="C256" s="55"/>
      <c r="D256" s="20"/>
      <c r="E256" s="15" t="s">
        <v>24</v>
      </c>
      <c r="F256" s="15">
        <v>2.7699999999999999E-2</v>
      </c>
      <c r="G256" s="15">
        <v>2.9100000000000001E-2</v>
      </c>
      <c r="H256" s="15">
        <v>3.0599999999999999E-2</v>
      </c>
      <c r="I256" s="15">
        <v>3.2099999999999997E-2</v>
      </c>
      <c r="J256" s="15">
        <v>3.3700000000000001E-2</v>
      </c>
      <c r="K256" s="15" t="s">
        <v>99</v>
      </c>
    </row>
    <row r="257" spans="1:11" ht="15.75" thickBot="1">
      <c r="A257" s="59">
        <v>22</v>
      </c>
      <c r="B257" s="64" t="s">
        <v>135</v>
      </c>
      <c r="C257" s="55"/>
      <c r="D257" s="20"/>
      <c r="E257" s="15" t="s">
        <v>25</v>
      </c>
      <c r="F257" s="15">
        <v>2.5700000000000001E-2</v>
      </c>
      <c r="G257" s="15">
        <v>2.7E-2</v>
      </c>
      <c r="H257" s="15">
        <v>2.8400000000000002E-2</v>
      </c>
      <c r="I257" s="15">
        <v>2.98E-2</v>
      </c>
      <c r="J257" s="15">
        <v>3.1300000000000001E-2</v>
      </c>
      <c r="K257" s="15" t="s">
        <v>99</v>
      </c>
    </row>
    <row r="258" spans="1:11">
      <c r="A258" s="59">
        <v>23</v>
      </c>
      <c r="B258" s="64" t="s">
        <v>136</v>
      </c>
      <c r="C258" s="51" t="s">
        <v>100</v>
      </c>
      <c r="D258" s="25" t="s">
        <v>101</v>
      </c>
      <c r="E258" s="103" t="s">
        <v>9</v>
      </c>
      <c r="F258" s="106" t="s">
        <v>91</v>
      </c>
      <c r="G258" s="107"/>
      <c r="H258" s="107"/>
      <c r="I258" s="107"/>
      <c r="J258" s="108"/>
      <c r="K258" s="103" t="s">
        <v>92</v>
      </c>
    </row>
    <row r="259" spans="1:11" ht="15.75" thickBot="1">
      <c r="A259" s="59">
        <v>23</v>
      </c>
      <c r="B259" s="64" t="s">
        <v>136</v>
      </c>
      <c r="C259" s="52"/>
      <c r="D259" s="26" t="s">
        <v>102</v>
      </c>
      <c r="E259" s="104"/>
      <c r="F259" s="109" t="s">
        <v>93</v>
      </c>
      <c r="G259" s="110"/>
      <c r="H259" s="110"/>
      <c r="I259" s="110"/>
      <c r="J259" s="111"/>
      <c r="K259" s="104"/>
    </row>
    <row r="260" spans="1:11" ht="15.75" thickBot="1">
      <c r="A260" s="59">
        <v>23</v>
      </c>
      <c r="B260" s="64" t="s">
        <v>136</v>
      </c>
      <c r="C260" s="53"/>
      <c r="D260" s="27"/>
      <c r="E260" s="105"/>
      <c r="F260" s="28" t="s">
        <v>94</v>
      </c>
      <c r="G260" s="28" t="s">
        <v>95</v>
      </c>
      <c r="H260" s="28" t="s">
        <v>96</v>
      </c>
      <c r="I260" s="28" t="s">
        <v>97</v>
      </c>
      <c r="J260" s="28" t="s">
        <v>98</v>
      </c>
      <c r="K260" s="105"/>
    </row>
    <row r="261" spans="1:11" ht="15.75" thickBot="1">
      <c r="A261" s="59">
        <v>23</v>
      </c>
      <c r="B261" s="64" t="s">
        <v>136</v>
      </c>
      <c r="C261" s="54" t="s">
        <v>103</v>
      </c>
      <c r="D261" s="19" t="s">
        <v>104</v>
      </c>
      <c r="E261" s="29" t="s">
        <v>19</v>
      </c>
      <c r="F261" s="29">
        <v>2.7799999999999998E-2</v>
      </c>
      <c r="G261" s="29">
        <v>3.04E-2</v>
      </c>
      <c r="H261" s="29">
        <v>3.3099999999999997E-2</v>
      </c>
      <c r="I261" s="29">
        <v>3.5999999999999997E-2</v>
      </c>
      <c r="J261" s="29">
        <v>3.9100000000000003E-2</v>
      </c>
      <c r="K261" s="29" t="s">
        <v>99</v>
      </c>
    </row>
    <row r="262" spans="1:11" ht="15.75" thickBot="1">
      <c r="A262" s="59">
        <v>23</v>
      </c>
      <c r="B262" s="64" t="s">
        <v>136</v>
      </c>
      <c r="C262" s="55"/>
      <c r="D262" s="20"/>
      <c r="E262" s="29" t="s">
        <v>20</v>
      </c>
      <c r="F262" s="29">
        <v>2.7799999999999998E-2</v>
      </c>
      <c r="G262" s="29">
        <v>3.04E-2</v>
      </c>
      <c r="H262" s="29">
        <v>3.3099999999999997E-2</v>
      </c>
      <c r="I262" s="29">
        <v>3.5999999999999997E-2</v>
      </c>
      <c r="J262" s="29">
        <v>3.9100000000000003E-2</v>
      </c>
      <c r="K262" s="29" t="s">
        <v>99</v>
      </c>
    </row>
    <row r="263" spans="1:11" ht="15.75" thickBot="1">
      <c r="A263" s="59">
        <v>23</v>
      </c>
      <c r="B263" s="64" t="s">
        <v>136</v>
      </c>
      <c r="C263" s="55"/>
      <c r="D263" s="20"/>
      <c r="E263" s="29" t="s">
        <v>21</v>
      </c>
      <c r="F263" s="29">
        <v>2.7799999999999998E-2</v>
      </c>
      <c r="G263" s="29">
        <v>3.04E-2</v>
      </c>
      <c r="H263" s="29">
        <v>3.3099999999999997E-2</v>
      </c>
      <c r="I263" s="29">
        <v>3.5999999999999997E-2</v>
      </c>
      <c r="J263" s="29">
        <v>3.9100000000000003E-2</v>
      </c>
      <c r="K263" s="29" t="s">
        <v>99</v>
      </c>
    </row>
    <row r="264" spans="1:11" ht="15.75" thickBot="1">
      <c r="A264" s="59">
        <v>23</v>
      </c>
      <c r="B264" s="64" t="s">
        <v>136</v>
      </c>
      <c r="C264" s="55"/>
      <c r="D264" s="20"/>
      <c r="E264" s="29" t="s">
        <v>22</v>
      </c>
      <c r="F264" s="29">
        <v>2.64E-2</v>
      </c>
      <c r="G264" s="29">
        <v>2.8899999999999999E-2</v>
      </c>
      <c r="H264" s="29">
        <v>3.1399999999999997E-2</v>
      </c>
      <c r="I264" s="29">
        <v>3.4200000000000001E-2</v>
      </c>
      <c r="J264" s="29">
        <v>3.7100000000000001E-2</v>
      </c>
      <c r="K264" s="29" t="s">
        <v>99</v>
      </c>
    </row>
    <row r="265" spans="1:11" ht="15.75" thickBot="1">
      <c r="A265" s="59">
        <v>23</v>
      </c>
      <c r="B265" s="64" t="s">
        <v>136</v>
      </c>
      <c r="C265" s="55"/>
      <c r="D265" s="20"/>
      <c r="E265" s="29" t="s">
        <v>23</v>
      </c>
      <c r="F265" s="29">
        <v>2.5000000000000001E-2</v>
      </c>
      <c r="G265" s="29">
        <v>2.7400000000000001E-2</v>
      </c>
      <c r="H265" s="29">
        <v>2.98E-2</v>
      </c>
      <c r="I265" s="29">
        <v>3.2399999999999998E-2</v>
      </c>
      <c r="J265" s="29">
        <v>3.5200000000000002E-2</v>
      </c>
      <c r="K265" s="29" t="s">
        <v>99</v>
      </c>
    </row>
    <row r="266" spans="1:11" ht="15.75" thickBot="1">
      <c r="A266" s="59">
        <v>23</v>
      </c>
      <c r="B266" s="64" t="s">
        <v>136</v>
      </c>
      <c r="C266" s="55"/>
      <c r="D266" s="20"/>
      <c r="E266" s="29" t="s">
        <v>24</v>
      </c>
      <c r="F266" s="29">
        <v>2.3599999999999999E-2</v>
      </c>
      <c r="G266" s="29">
        <v>2.58E-2</v>
      </c>
      <c r="H266" s="29">
        <v>2.81E-2</v>
      </c>
      <c r="I266" s="29">
        <v>3.0599999999999999E-2</v>
      </c>
      <c r="J266" s="29">
        <v>3.32E-2</v>
      </c>
      <c r="K266" s="29" t="s">
        <v>99</v>
      </c>
    </row>
    <row r="267" spans="1:11">
      <c r="A267" s="59">
        <v>24</v>
      </c>
      <c r="B267" s="64" t="s">
        <v>137</v>
      </c>
      <c r="C267" s="51" t="s">
        <v>100</v>
      </c>
      <c r="D267" s="25" t="s">
        <v>101</v>
      </c>
      <c r="E267" s="103" t="s">
        <v>9</v>
      </c>
      <c r="F267" s="106" t="s">
        <v>91</v>
      </c>
      <c r="G267" s="107"/>
      <c r="H267" s="107"/>
      <c r="I267" s="107"/>
      <c r="J267" s="108"/>
      <c r="K267" s="103" t="s">
        <v>92</v>
      </c>
    </row>
    <row r="268" spans="1:11" ht="15.75" thickBot="1">
      <c r="A268" s="59">
        <v>24</v>
      </c>
      <c r="B268" s="64" t="s">
        <v>137</v>
      </c>
      <c r="C268" s="52"/>
      <c r="D268" s="26" t="s">
        <v>102</v>
      </c>
      <c r="E268" s="104"/>
      <c r="F268" s="109" t="s">
        <v>93</v>
      </c>
      <c r="G268" s="110"/>
      <c r="H268" s="110"/>
      <c r="I268" s="110"/>
      <c r="J268" s="111"/>
      <c r="K268" s="104"/>
    </row>
    <row r="269" spans="1:11" ht="15.75" thickBot="1">
      <c r="A269" s="59">
        <v>24</v>
      </c>
      <c r="B269" s="64" t="s">
        <v>137</v>
      </c>
      <c r="C269" s="53"/>
      <c r="D269" s="27"/>
      <c r="E269" s="105"/>
      <c r="F269" s="28" t="s">
        <v>94</v>
      </c>
      <c r="G269" s="28" t="s">
        <v>95</v>
      </c>
      <c r="H269" s="28" t="s">
        <v>96</v>
      </c>
      <c r="I269" s="28" t="s">
        <v>97</v>
      </c>
      <c r="J269" s="28" t="s">
        <v>98</v>
      </c>
      <c r="K269" s="105"/>
    </row>
    <row r="270" spans="1:11" ht="15.75" thickBot="1">
      <c r="A270" s="59">
        <v>24</v>
      </c>
      <c r="B270" s="64" t="s">
        <v>137</v>
      </c>
      <c r="C270" s="54" t="s">
        <v>103</v>
      </c>
      <c r="D270" s="19" t="s">
        <v>104</v>
      </c>
      <c r="E270" s="29" t="s">
        <v>19</v>
      </c>
      <c r="F270" s="29">
        <v>5.0900000000000001E-2</v>
      </c>
      <c r="G270" s="29">
        <v>5.2699999999999997E-2</v>
      </c>
      <c r="H270" s="29">
        <v>5.5899999999999998E-2</v>
      </c>
      <c r="I270" s="29">
        <v>5.8000000000000003E-2</v>
      </c>
      <c r="J270" s="29">
        <v>5.8700000000000002E-2</v>
      </c>
      <c r="K270" s="29" t="s">
        <v>99</v>
      </c>
    </row>
    <row r="271" spans="1:11" ht="15.75" thickBot="1">
      <c r="A271" s="59">
        <v>24</v>
      </c>
      <c r="B271" s="64" t="s">
        <v>137</v>
      </c>
      <c r="C271" s="55"/>
      <c r="D271" s="20"/>
      <c r="E271" s="29" t="s">
        <v>20</v>
      </c>
      <c r="F271" s="29">
        <v>4.24E-2</v>
      </c>
      <c r="G271" s="29">
        <v>4.3900000000000002E-2</v>
      </c>
      <c r="H271" s="29">
        <v>4.6600000000000003E-2</v>
      </c>
      <c r="I271" s="29">
        <v>4.8300000000000003E-2</v>
      </c>
      <c r="J271" s="29">
        <v>4.8899999999999999E-2</v>
      </c>
      <c r="K271" s="29" t="s">
        <v>99</v>
      </c>
    </row>
    <row r="272" spans="1:11" ht="15.75" thickBot="1">
      <c r="A272" s="59">
        <v>24</v>
      </c>
      <c r="B272" s="64" t="s">
        <v>137</v>
      </c>
      <c r="C272" s="55"/>
      <c r="D272" s="20"/>
      <c r="E272" s="29" t="s">
        <v>21</v>
      </c>
      <c r="F272" s="29">
        <v>4.0300000000000002E-2</v>
      </c>
      <c r="G272" s="29">
        <v>4.1700000000000001E-2</v>
      </c>
      <c r="H272" s="29">
        <v>4.4299999999999999E-2</v>
      </c>
      <c r="I272" s="29">
        <v>4.5900000000000003E-2</v>
      </c>
      <c r="J272" s="29">
        <v>4.65E-2</v>
      </c>
      <c r="K272" s="29" t="s">
        <v>99</v>
      </c>
    </row>
    <row r="273" spans="1:11" ht="15.75" thickBot="1">
      <c r="A273" s="59">
        <v>24</v>
      </c>
      <c r="B273" s="64" t="s">
        <v>137</v>
      </c>
      <c r="C273" s="55"/>
      <c r="D273" s="20"/>
      <c r="E273" s="29" t="s">
        <v>22</v>
      </c>
      <c r="F273" s="29">
        <v>3.8199999999999998E-2</v>
      </c>
      <c r="G273" s="29">
        <v>3.95E-2</v>
      </c>
      <c r="H273" s="29">
        <v>4.19E-2</v>
      </c>
      <c r="I273" s="29">
        <v>4.3499999999999997E-2</v>
      </c>
      <c r="J273" s="29">
        <v>4.3999999999999997E-2</v>
      </c>
      <c r="K273" s="29" t="s">
        <v>99</v>
      </c>
    </row>
    <row r="274" spans="1:11" ht="15.75" thickBot="1">
      <c r="A274" s="59">
        <v>24</v>
      </c>
      <c r="B274" s="64" t="s">
        <v>137</v>
      </c>
      <c r="C274" s="55"/>
      <c r="D274" s="20"/>
      <c r="E274" s="29" t="s">
        <v>23</v>
      </c>
      <c r="F274" s="29">
        <v>3.5999999999999997E-2</v>
      </c>
      <c r="G274" s="29">
        <v>3.73E-2</v>
      </c>
      <c r="H274" s="29">
        <v>3.9600000000000003E-2</v>
      </c>
      <c r="I274" s="29">
        <v>4.1099999999999998E-2</v>
      </c>
      <c r="J274" s="29">
        <v>4.1599999999999998E-2</v>
      </c>
      <c r="K274" s="29" t="s">
        <v>99</v>
      </c>
    </row>
    <row r="275" spans="1:11">
      <c r="A275" s="59">
        <v>24</v>
      </c>
      <c r="B275" s="64" t="s">
        <v>138</v>
      </c>
      <c r="C275" s="51" t="s">
        <v>100</v>
      </c>
      <c r="D275" s="16" t="s">
        <v>101</v>
      </c>
      <c r="E275" s="94" t="s">
        <v>9</v>
      </c>
      <c r="F275" s="97" t="s">
        <v>91</v>
      </c>
      <c r="G275" s="98"/>
      <c r="H275" s="98"/>
      <c r="I275" s="98"/>
      <c r="J275" s="99"/>
      <c r="K275" s="94" t="s">
        <v>92</v>
      </c>
    </row>
    <row r="276" spans="1:11" ht="15.75" thickBot="1">
      <c r="A276" s="59">
        <v>24</v>
      </c>
      <c r="B276" s="64" t="s">
        <v>138</v>
      </c>
      <c r="C276" s="52"/>
      <c r="D276" s="17" t="s">
        <v>102</v>
      </c>
      <c r="E276" s="95"/>
      <c r="F276" s="100" t="s">
        <v>93</v>
      </c>
      <c r="G276" s="101"/>
      <c r="H276" s="101"/>
      <c r="I276" s="101"/>
      <c r="J276" s="102"/>
      <c r="K276" s="95"/>
    </row>
    <row r="277" spans="1:11" ht="15.75" thickBot="1">
      <c r="A277" s="59">
        <v>24</v>
      </c>
      <c r="B277" s="64" t="s">
        <v>138</v>
      </c>
      <c r="C277" s="53"/>
      <c r="D277" s="18"/>
      <c r="E277" s="96"/>
      <c r="F277" s="14" t="s">
        <v>94</v>
      </c>
      <c r="G277" s="14" t="s">
        <v>95</v>
      </c>
      <c r="H277" s="14" t="s">
        <v>96</v>
      </c>
      <c r="I277" s="14" t="s">
        <v>97</v>
      </c>
      <c r="J277" s="14" t="s">
        <v>98</v>
      </c>
      <c r="K277" s="96"/>
    </row>
    <row r="278" spans="1:11" ht="15.75" thickBot="1">
      <c r="A278" s="59">
        <v>24</v>
      </c>
      <c r="B278" s="64" t="s">
        <v>138</v>
      </c>
      <c r="C278" s="55"/>
      <c r="D278" s="20"/>
      <c r="E278" s="15" t="s">
        <v>20</v>
      </c>
      <c r="F278" s="15">
        <v>0.05</v>
      </c>
      <c r="G278" s="15">
        <v>4.9799999999999997E-2</v>
      </c>
      <c r="H278" s="15">
        <v>4.9700000000000001E-2</v>
      </c>
      <c r="I278" s="15">
        <v>4.9599999999999998E-2</v>
      </c>
      <c r="J278" s="15">
        <v>4.9500000000000002E-2</v>
      </c>
      <c r="K278" s="15" t="s">
        <v>99</v>
      </c>
    </row>
    <row r="279" spans="1:11" ht="15.75" thickBot="1">
      <c r="A279" s="59">
        <v>24</v>
      </c>
      <c r="B279" s="64" t="s">
        <v>138</v>
      </c>
      <c r="C279" s="55"/>
      <c r="D279" s="20"/>
      <c r="E279" s="15" t="s">
        <v>22</v>
      </c>
      <c r="F279" s="15">
        <v>4.7500000000000001E-2</v>
      </c>
      <c r="G279" s="15">
        <v>4.7300000000000002E-2</v>
      </c>
      <c r="H279" s="15">
        <v>4.7199999999999999E-2</v>
      </c>
      <c r="I279" s="15">
        <v>4.7100000000000003E-2</v>
      </c>
      <c r="J279" s="15">
        <v>4.7E-2</v>
      </c>
      <c r="K279" s="15" t="s">
        <v>99</v>
      </c>
    </row>
    <row r="280" spans="1:11" ht="15.75" thickBot="1">
      <c r="A280" s="59">
        <v>24</v>
      </c>
      <c r="B280" s="64" t="s">
        <v>138</v>
      </c>
      <c r="C280" s="55"/>
      <c r="D280" s="20"/>
      <c r="E280" s="15" t="s">
        <v>23</v>
      </c>
      <c r="F280" s="15">
        <v>4.4999999999999998E-2</v>
      </c>
      <c r="G280" s="15">
        <v>4.48E-2</v>
      </c>
      <c r="H280" s="15">
        <v>4.4699999999999997E-2</v>
      </c>
      <c r="I280" s="15">
        <v>4.4600000000000001E-2</v>
      </c>
      <c r="J280" s="15">
        <v>4.4600000000000001E-2</v>
      </c>
      <c r="K280" s="15" t="s">
        <v>99</v>
      </c>
    </row>
    <row r="281" spans="1:11">
      <c r="A281" s="59">
        <v>25</v>
      </c>
      <c r="B281" s="64" t="s">
        <v>139</v>
      </c>
      <c r="C281" s="51" t="s">
        <v>100</v>
      </c>
      <c r="D281" s="16" t="s">
        <v>101</v>
      </c>
      <c r="E281" s="94" t="s">
        <v>9</v>
      </c>
      <c r="F281" s="97" t="s">
        <v>91</v>
      </c>
      <c r="G281" s="98"/>
      <c r="H281" s="98"/>
      <c r="I281" s="98"/>
      <c r="J281" s="99"/>
      <c r="K281" s="94" t="s">
        <v>92</v>
      </c>
    </row>
    <row r="282" spans="1:11" ht="15.75" thickBot="1">
      <c r="A282" s="59">
        <v>25</v>
      </c>
      <c r="B282" s="64" t="s">
        <v>139</v>
      </c>
      <c r="C282" s="52"/>
      <c r="D282" s="17" t="s">
        <v>102</v>
      </c>
      <c r="E282" s="95"/>
      <c r="F282" s="100" t="s">
        <v>93</v>
      </c>
      <c r="G282" s="101"/>
      <c r="H282" s="101"/>
      <c r="I282" s="101"/>
      <c r="J282" s="102"/>
      <c r="K282" s="95"/>
    </row>
    <row r="283" spans="1:11" ht="15.75" thickBot="1">
      <c r="A283" s="59">
        <v>25</v>
      </c>
      <c r="B283" s="64" t="s">
        <v>139</v>
      </c>
      <c r="C283" s="53"/>
      <c r="D283" s="18"/>
      <c r="E283" s="96"/>
      <c r="F283" s="14" t="s">
        <v>94</v>
      </c>
      <c r="G283" s="14" t="s">
        <v>95</v>
      </c>
      <c r="H283" s="14" t="s">
        <v>96</v>
      </c>
      <c r="I283" s="14" t="s">
        <v>97</v>
      </c>
      <c r="J283" s="14" t="s">
        <v>98</v>
      </c>
      <c r="K283" s="96"/>
    </row>
    <row r="284" spans="1:11" ht="15.75" thickBot="1">
      <c r="A284" s="59">
        <v>25</v>
      </c>
      <c r="B284" s="64" t="s">
        <v>139</v>
      </c>
      <c r="C284" s="54" t="s">
        <v>103</v>
      </c>
      <c r="D284" s="19" t="s">
        <v>104</v>
      </c>
      <c r="E284" s="15" t="s">
        <v>19</v>
      </c>
      <c r="F284" s="15">
        <v>0.10879999999999999</v>
      </c>
      <c r="G284" s="15">
        <v>0.11559999999999999</v>
      </c>
      <c r="H284" s="15">
        <v>0.11849999999999999</v>
      </c>
      <c r="I284" s="15">
        <v>0.12139999999999999</v>
      </c>
      <c r="J284" s="15">
        <v>0.1244</v>
      </c>
      <c r="K284" s="15" t="s">
        <v>99</v>
      </c>
    </row>
    <row r="285" spans="1:11" ht="15.75" thickBot="1">
      <c r="A285" s="59">
        <v>25</v>
      </c>
      <c r="B285" s="64" t="s">
        <v>139</v>
      </c>
      <c r="C285" s="55"/>
      <c r="D285" s="20"/>
      <c r="E285" s="15" t="s">
        <v>20</v>
      </c>
      <c r="F285" s="15">
        <v>9.8900000000000002E-2</v>
      </c>
      <c r="G285" s="15">
        <v>0.1051</v>
      </c>
      <c r="H285" s="15">
        <v>0.1077</v>
      </c>
      <c r="I285" s="15">
        <v>0.1104</v>
      </c>
      <c r="J285" s="15">
        <v>0.11310000000000001</v>
      </c>
      <c r="K285" s="15" t="s">
        <v>99</v>
      </c>
    </row>
    <row r="286" spans="1:11" ht="15.75" thickBot="1">
      <c r="A286" s="59">
        <v>25</v>
      </c>
      <c r="B286" s="64" t="s">
        <v>139</v>
      </c>
      <c r="C286" s="55"/>
      <c r="D286" s="20"/>
      <c r="E286" s="15" t="s">
        <v>21</v>
      </c>
      <c r="F286" s="15">
        <v>9.8900000000000002E-2</v>
      </c>
      <c r="G286" s="15">
        <v>0.1051</v>
      </c>
      <c r="H286" s="15">
        <v>0.1077</v>
      </c>
      <c r="I286" s="15">
        <v>0.1104</v>
      </c>
      <c r="J286" s="15">
        <v>0.11310000000000001</v>
      </c>
      <c r="K286" s="15" t="s">
        <v>99</v>
      </c>
    </row>
    <row r="287" spans="1:11" ht="15.75" thickBot="1">
      <c r="A287" s="59">
        <v>25</v>
      </c>
      <c r="B287" s="64" t="s">
        <v>139</v>
      </c>
      <c r="C287" s="55"/>
      <c r="D287" s="20"/>
      <c r="E287" s="15" t="s">
        <v>22</v>
      </c>
      <c r="F287" s="15">
        <v>9.4E-2</v>
      </c>
      <c r="G287" s="15">
        <v>9.98E-2</v>
      </c>
      <c r="H287" s="15">
        <v>0.1023</v>
      </c>
      <c r="I287" s="15">
        <v>0.10489999999999999</v>
      </c>
      <c r="J287" s="15">
        <v>0.1074</v>
      </c>
      <c r="K287" s="15" t="s">
        <v>99</v>
      </c>
    </row>
    <row r="288" spans="1:11" ht="15.75" thickBot="1">
      <c r="A288" s="59">
        <v>25</v>
      </c>
      <c r="B288" s="64" t="s">
        <v>139</v>
      </c>
      <c r="C288" s="55"/>
      <c r="D288" s="20"/>
      <c r="E288" s="15" t="s">
        <v>23</v>
      </c>
      <c r="F288" s="15">
        <v>8.8999999999999996E-2</v>
      </c>
      <c r="G288" s="15">
        <v>9.4600000000000004E-2</v>
      </c>
      <c r="H288" s="15">
        <v>9.69E-2</v>
      </c>
      <c r="I288" s="15">
        <v>9.9400000000000002E-2</v>
      </c>
      <c r="J288" s="15">
        <v>0.1018</v>
      </c>
      <c r="K288" s="15" t="s">
        <v>99</v>
      </c>
    </row>
    <row r="289" spans="1:11">
      <c r="A289" s="59">
        <v>26</v>
      </c>
      <c r="B289" s="64" t="s">
        <v>140</v>
      </c>
      <c r="C289" s="51" t="s">
        <v>100</v>
      </c>
      <c r="D289" s="16" t="s">
        <v>101</v>
      </c>
      <c r="E289" s="94" t="s">
        <v>9</v>
      </c>
      <c r="F289" s="97" t="s">
        <v>91</v>
      </c>
      <c r="G289" s="98"/>
      <c r="H289" s="98"/>
      <c r="I289" s="98"/>
      <c r="J289" s="99"/>
      <c r="K289" s="94" t="s">
        <v>92</v>
      </c>
    </row>
    <row r="290" spans="1:11" ht="15.75" thickBot="1">
      <c r="A290" s="59">
        <v>26</v>
      </c>
      <c r="B290" s="64" t="s">
        <v>140</v>
      </c>
      <c r="C290" s="52"/>
      <c r="D290" s="17" t="s">
        <v>102</v>
      </c>
      <c r="E290" s="95"/>
      <c r="F290" s="100" t="s">
        <v>93</v>
      </c>
      <c r="G290" s="101"/>
      <c r="H290" s="101"/>
      <c r="I290" s="101"/>
      <c r="J290" s="102"/>
      <c r="K290" s="95"/>
    </row>
    <row r="291" spans="1:11" ht="15.75" thickBot="1">
      <c r="A291" s="59">
        <v>26</v>
      </c>
      <c r="B291" s="64" t="s">
        <v>140</v>
      </c>
      <c r="C291" s="53"/>
      <c r="D291" s="18"/>
      <c r="E291" s="96"/>
      <c r="F291" s="14" t="s">
        <v>94</v>
      </c>
      <c r="G291" s="14" t="s">
        <v>95</v>
      </c>
      <c r="H291" s="14" t="s">
        <v>96</v>
      </c>
      <c r="I291" s="14" t="s">
        <v>97</v>
      </c>
      <c r="J291" s="14" t="s">
        <v>98</v>
      </c>
      <c r="K291" s="96"/>
    </row>
    <row r="292" spans="1:11" ht="15.75" thickBot="1">
      <c r="A292" s="59">
        <v>26</v>
      </c>
      <c r="B292" s="64" t="s">
        <v>140</v>
      </c>
      <c r="C292" s="54" t="s">
        <v>103</v>
      </c>
      <c r="D292" s="19" t="s">
        <v>104</v>
      </c>
      <c r="E292" s="15" t="s">
        <v>19</v>
      </c>
      <c r="F292" s="15">
        <v>0.1087</v>
      </c>
      <c r="G292" s="15">
        <v>0.1096</v>
      </c>
      <c r="H292" s="15">
        <v>0.1101</v>
      </c>
      <c r="I292" s="15">
        <v>0.1114</v>
      </c>
      <c r="J292" s="15">
        <v>0.11210000000000001</v>
      </c>
      <c r="K292" s="15" t="s">
        <v>99</v>
      </c>
    </row>
    <row r="293" spans="1:11" ht="15.75" thickBot="1">
      <c r="A293" s="59">
        <v>26</v>
      </c>
      <c r="B293" s="64" t="s">
        <v>140</v>
      </c>
      <c r="C293" s="55"/>
      <c r="D293" s="20"/>
      <c r="E293" s="15" t="s">
        <v>20</v>
      </c>
      <c r="F293" s="15">
        <v>9.8799999999999999E-2</v>
      </c>
      <c r="G293" s="15">
        <v>9.9599999999999994E-2</v>
      </c>
      <c r="H293" s="15">
        <v>0.10009999999999999</v>
      </c>
      <c r="I293" s="15">
        <v>0.1013</v>
      </c>
      <c r="J293" s="15">
        <v>0.1019</v>
      </c>
      <c r="K293" s="15" t="s">
        <v>99</v>
      </c>
    </row>
    <row r="294" spans="1:11" ht="15.75" thickBot="1">
      <c r="A294" s="59">
        <v>26</v>
      </c>
      <c r="B294" s="64" t="s">
        <v>140</v>
      </c>
      <c r="C294" s="55"/>
      <c r="D294" s="20"/>
      <c r="E294" s="15" t="s">
        <v>21</v>
      </c>
      <c r="F294" s="15">
        <v>9.8799999999999999E-2</v>
      </c>
      <c r="G294" s="15">
        <v>9.9599999999999994E-2</v>
      </c>
      <c r="H294" s="15">
        <v>0.10009999999999999</v>
      </c>
      <c r="I294" s="15">
        <v>0.1013</v>
      </c>
      <c r="J294" s="15">
        <v>0.1019</v>
      </c>
      <c r="K294" s="15" t="s">
        <v>99</v>
      </c>
    </row>
    <row r="295" spans="1:11" ht="15.75" thickBot="1">
      <c r="A295" s="59">
        <v>26</v>
      </c>
      <c r="B295" s="64" t="s">
        <v>140</v>
      </c>
      <c r="C295" s="55"/>
      <c r="D295" s="20"/>
      <c r="E295" s="15" t="s">
        <v>22</v>
      </c>
      <c r="F295" s="15">
        <v>9.3899999999999997E-2</v>
      </c>
      <c r="G295" s="15">
        <v>9.4600000000000004E-2</v>
      </c>
      <c r="H295" s="15">
        <v>9.5100000000000004E-2</v>
      </c>
      <c r="I295" s="15">
        <v>9.6199999999999994E-2</v>
      </c>
      <c r="J295" s="15">
        <v>9.6799999999999997E-2</v>
      </c>
      <c r="K295" s="15" t="s">
        <v>99</v>
      </c>
    </row>
    <row r="296" spans="1:11" ht="15.75" thickBot="1">
      <c r="A296" s="59">
        <v>26</v>
      </c>
      <c r="B296" s="64" t="s">
        <v>140</v>
      </c>
      <c r="C296" s="55"/>
      <c r="D296" s="20"/>
      <c r="E296" s="15" t="s">
        <v>23</v>
      </c>
      <c r="F296" s="15">
        <v>8.8900000000000007E-2</v>
      </c>
      <c r="G296" s="15">
        <v>8.9599999999999999E-2</v>
      </c>
      <c r="H296" s="15">
        <v>9.01E-2</v>
      </c>
      <c r="I296" s="15">
        <v>9.1200000000000003E-2</v>
      </c>
      <c r="J296" s="15">
        <v>9.1700000000000004E-2</v>
      </c>
      <c r="K296" s="15" t="s">
        <v>99</v>
      </c>
    </row>
    <row r="297" spans="1:11" ht="15.75" thickBot="1">
      <c r="A297" s="59">
        <v>26</v>
      </c>
      <c r="B297" s="64" t="s">
        <v>140</v>
      </c>
      <c r="C297" s="55"/>
      <c r="D297" s="20"/>
      <c r="E297" s="15" t="s">
        <v>24</v>
      </c>
      <c r="F297" s="15">
        <v>8.4000000000000005E-2</v>
      </c>
      <c r="G297" s="15">
        <v>8.4699999999999998E-2</v>
      </c>
      <c r="H297" s="15">
        <v>8.5099999999999995E-2</v>
      </c>
      <c r="I297" s="15">
        <v>8.6099999999999996E-2</v>
      </c>
      <c r="J297" s="15">
        <v>8.6599999999999996E-2</v>
      </c>
      <c r="K297" s="15" t="s">
        <v>99</v>
      </c>
    </row>
    <row r="298" spans="1:11">
      <c r="A298" s="59">
        <v>27</v>
      </c>
      <c r="B298" s="64" t="s">
        <v>141</v>
      </c>
      <c r="C298" s="51" t="s">
        <v>100</v>
      </c>
      <c r="D298" s="16" t="s">
        <v>101</v>
      </c>
      <c r="E298" s="94" t="s">
        <v>9</v>
      </c>
      <c r="F298" s="97" t="s">
        <v>91</v>
      </c>
      <c r="G298" s="98"/>
      <c r="H298" s="98"/>
      <c r="I298" s="98"/>
      <c r="J298" s="99"/>
      <c r="K298" s="94" t="s">
        <v>92</v>
      </c>
    </row>
    <row r="299" spans="1:11" ht="15.75" thickBot="1">
      <c r="A299" s="59">
        <v>27</v>
      </c>
      <c r="B299" s="64" t="s">
        <v>141</v>
      </c>
      <c r="C299" s="52"/>
      <c r="D299" s="17" t="s">
        <v>102</v>
      </c>
      <c r="E299" s="95"/>
      <c r="F299" s="100" t="s">
        <v>93</v>
      </c>
      <c r="G299" s="101"/>
      <c r="H299" s="101"/>
      <c r="I299" s="101"/>
      <c r="J299" s="102"/>
      <c r="K299" s="95"/>
    </row>
    <row r="300" spans="1:11" ht="15.75" thickBot="1">
      <c r="A300" s="59">
        <v>27</v>
      </c>
      <c r="B300" s="64" t="s">
        <v>141</v>
      </c>
      <c r="C300" s="52"/>
      <c r="D300" s="17"/>
      <c r="E300" s="96"/>
      <c r="F300" s="14" t="s">
        <v>94</v>
      </c>
      <c r="G300" s="14" t="s">
        <v>95</v>
      </c>
      <c r="H300" s="14" t="s">
        <v>96</v>
      </c>
      <c r="I300" s="14" t="s">
        <v>97</v>
      </c>
      <c r="J300" s="14" t="s">
        <v>98</v>
      </c>
      <c r="K300" s="96"/>
    </row>
    <row r="301" spans="1:11" ht="15.75" thickBot="1">
      <c r="A301" s="59">
        <v>27</v>
      </c>
      <c r="B301" s="64" t="s">
        <v>141</v>
      </c>
      <c r="C301" s="56"/>
      <c r="D301" s="40"/>
      <c r="E301" s="21" t="s">
        <v>23</v>
      </c>
      <c r="F301" s="15">
        <v>8.6800000000000002E-2</v>
      </c>
      <c r="G301" s="15">
        <v>8.5400000000000004E-2</v>
      </c>
      <c r="H301" s="15">
        <v>8.4699999999999998E-2</v>
      </c>
      <c r="I301" s="15">
        <v>8.6900000000000005E-2</v>
      </c>
      <c r="J301" s="15">
        <v>8.6599999999999996E-2</v>
      </c>
      <c r="K301" s="15" t="s">
        <v>99</v>
      </c>
    </row>
    <row r="302" spans="1:11" ht="15.75" thickBot="1">
      <c r="A302" s="59">
        <v>27</v>
      </c>
      <c r="B302" s="64" t="s">
        <v>141</v>
      </c>
      <c r="C302" s="55"/>
      <c r="D302" s="41"/>
      <c r="E302" s="21" t="s">
        <v>25</v>
      </c>
      <c r="F302" s="15">
        <v>7.7100000000000002E-2</v>
      </c>
      <c r="G302" s="15">
        <v>7.5899999999999995E-2</v>
      </c>
      <c r="H302" s="15">
        <v>7.5300000000000006E-2</v>
      </c>
      <c r="I302" s="15">
        <v>7.7200000000000005E-2</v>
      </c>
      <c r="J302" s="15">
        <v>7.6999999999999999E-2</v>
      </c>
      <c r="K302" s="15" t="s">
        <v>99</v>
      </c>
    </row>
    <row r="303" spans="1:11" ht="15.75" thickBot="1">
      <c r="A303" s="60">
        <v>27</v>
      </c>
      <c r="B303" s="65" t="s">
        <v>141</v>
      </c>
      <c r="C303" s="57"/>
      <c r="D303" s="42"/>
      <c r="E303" s="21" t="s">
        <v>28</v>
      </c>
      <c r="F303" s="15">
        <v>7.2300000000000003E-2</v>
      </c>
      <c r="G303" s="15">
        <v>7.1199999999999999E-2</v>
      </c>
      <c r="H303" s="15">
        <v>7.0599999999999996E-2</v>
      </c>
      <c r="I303" s="15">
        <v>7.2400000000000006E-2</v>
      </c>
      <c r="J303" s="15">
        <v>7.22E-2</v>
      </c>
      <c r="K303" s="15" t="s">
        <v>99</v>
      </c>
    </row>
  </sheetData>
  <mergeCells count="154">
    <mergeCell ref="E298:E300"/>
    <mergeCell ref="F298:J298"/>
    <mergeCell ref="K298:K300"/>
    <mergeCell ref="F299:J299"/>
    <mergeCell ref="E281:E283"/>
    <mergeCell ref="F281:J281"/>
    <mergeCell ref="K281:K283"/>
    <mergeCell ref="F282:J282"/>
    <mergeCell ref="E289:E291"/>
    <mergeCell ref="F289:J289"/>
    <mergeCell ref="K289:K291"/>
    <mergeCell ref="F290:J290"/>
    <mergeCell ref="E267:E269"/>
    <mergeCell ref="F267:J267"/>
    <mergeCell ref="K267:K269"/>
    <mergeCell ref="F268:J268"/>
    <mergeCell ref="E275:E277"/>
    <mergeCell ref="F275:J275"/>
    <mergeCell ref="K275:K277"/>
    <mergeCell ref="F276:J276"/>
    <mergeCell ref="E248:E250"/>
    <mergeCell ref="F248:J248"/>
    <mergeCell ref="K248:K250"/>
    <mergeCell ref="F249:J249"/>
    <mergeCell ref="E258:E260"/>
    <mergeCell ref="F258:J258"/>
    <mergeCell ref="K258:K260"/>
    <mergeCell ref="F259:J259"/>
    <mergeCell ref="E229:E231"/>
    <mergeCell ref="F229:J229"/>
    <mergeCell ref="K229:K231"/>
    <mergeCell ref="F230:J230"/>
    <mergeCell ref="E239:E241"/>
    <mergeCell ref="F239:J239"/>
    <mergeCell ref="K239:K241"/>
    <mergeCell ref="F240:J240"/>
    <mergeCell ref="E208:E210"/>
    <mergeCell ref="F208:J208"/>
    <mergeCell ref="K208:K210"/>
    <mergeCell ref="F209:J209"/>
    <mergeCell ref="E219:E221"/>
    <mergeCell ref="F219:J219"/>
    <mergeCell ref="K219:K221"/>
    <mergeCell ref="F220:J220"/>
    <mergeCell ref="E194:E196"/>
    <mergeCell ref="F194:J194"/>
    <mergeCell ref="K194:K196"/>
    <mergeCell ref="F195:J195"/>
    <mergeCell ref="E201:E203"/>
    <mergeCell ref="F201:J201"/>
    <mergeCell ref="K201:K203"/>
    <mergeCell ref="F202:J202"/>
    <mergeCell ref="E179:E181"/>
    <mergeCell ref="F179:J179"/>
    <mergeCell ref="K179:K180"/>
    <mergeCell ref="F180:J180"/>
    <mergeCell ref="E187:E189"/>
    <mergeCell ref="F187:J187"/>
    <mergeCell ref="K187:K189"/>
    <mergeCell ref="F188:J188"/>
    <mergeCell ref="E164:E166"/>
    <mergeCell ref="F164:J164"/>
    <mergeCell ref="K164:K166"/>
    <mergeCell ref="F165:J165"/>
    <mergeCell ref="E171:E173"/>
    <mergeCell ref="F171:J171"/>
    <mergeCell ref="K171:K173"/>
    <mergeCell ref="F172:J172"/>
    <mergeCell ref="E149:E151"/>
    <mergeCell ref="F149:J149"/>
    <mergeCell ref="K149:K151"/>
    <mergeCell ref="F150:J150"/>
    <mergeCell ref="E158:E160"/>
    <mergeCell ref="F158:J158"/>
    <mergeCell ref="K158:K160"/>
    <mergeCell ref="F159:J159"/>
    <mergeCell ref="E132:E134"/>
    <mergeCell ref="F132:J132"/>
    <mergeCell ref="K132:K134"/>
    <mergeCell ref="F133:J133"/>
    <mergeCell ref="E140:E142"/>
    <mergeCell ref="F140:J140"/>
    <mergeCell ref="K140:K142"/>
    <mergeCell ref="F141:J141"/>
    <mergeCell ref="E115:E117"/>
    <mergeCell ref="F115:J115"/>
    <mergeCell ref="K115:K117"/>
    <mergeCell ref="F116:J116"/>
    <mergeCell ref="E124:E126"/>
    <mergeCell ref="F124:J124"/>
    <mergeCell ref="K124:K126"/>
    <mergeCell ref="F125:J125"/>
    <mergeCell ref="E102:E104"/>
    <mergeCell ref="F102:J102"/>
    <mergeCell ref="K102:K104"/>
    <mergeCell ref="F103:J103"/>
    <mergeCell ref="E107:E109"/>
    <mergeCell ref="F107:J107"/>
    <mergeCell ref="K107:K109"/>
    <mergeCell ref="F108:J108"/>
    <mergeCell ref="E89:E91"/>
    <mergeCell ref="F89:J89"/>
    <mergeCell ref="K89:K91"/>
    <mergeCell ref="F90:J90"/>
    <mergeCell ref="E95:E97"/>
    <mergeCell ref="F95:J95"/>
    <mergeCell ref="K95:K97"/>
    <mergeCell ref="F96:J96"/>
    <mergeCell ref="E73:E75"/>
    <mergeCell ref="F73:J73"/>
    <mergeCell ref="K73:K75"/>
    <mergeCell ref="F74:J74"/>
    <mergeCell ref="E83:E85"/>
    <mergeCell ref="F83:J83"/>
    <mergeCell ref="K83:K85"/>
    <mergeCell ref="F84:J84"/>
    <mergeCell ref="E58:E60"/>
    <mergeCell ref="F58:J58"/>
    <mergeCell ref="K58:K60"/>
    <mergeCell ref="F59:J59"/>
    <mergeCell ref="E66:E68"/>
    <mergeCell ref="F66:J66"/>
    <mergeCell ref="K66:K68"/>
    <mergeCell ref="F67:J67"/>
    <mergeCell ref="E3:E5"/>
    <mergeCell ref="F3:J3"/>
    <mergeCell ref="K3:K5"/>
    <mergeCell ref="F4:J4"/>
    <mergeCell ref="E45:E47"/>
    <mergeCell ref="F45:J45"/>
    <mergeCell ref="K45:K47"/>
    <mergeCell ref="F46:J46"/>
    <mergeCell ref="E51:E53"/>
    <mergeCell ref="F51:J51"/>
    <mergeCell ref="K51:K53"/>
    <mergeCell ref="F52:J52"/>
    <mergeCell ref="E32:E34"/>
    <mergeCell ref="F32:J32"/>
    <mergeCell ref="K32:K34"/>
    <mergeCell ref="F33:J33"/>
    <mergeCell ref="E39:E41"/>
    <mergeCell ref="F39:J39"/>
    <mergeCell ref="K39:K41"/>
    <mergeCell ref="F40:J40"/>
    <mergeCell ref="D6:D12"/>
    <mergeCell ref="C6:C12"/>
    <mergeCell ref="E13:E15"/>
    <mergeCell ref="F13:J13"/>
    <mergeCell ref="K13:K15"/>
    <mergeCell ref="F14:J14"/>
    <mergeCell ref="E24:E26"/>
    <mergeCell ref="F24:J24"/>
    <mergeCell ref="K24:K26"/>
    <mergeCell ref="F25:J2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4E56E-1B67-4E79-A870-FA03C3EB6DF1}">
  <sheetPr codeName="Sheet17"/>
  <dimension ref="A1:I344"/>
  <sheetViews>
    <sheetView view="pageBreakPreview" zoomScaleNormal="100" zoomScaleSheetLayoutView="100" workbookViewId="0">
      <selection activeCell="O11" sqref="O11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288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  <c r="H3" s="79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  <c r="H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  <c r="H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0.1167</v>
      </c>
      <c r="D9" s="66"/>
      <c r="E9" s="2"/>
      <c r="F9" s="2" t="s">
        <v>279</v>
      </c>
      <c r="G9" s="2">
        <v>7.5345000000000004</v>
      </c>
      <c r="H9" s="2"/>
      <c r="I9">
        <f>C9/G9</f>
        <v>1.5488751741986859E-2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 t="shared" ref="D17:D23" si="0">E17/$G$9</f>
        <v>3.941867409914394E-3</v>
      </c>
      <c r="E17" s="9">
        <v>2.9700000000000001E-2</v>
      </c>
      <c r="F17" s="13">
        <f t="shared" ref="F17:F23" si="1">C17+$C$9</f>
        <v>0.1203</v>
      </c>
      <c r="G17" s="8">
        <f>'TARIFNE STAVKE od 01.10.2022'!F6</f>
        <v>6.8999999999999999E-3</v>
      </c>
      <c r="H17" s="8">
        <f>'TARIFNE STAVKE od 01.10.2022'!G6</f>
        <v>7.1000000000000004E-3</v>
      </c>
      <c r="I17" s="9">
        <f>F17+H17</f>
        <v>0.12740000000000001</v>
      </c>
    </row>
    <row r="18" spans="1:9">
      <c r="A18" s="3">
        <v>2</v>
      </c>
      <c r="B18" s="3" t="s">
        <v>20</v>
      </c>
      <c r="C18" s="9">
        <f t="shared" ref="C18:C23" si="2">ROUND(D18*0.901,4)</f>
        <v>3.5999999999999999E-3</v>
      </c>
      <c r="D18" s="9">
        <f t="shared" si="0"/>
        <v>3.941867409914394E-3</v>
      </c>
      <c r="E18" s="9">
        <v>2.9700000000000001E-2</v>
      </c>
      <c r="F18" s="13">
        <f t="shared" si="1"/>
        <v>0.1203</v>
      </c>
      <c r="G18" s="8">
        <f>'TARIFNE STAVKE od 01.10.2022'!F7</f>
        <v>5.3E-3</v>
      </c>
      <c r="H18" s="8">
        <f>'TARIFNE STAVKE od 01.10.2022'!G7</f>
        <v>5.4999999999999997E-3</v>
      </c>
      <c r="I18" s="9">
        <f t="shared" ref="I18:I23" si="3">F18+H18</f>
        <v>0.1258</v>
      </c>
    </row>
    <row r="19" spans="1:9">
      <c r="A19" s="3">
        <v>3</v>
      </c>
      <c r="B19" s="3" t="s">
        <v>21</v>
      </c>
      <c r="C19" s="9">
        <f t="shared" si="2"/>
        <v>3.5999999999999999E-3</v>
      </c>
      <c r="D19" s="9">
        <f t="shared" si="0"/>
        <v>3.941867409914394E-3</v>
      </c>
      <c r="E19" s="9">
        <v>2.9700000000000001E-2</v>
      </c>
      <c r="F19" s="13">
        <f t="shared" si="1"/>
        <v>0.1203</v>
      </c>
      <c r="G19" s="8">
        <f>'TARIFNE STAVKE od 01.10.2022'!F8</f>
        <v>5.1999999999999998E-3</v>
      </c>
      <c r="H19" s="8">
        <f>'TARIFNE STAVKE od 01.10.2022'!G8</f>
        <v>5.4000000000000003E-3</v>
      </c>
      <c r="I19" s="9">
        <f t="shared" si="3"/>
        <v>0.12570000000000001</v>
      </c>
    </row>
    <row r="20" spans="1:9">
      <c r="A20" s="3">
        <v>4</v>
      </c>
      <c r="B20" s="3" t="s">
        <v>22</v>
      </c>
      <c r="C20" s="9">
        <f t="shared" si="2"/>
        <v>3.5999999999999999E-3</v>
      </c>
      <c r="D20" s="9">
        <f t="shared" si="0"/>
        <v>3.941867409914394E-3</v>
      </c>
      <c r="E20" s="9">
        <v>2.9700000000000001E-2</v>
      </c>
      <c r="F20" s="13">
        <f t="shared" si="1"/>
        <v>0.1203</v>
      </c>
      <c r="G20" s="8">
        <f>'TARIFNE STAVKE od 01.10.2022'!F9</f>
        <v>5.0000000000000001E-3</v>
      </c>
      <c r="H20" s="8">
        <f>'TARIFNE STAVKE od 01.10.2022'!G9</f>
        <v>5.1999999999999998E-3</v>
      </c>
      <c r="I20" s="9">
        <f t="shared" si="3"/>
        <v>0.1255</v>
      </c>
    </row>
    <row r="21" spans="1:9">
      <c r="A21" s="3">
        <v>5</v>
      </c>
      <c r="B21" s="3" t="s">
        <v>23</v>
      </c>
      <c r="C21" s="9">
        <f t="shared" si="2"/>
        <v>3.5999999999999999E-3</v>
      </c>
      <c r="D21" s="9">
        <f t="shared" si="0"/>
        <v>3.941867409914394E-3</v>
      </c>
      <c r="E21" s="9">
        <v>2.9700000000000001E-2</v>
      </c>
      <c r="F21" s="13">
        <f t="shared" si="1"/>
        <v>0.1203</v>
      </c>
      <c r="G21" s="8">
        <f>'TARIFNE STAVKE od 01.10.2022'!F10</f>
        <v>4.7999999999999996E-3</v>
      </c>
      <c r="H21" s="8">
        <f>'TARIFNE STAVKE od 01.10.2022'!G10</f>
        <v>4.8999999999999998E-3</v>
      </c>
      <c r="I21" s="9">
        <f t="shared" si="3"/>
        <v>0.12520000000000001</v>
      </c>
    </row>
    <row r="22" spans="1:9">
      <c r="A22" s="3">
        <v>6</v>
      </c>
      <c r="B22" s="3" t="s">
        <v>24</v>
      </c>
      <c r="C22" s="9">
        <f t="shared" si="2"/>
        <v>3.5999999999999999E-3</v>
      </c>
      <c r="D22" s="9">
        <f t="shared" si="0"/>
        <v>3.941867409914394E-3</v>
      </c>
      <c r="E22" s="9">
        <v>2.9700000000000001E-2</v>
      </c>
      <c r="F22" s="13">
        <f t="shared" si="1"/>
        <v>0.1203</v>
      </c>
      <c r="G22" s="8">
        <f>'TARIFNE STAVKE od 01.10.2022'!F11</f>
        <v>4.4999999999999997E-3</v>
      </c>
      <c r="H22" s="8">
        <f>'TARIFNE STAVKE od 01.10.2022'!G11</f>
        <v>4.5999999999999999E-3</v>
      </c>
      <c r="I22" s="9">
        <f t="shared" si="3"/>
        <v>0.12490000000000001</v>
      </c>
    </row>
    <row r="23" spans="1:9">
      <c r="A23" s="3">
        <v>7</v>
      </c>
      <c r="B23" s="3" t="s">
        <v>25</v>
      </c>
      <c r="C23" s="9">
        <f t="shared" si="2"/>
        <v>3.5999999999999999E-3</v>
      </c>
      <c r="D23" s="9">
        <f t="shared" si="0"/>
        <v>3.941867409914394E-3</v>
      </c>
      <c r="E23" s="9">
        <v>2.9700000000000001E-2</v>
      </c>
      <c r="F23" s="13">
        <f t="shared" si="1"/>
        <v>0.1203</v>
      </c>
      <c r="G23" s="8">
        <f>'TARIFNE STAVKE od 01.10.2022'!F12</f>
        <v>4.1999999999999997E-3</v>
      </c>
      <c r="H23" s="8">
        <f>'TARIFNE STAVKE od 01.10.2022'!G12</f>
        <v>4.4000000000000003E-3</v>
      </c>
      <c r="I23" s="9">
        <f t="shared" si="3"/>
        <v>0.12470000000000001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>ROUND(D29*0.901,4)</f>
        <v>2.8E-3</v>
      </c>
      <c r="D29" s="9">
        <f t="shared" ref="D29:D36" si="4">E29/$G$9</f>
        <v>3.079169155219324E-3</v>
      </c>
      <c r="E29" s="9">
        <v>2.3199999999999998E-2</v>
      </c>
      <c r="F29" s="13">
        <f t="shared" ref="F29:F36" si="5">C29+$C$9</f>
        <v>0.1195</v>
      </c>
      <c r="G29" s="10">
        <f>'TARIFNE STAVKE od 01.10.2022'!F16</f>
        <v>4.0000000000000001E-3</v>
      </c>
      <c r="H29" s="10">
        <f>'TARIFNE STAVKE od 01.10.2022'!G16</f>
        <v>4.1000000000000003E-3</v>
      </c>
      <c r="I29" s="9">
        <f t="shared" ref="I29:I36" si="6">F29+H29</f>
        <v>0.1236</v>
      </c>
    </row>
    <row r="30" spans="1:9">
      <c r="A30" s="3">
        <v>2</v>
      </c>
      <c r="B30" s="3" t="s">
        <v>20</v>
      </c>
      <c r="C30" s="9">
        <f t="shared" ref="C30:C36" si="7">ROUND(D30*0.901,4)</f>
        <v>2.8E-3</v>
      </c>
      <c r="D30" s="9">
        <f t="shared" si="4"/>
        <v>3.079169155219324E-3</v>
      </c>
      <c r="E30" s="9">
        <v>2.3199999999999998E-2</v>
      </c>
      <c r="F30" s="13">
        <f t="shared" si="5"/>
        <v>0.1195</v>
      </c>
      <c r="G30" s="10">
        <f>'TARIFNE STAVKE od 01.10.2022'!F17</f>
        <v>4.0000000000000001E-3</v>
      </c>
      <c r="H30" s="10">
        <f>'TARIFNE STAVKE od 01.10.2022'!G17</f>
        <v>4.1000000000000003E-3</v>
      </c>
      <c r="I30" s="9">
        <f t="shared" si="6"/>
        <v>0.1236</v>
      </c>
    </row>
    <row r="31" spans="1:9">
      <c r="A31" s="3">
        <v>3</v>
      </c>
      <c r="B31" s="3" t="s">
        <v>21</v>
      </c>
      <c r="C31" s="9">
        <f t="shared" si="7"/>
        <v>2.8E-3</v>
      </c>
      <c r="D31" s="9">
        <f t="shared" si="4"/>
        <v>3.079169155219324E-3</v>
      </c>
      <c r="E31" s="9">
        <v>2.3199999999999998E-2</v>
      </c>
      <c r="F31" s="13">
        <f t="shared" si="5"/>
        <v>0.1195</v>
      </c>
      <c r="G31" s="10">
        <f>'TARIFNE STAVKE od 01.10.2022'!F18</f>
        <v>4.0000000000000001E-3</v>
      </c>
      <c r="H31" s="10">
        <f>'TARIFNE STAVKE od 01.10.2022'!G18</f>
        <v>4.1000000000000003E-3</v>
      </c>
      <c r="I31" s="9">
        <f t="shared" si="6"/>
        <v>0.1236</v>
      </c>
    </row>
    <row r="32" spans="1:9">
      <c r="A32" s="3">
        <v>4</v>
      </c>
      <c r="B32" s="3" t="s">
        <v>22</v>
      </c>
      <c r="C32" s="9">
        <f t="shared" si="7"/>
        <v>2.8E-3</v>
      </c>
      <c r="D32" s="9">
        <f t="shared" si="4"/>
        <v>3.079169155219324E-3</v>
      </c>
      <c r="E32" s="9">
        <v>2.3199999999999998E-2</v>
      </c>
      <c r="F32" s="13">
        <f t="shared" si="5"/>
        <v>0.1195</v>
      </c>
      <c r="G32" s="10">
        <f>'TARIFNE STAVKE od 01.10.2022'!F19</f>
        <v>3.5999999999999999E-3</v>
      </c>
      <c r="H32" s="10">
        <f>'TARIFNE STAVKE od 01.10.2022'!G19</f>
        <v>3.7000000000000002E-3</v>
      </c>
      <c r="I32" s="9">
        <f t="shared" si="6"/>
        <v>0.12319999999999999</v>
      </c>
    </row>
    <row r="33" spans="1:9">
      <c r="A33" s="3">
        <v>5</v>
      </c>
      <c r="B33" s="3" t="s">
        <v>23</v>
      </c>
      <c r="C33" s="9">
        <f t="shared" si="7"/>
        <v>2.8E-3</v>
      </c>
      <c r="D33" s="9">
        <f t="shared" si="4"/>
        <v>3.079169155219324E-3</v>
      </c>
      <c r="E33" s="9">
        <v>2.3199999999999998E-2</v>
      </c>
      <c r="F33" s="13">
        <f t="shared" si="5"/>
        <v>0.1195</v>
      </c>
      <c r="G33" s="10">
        <f>'TARIFNE STAVKE od 01.10.2022'!F20</f>
        <v>3.5999999999999999E-3</v>
      </c>
      <c r="H33" s="10">
        <f>'TARIFNE STAVKE od 01.10.2022'!G20</f>
        <v>3.7000000000000002E-3</v>
      </c>
      <c r="I33" s="9">
        <f t="shared" si="6"/>
        <v>0.12319999999999999</v>
      </c>
    </row>
    <row r="34" spans="1:9">
      <c r="A34" s="3">
        <v>6</v>
      </c>
      <c r="B34" s="3" t="s">
        <v>24</v>
      </c>
      <c r="C34" s="9">
        <f t="shared" si="7"/>
        <v>2.8E-3</v>
      </c>
      <c r="D34" s="9">
        <f t="shared" si="4"/>
        <v>3.079169155219324E-3</v>
      </c>
      <c r="E34" s="9">
        <v>2.3199999999999998E-2</v>
      </c>
      <c r="F34" s="13">
        <f t="shared" si="5"/>
        <v>0.1195</v>
      </c>
      <c r="G34" s="10">
        <f>'TARIFNE STAVKE od 01.10.2022'!F21</f>
        <v>3.3999999999999998E-3</v>
      </c>
      <c r="H34" s="10">
        <f>'TARIFNE STAVKE od 01.10.2022'!G21</f>
        <v>3.5000000000000001E-3</v>
      </c>
      <c r="I34" s="9">
        <f t="shared" si="6"/>
        <v>0.123</v>
      </c>
    </row>
    <row r="35" spans="1:9">
      <c r="A35" s="3">
        <v>7</v>
      </c>
      <c r="B35" s="3" t="s">
        <v>25</v>
      </c>
      <c r="C35" s="9">
        <f t="shared" si="7"/>
        <v>2.8E-3</v>
      </c>
      <c r="D35" s="9">
        <f t="shared" si="4"/>
        <v>3.079169155219324E-3</v>
      </c>
      <c r="E35" s="9">
        <v>2.3199999999999998E-2</v>
      </c>
      <c r="F35" s="13">
        <f t="shared" si="5"/>
        <v>0.1195</v>
      </c>
      <c r="G35" s="10">
        <f>'TARIFNE STAVKE od 01.10.2022'!F22</f>
        <v>3.2000000000000002E-3</v>
      </c>
      <c r="H35" s="10">
        <f>'TARIFNE STAVKE od 01.10.2022'!G22</f>
        <v>3.3E-3</v>
      </c>
      <c r="I35" s="9">
        <f t="shared" si="6"/>
        <v>0.12279999999999999</v>
      </c>
    </row>
    <row r="36" spans="1:9">
      <c r="A36" s="3">
        <v>8</v>
      </c>
      <c r="B36" s="3" t="s">
        <v>28</v>
      </c>
      <c r="C36" s="9">
        <f t="shared" si="7"/>
        <v>2.8E-3</v>
      </c>
      <c r="D36" s="9">
        <f t="shared" si="4"/>
        <v>3.079169155219324E-3</v>
      </c>
      <c r="E36" s="9">
        <v>2.3199999999999998E-2</v>
      </c>
      <c r="F36" s="13">
        <f t="shared" si="5"/>
        <v>0.1195</v>
      </c>
      <c r="G36" s="10">
        <f>'TARIFNE STAVKE od 01.10.2022'!F23</f>
        <v>3.0000000000000001E-3</v>
      </c>
      <c r="H36" s="10">
        <f>'TARIFNE STAVKE od 01.10.2022'!G23</f>
        <v>3.0999999999999999E-3</v>
      </c>
      <c r="I36" s="9">
        <f t="shared" si="6"/>
        <v>0.1226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>E42/$G$9</f>
        <v>3.4375207379388146E-3</v>
      </c>
      <c r="E42" s="9">
        <v>2.5899999999999999E-2</v>
      </c>
      <c r="F42" s="13">
        <f>C42+$C$9</f>
        <v>0.1198</v>
      </c>
      <c r="G42" s="8">
        <f>'TARIFNE STAVKE od 01.10.2022'!F27</f>
        <v>2.8999999999999998E-3</v>
      </c>
      <c r="H42" s="8">
        <f>'TARIFNE STAVKE od 01.10.2022'!G27</f>
        <v>3.0999999999999999E-3</v>
      </c>
      <c r="I42" s="9">
        <f t="shared" ref="I42:I46" si="9">F42+H42</f>
        <v>0.12290000000000001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>E43/$G$9</f>
        <v>3.4375207379388146E-3</v>
      </c>
      <c r="E43" s="9">
        <v>2.5899999999999999E-2</v>
      </c>
      <c r="F43" s="13">
        <f>C43+$C$9</f>
        <v>0.1198</v>
      </c>
      <c r="G43" s="8">
        <f>'TARIFNE STAVKE od 01.10.2022'!F28</f>
        <v>2.8999999999999998E-3</v>
      </c>
      <c r="H43" s="8">
        <f>'TARIFNE STAVKE od 01.10.2022'!G28</f>
        <v>3.0999999999999999E-3</v>
      </c>
      <c r="I43" s="9">
        <f t="shared" si="9"/>
        <v>0.12290000000000001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>E44/$G$9</f>
        <v>3.4375207379388146E-3</v>
      </c>
      <c r="E44" s="9">
        <v>2.5899999999999999E-2</v>
      </c>
      <c r="F44" s="13">
        <f>C44+$C$9</f>
        <v>0.1198</v>
      </c>
      <c r="G44" s="8">
        <f>'TARIFNE STAVKE od 01.10.2022'!F29</f>
        <v>2.5999999999999999E-3</v>
      </c>
      <c r="H44" s="8">
        <f>'TARIFNE STAVKE od 01.10.2022'!G29</f>
        <v>2.7000000000000001E-3</v>
      </c>
      <c r="I44" s="9">
        <f t="shared" si="9"/>
        <v>0.1225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>E45/$G$9</f>
        <v>3.4375207379388146E-3</v>
      </c>
      <c r="E45" s="9">
        <v>2.5899999999999999E-2</v>
      </c>
      <c r="F45" s="13">
        <f>C45+$C$9</f>
        <v>0.1198</v>
      </c>
      <c r="G45" s="8">
        <f>'TARIFNE STAVKE od 01.10.2022'!F30</f>
        <v>2.5000000000000001E-3</v>
      </c>
      <c r="H45" s="8">
        <f>'TARIFNE STAVKE od 01.10.2022'!G30</f>
        <v>2.5999999999999999E-3</v>
      </c>
      <c r="I45" s="9">
        <f t="shared" si="9"/>
        <v>0.12240000000000001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>E46/$G$9</f>
        <v>3.4375207379388146E-3</v>
      </c>
      <c r="E46" s="9">
        <v>2.5899999999999999E-2</v>
      </c>
      <c r="F46" s="13">
        <f>C46+$C$9</f>
        <v>0.1198</v>
      </c>
      <c r="G46" s="8">
        <f>'TARIFNE STAVKE od 01.10.2022'!F31</f>
        <v>2.2000000000000001E-3</v>
      </c>
      <c r="H46" s="8">
        <f>'TARIFNE STAVKE od 01.10.2022'!G31</f>
        <v>2.3E-3</v>
      </c>
      <c r="I46" s="9">
        <f t="shared" si="9"/>
        <v>0.1221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0">ROUND(D48*0.901,4)</f>
        <v>3.5999999999999999E-3</v>
      </c>
      <c r="D48" s="9">
        <f>E48/$G$9</f>
        <v>4.0347733758046315E-3</v>
      </c>
      <c r="E48" s="9">
        <v>3.04E-2</v>
      </c>
      <c r="F48" s="13">
        <f>C48+$C$9</f>
        <v>0.1203</v>
      </c>
      <c r="G48" s="8">
        <f>'TARIFNE STAVKE od 01.10.2022'!F35</f>
        <v>8.8999999999999999E-3</v>
      </c>
      <c r="H48" s="8">
        <f>'TARIFNE STAVKE od 01.10.2022'!G35</f>
        <v>9.1000000000000004E-3</v>
      </c>
      <c r="I48" s="9">
        <f t="shared" ref="I48:I51" si="11">F48+H48</f>
        <v>0.12940000000000002</v>
      </c>
    </row>
    <row r="49" spans="1:9">
      <c r="A49" s="3">
        <v>2</v>
      </c>
      <c r="B49" s="3" t="s">
        <v>21</v>
      </c>
      <c r="C49" s="9">
        <f t="shared" si="10"/>
        <v>3.5999999999999999E-3</v>
      </c>
      <c r="D49" s="9">
        <f>E49/$G$9</f>
        <v>4.0347733758046315E-3</v>
      </c>
      <c r="E49" s="9">
        <v>3.04E-2</v>
      </c>
      <c r="F49" s="13">
        <f>C49+$C$9</f>
        <v>0.1203</v>
      </c>
      <c r="G49" s="8">
        <f>'TARIFNE STAVKE od 01.10.2022'!F36</f>
        <v>8.5000000000000006E-3</v>
      </c>
      <c r="H49" s="8">
        <f>'TARIFNE STAVKE od 01.10.2022'!G36</f>
        <v>8.6999999999999994E-3</v>
      </c>
      <c r="I49" s="9">
        <f t="shared" si="11"/>
        <v>0.129</v>
      </c>
    </row>
    <row r="50" spans="1:9">
      <c r="A50" s="3">
        <v>3</v>
      </c>
      <c r="B50" s="3" t="s">
        <v>22</v>
      </c>
      <c r="C50" s="9">
        <f t="shared" si="10"/>
        <v>3.5999999999999999E-3</v>
      </c>
      <c r="D50" s="9">
        <f>E50/$G$9</f>
        <v>4.0347733758046315E-3</v>
      </c>
      <c r="E50" s="9">
        <v>3.04E-2</v>
      </c>
      <c r="F50" s="13">
        <f>C50+$C$9</f>
        <v>0.1203</v>
      </c>
      <c r="G50" s="8">
        <f>'TARIFNE STAVKE od 01.10.2022'!F37</f>
        <v>8.0000000000000002E-3</v>
      </c>
      <c r="H50" s="8">
        <f>'TARIFNE STAVKE od 01.10.2022'!G37</f>
        <v>8.2000000000000007E-3</v>
      </c>
      <c r="I50" s="9">
        <f t="shared" si="11"/>
        <v>0.1285</v>
      </c>
    </row>
    <row r="51" spans="1:9">
      <c r="A51" s="3">
        <v>4</v>
      </c>
      <c r="B51" s="3" t="s">
        <v>23</v>
      </c>
      <c r="C51" s="9">
        <f t="shared" si="10"/>
        <v>3.5999999999999999E-3</v>
      </c>
      <c r="D51" s="9">
        <f>E51/$G$9</f>
        <v>4.0347733758046315E-3</v>
      </c>
      <c r="E51" s="9">
        <v>3.04E-2</v>
      </c>
      <c r="F51" s="13">
        <f>C51+$C$9</f>
        <v>0.1203</v>
      </c>
      <c r="G51" s="8">
        <f>'TARIFNE STAVKE od 01.10.2022'!F38</f>
        <v>8.0000000000000002E-3</v>
      </c>
      <c r="H51" s="8">
        <f>'TARIFNE STAVKE od 01.10.2022'!G38</f>
        <v>8.2000000000000007E-3</v>
      </c>
      <c r="I51" s="9">
        <f t="shared" si="11"/>
        <v>0.1285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2">ROUND(D57*0.901,4)</f>
        <v>4.1000000000000003E-3</v>
      </c>
      <c r="D57" s="9">
        <f>E57/$G$9</f>
        <v>4.539120047780211E-3</v>
      </c>
      <c r="E57" s="9">
        <v>3.4200000000000001E-2</v>
      </c>
      <c r="F57" s="13">
        <f>C57+$C$9</f>
        <v>0.1208</v>
      </c>
      <c r="G57" s="10">
        <f>'TARIFNE STAVKE od 01.10.2022'!F42</f>
        <v>6.1999999999999998E-3</v>
      </c>
      <c r="H57" s="10">
        <f>'TARIFNE STAVKE od 01.10.2022'!G42</f>
        <v>6.4000000000000003E-3</v>
      </c>
      <c r="I57" s="9">
        <f t="shared" ref="I57:I59" si="13">F57+H57</f>
        <v>0.12720000000000001</v>
      </c>
    </row>
    <row r="58" spans="1:9">
      <c r="A58" s="3">
        <v>2</v>
      </c>
      <c r="B58" s="3" t="s">
        <v>21</v>
      </c>
      <c r="C58" s="9">
        <f t="shared" si="12"/>
        <v>4.1000000000000003E-3</v>
      </c>
      <c r="D58" s="9">
        <f>E58/$G$9</f>
        <v>4.539120047780211E-3</v>
      </c>
      <c r="E58" s="9">
        <v>3.4200000000000001E-2</v>
      </c>
      <c r="F58" s="13">
        <f>C58+$C$9</f>
        <v>0.1208</v>
      </c>
      <c r="G58" s="10">
        <f>'TARIFNE STAVKE od 01.10.2022'!F43</f>
        <v>6.1999999999999998E-3</v>
      </c>
      <c r="H58" s="10">
        <f>'TARIFNE STAVKE od 01.10.2022'!G43</f>
        <v>6.4000000000000003E-3</v>
      </c>
      <c r="I58" s="9">
        <f t="shared" si="13"/>
        <v>0.12720000000000001</v>
      </c>
    </row>
    <row r="59" spans="1:9">
      <c r="A59" s="3">
        <v>3</v>
      </c>
      <c r="B59" s="3" t="s">
        <v>22</v>
      </c>
      <c r="C59" s="9">
        <f t="shared" si="12"/>
        <v>4.1000000000000003E-3</v>
      </c>
      <c r="D59" s="9">
        <f>E59/$G$9</f>
        <v>4.539120047780211E-3</v>
      </c>
      <c r="E59" s="9">
        <v>3.4200000000000001E-2</v>
      </c>
      <c r="F59" s="13">
        <f>C59+$C$9</f>
        <v>0.1208</v>
      </c>
      <c r="G59" s="10">
        <f>'TARIFNE STAVKE od 01.10.2022'!F44</f>
        <v>5.8999999999999999E-3</v>
      </c>
      <c r="H59" s="10">
        <f>'TARIFNE STAVKE od 01.10.2022'!G44</f>
        <v>6.1000000000000004E-3</v>
      </c>
      <c r="I59" s="9">
        <f t="shared" si="13"/>
        <v>0.12690000000000001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4">ROUND(D61*0.901,4)</f>
        <v>4.1000000000000003E-3</v>
      </c>
      <c r="D61" s="9">
        <f>E61/$G$9</f>
        <v>4.539120047780211E-3</v>
      </c>
      <c r="E61" s="9">
        <v>3.4200000000000001E-2</v>
      </c>
      <c r="F61" s="13">
        <f>C61+$C$9</f>
        <v>0.1208</v>
      </c>
      <c r="G61" s="10">
        <f>'TARIFNE STAVKE od 01.10.2022'!F48</f>
        <v>5.5999999999999999E-3</v>
      </c>
      <c r="H61" s="10">
        <f>'TARIFNE STAVKE od 01.10.2022'!G48</f>
        <v>5.5999999999999999E-3</v>
      </c>
      <c r="I61" s="9">
        <f t="shared" ref="I61:I63" si="15">F61+H61</f>
        <v>0.12640000000000001</v>
      </c>
    </row>
    <row r="62" spans="1:9">
      <c r="A62" s="3">
        <v>2</v>
      </c>
      <c r="B62" s="3" t="s">
        <v>21</v>
      </c>
      <c r="C62" s="9">
        <f t="shared" si="14"/>
        <v>4.1000000000000003E-3</v>
      </c>
      <c r="D62" s="9">
        <f>E62/$G$9</f>
        <v>4.539120047780211E-3</v>
      </c>
      <c r="E62" s="9">
        <v>3.4200000000000001E-2</v>
      </c>
      <c r="F62" s="13">
        <f>C62+$C$9</f>
        <v>0.1208</v>
      </c>
      <c r="G62" s="10">
        <f>'TARIFNE STAVKE od 01.10.2022'!F49</f>
        <v>5.5999999999999999E-3</v>
      </c>
      <c r="H62" s="10">
        <f>'TARIFNE STAVKE od 01.10.2022'!G49</f>
        <v>5.5999999999999999E-3</v>
      </c>
      <c r="I62" s="9">
        <f t="shared" si="15"/>
        <v>0.12640000000000001</v>
      </c>
    </row>
    <row r="63" spans="1:9">
      <c r="A63" s="3">
        <v>3</v>
      </c>
      <c r="B63" s="3" t="s">
        <v>23</v>
      </c>
      <c r="C63" s="9">
        <f t="shared" si="14"/>
        <v>4.1000000000000003E-3</v>
      </c>
      <c r="D63" s="9">
        <f>E63/$G$9</f>
        <v>4.539120047780211E-3</v>
      </c>
      <c r="E63" s="9">
        <v>3.4200000000000001E-2</v>
      </c>
      <c r="F63" s="13">
        <f>C63+$C$9</f>
        <v>0.1208</v>
      </c>
      <c r="G63" s="10">
        <f>'TARIFNE STAVKE od 01.10.2022'!F50</f>
        <v>5.1000000000000004E-3</v>
      </c>
      <c r="H63" s="10">
        <f>'TARIFNE STAVKE od 01.10.2022'!G50</f>
        <v>5.1000000000000004E-3</v>
      </c>
      <c r="I63" s="9">
        <f t="shared" si="15"/>
        <v>0.12590000000000001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16">ROUND(D69*0.901,4)</f>
        <v>3.5999999999999999E-3</v>
      </c>
      <c r="D69" s="9">
        <f>E69/$G$9</f>
        <v>4.0347733758046315E-3</v>
      </c>
      <c r="E69" s="9">
        <v>3.04E-2</v>
      </c>
      <c r="F69" s="13">
        <f>C69+$C$9</f>
        <v>0.1203</v>
      </c>
      <c r="G69" s="8">
        <f>'TARIFNE STAVKE od 01.10.2022'!F17</f>
        <v>4.0000000000000001E-3</v>
      </c>
      <c r="H69" s="8">
        <f>'TARIFNE STAVKE od 01.10.2022'!G17</f>
        <v>4.1000000000000003E-3</v>
      </c>
      <c r="I69" s="9">
        <f t="shared" ref="I69:I72" si="17">F69+H69</f>
        <v>0.12440000000000001</v>
      </c>
    </row>
    <row r="70" spans="1:9">
      <c r="A70" s="3">
        <v>2</v>
      </c>
      <c r="B70" s="3" t="s">
        <v>21</v>
      </c>
      <c r="C70" s="9">
        <f t="shared" si="16"/>
        <v>3.5999999999999999E-3</v>
      </c>
      <c r="D70" s="9">
        <f>E70/$G$9</f>
        <v>4.0347733758046315E-3</v>
      </c>
      <c r="E70" s="9">
        <v>3.04E-2</v>
      </c>
      <c r="F70" s="13">
        <f>C70+$C$9</f>
        <v>0.1203</v>
      </c>
      <c r="G70" s="8">
        <f>'TARIFNE STAVKE od 01.10.2022'!F18</f>
        <v>4.0000000000000001E-3</v>
      </c>
      <c r="H70" s="8">
        <f>'TARIFNE STAVKE od 01.10.2022'!G18</f>
        <v>4.1000000000000003E-3</v>
      </c>
      <c r="I70" s="9">
        <f t="shared" si="17"/>
        <v>0.12440000000000001</v>
      </c>
    </row>
    <row r="71" spans="1:9">
      <c r="A71" s="3">
        <v>3</v>
      </c>
      <c r="B71" s="3" t="s">
        <v>22</v>
      </c>
      <c r="C71" s="9">
        <f t="shared" si="16"/>
        <v>3.5999999999999999E-3</v>
      </c>
      <c r="D71" s="9">
        <f>E71/$G$9</f>
        <v>4.0347733758046315E-3</v>
      </c>
      <c r="E71" s="9">
        <v>3.04E-2</v>
      </c>
      <c r="F71" s="13">
        <f>C71+$C$9</f>
        <v>0.1203</v>
      </c>
      <c r="G71" s="8">
        <f>'TARIFNE STAVKE od 01.10.2022'!F19</f>
        <v>3.5999999999999999E-3</v>
      </c>
      <c r="H71" s="8">
        <f>'TARIFNE STAVKE od 01.10.2022'!G19</f>
        <v>3.7000000000000002E-3</v>
      </c>
      <c r="I71" s="9">
        <f t="shared" si="17"/>
        <v>0.124</v>
      </c>
    </row>
    <row r="72" spans="1:9">
      <c r="A72" s="3">
        <v>4</v>
      </c>
      <c r="B72" s="3" t="s">
        <v>23</v>
      </c>
      <c r="C72" s="9">
        <f t="shared" si="16"/>
        <v>3.5999999999999999E-3</v>
      </c>
      <c r="D72" s="9">
        <f>E72/$G$9</f>
        <v>4.0347733758046315E-3</v>
      </c>
      <c r="E72" s="9">
        <v>3.04E-2</v>
      </c>
      <c r="F72" s="13">
        <f>C72+$C$9</f>
        <v>0.1203</v>
      </c>
      <c r="G72" s="8">
        <f>'TARIFNE STAVKE od 01.10.2022'!F20</f>
        <v>3.5999999999999999E-3</v>
      </c>
      <c r="H72" s="8">
        <f>'TARIFNE STAVKE od 01.10.2022'!G20</f>
        <v>3.7000000000000002E-3</v>
      </c>
      <c r="I72" s="9">
        <f t="shared" si="17"/>
        <v>0.124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18">ROUND(D74*0.901,4)</f>
        <v>3.5999999999999999E-3</v>
      </c>
      <c r="D74" s="9">
        <f>E74/$G$9</f>
        <v>4.0347733758046315E-3</v>
      </c>
      <c r="E74" s="9">
        <v>3.04E-2</v>
      </c>
      <c r="F74" s="13">
        <f>C74+$C$9</f>
        <v>0.1203</v>
      </c>
      <c r="G74" s="8">
        <f>'TARIFNE STAVKE od 01.10.2022'!F61</f>
        <v>4.7999999999999996E-3</v>
      </c>
      <c r="H74" s="8">
        <f>'TARIFNE STAVKE od 01.10.2022'!G61</f>
        <v>5.1000000000000004E-3</v>
      </c>
      <c r="I74" s="9">
        <f t="shared" ref="I74:I78" si="19">F74+H74</f>
        <v>0.12540000000000001</v>
      </c>
    </row>
    <row r="75" spans="1:9">
      <c r="A75" s="3">
        <v>2</v>
      </c>
      <c r="B75" s="3" t="s">
        <v>20</v>
      </c>
      <c r="C75" s="9">
        <f t="shared" si="18"/>
        <v>3.5999999999999999E-3</v>
      </c>
      <c r="D75" s="9">
        <f>E75/$G$9</f>
        <v>4.0347733758046315E-3</v>
      </c>
      <c r="E75" s="9">
        <v>3.04E-2</v>
      </c>
      <c r="F75" s="13">
        <f>C75+$C$9</f>
        <v>0.1203</v>
      </c>
      <c r="G75" s="8">
        <f>'TARIFNE STAVKE od 01.10.2022'!F62</f>
        <v>3.7000000000000002E-3</v>
      </c>
      <c r="H75" s="8">
        <f>'TARIFNE STAVKE od 01.10.2022'!G62</f>
        <v>4.0000000000000001E-3</v>
      </c>
      <c r="I75" s="9">
        <f t="shared" si="19"/>
        <v>0.12430000000000001</v>
      </c>
    </row>
    <row r="76" spans="1:9">
      <c r="A76" s="3">
        <v>3</v>
      </c>
      <c r="B76" s="3" t="s">
        <v>21</v>
      </c>
      <c r="C76" s="9">
        <f t="shared" si="18"/>
        <v>3.5999999999999999E-3</v>
      </c>
      <c r="D76" s="9">
        <f>E76/$G$9</f>
        <v>4.0347733758046315E-3</v>
      </c>
      <c r="E76" s="9">
        <v>3.04E-2</v>
      </c>
      <c r="F76" s="13">
        <f>C76+$C$9</f>
        <v>0.1203</v>
      </c>
      <c r="G76" s="8">
        <f>'TARIFNE STAVKE od 01.10.2022'!F63</f>
        <v>3.7000000000000002E-3</v>
      </c>
      <c r="H76" s="8">
        <f>'TARIFNE STAVKE od 01.10.2022'!G63</f>
        <v>4.0000000000000001E-3</v>
      </c>
      <c r="I76" s="9">
        <f t="shared" si="19"/>
        <v>0.12430000000000001</v>
      </c>
    </row>
    <row r="77" spans="1:9">
      <c r="A77" s="3">
        <v>4</v>
      </c>
      <c r="B77" s="3" t="s">
        <v>22</v>
      </c>
      <c r="C77" s="9">
        <f t="shared" si="18"/>
        <v>3.5999999999999999E-3</v>
      </c>
      <c r="D77" s="9">
        <f>E77/$G$9</f>
        <v>4.0347733758046315E-3</v>
      </c>
      <c r="E77" s="9">
        <v>3.04E-2</v>
      </c>
      <c r="F77" s="13">
        <f>C77+$C$9</f>
        <v>0.1203</v>
      </c>
      <c r="G77" s="8">
        <f>'TARIFNE STAVKE od 01.10.2022'!F64</f>
        <v>3.5000000000000001E-3</v>
      </c>
      <c r="H77" s="8">
        <f>'TARIFNE STAVKE od 01.10.2022'!G64</f>
        <v>3.8E-3</v>
      </c>
      <c r="I77" s="9">
        <f t="shared" si="19"/>
        <v>0.1241</v>
      </c>
    </row>
    <row r="78" spans="1:9">
      <c r="A78" s="3">
        <v>5</v>
      </c>
      <c r="B78" s="3" t="s">
        <v>23</v>
      </c>
      <c r="C78" s="9">
        <f t="shared" si="18"/>
        <v>3.5999999999999999E-3</v>
      </c>
      <c r="D78" s="9">
        <f>E78/$G$9</f>
        <v>4.0347733758046315E-3</v>
      </c>
      <c r="E78" s="9">
        <v>3.04E-2</v>
      </c>
      <c r="F78" s="13">
        <f>C78+$C$9</f>
        <v>0.1203</v>
      </c>
      <c r="G78" s="8">
        <f>'TARIFNE STAVKE od 01.10.2022'!F65</f>
        <v>3.3E-3</v>
      </c>
      <c r="H78" s="8">
        <f>'TARIFNE STAVKE od 01.10.2022'!G65</f>
        <v>3.5999999999999999E-3</v>
      </c>
      <c r="I78" s="9">
        <f t="shared" si="19"/>
        <v>0.12390000000000001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0">ROUND(D80*0.901,4)</f>
        <v>4.1000000000000003E-3</v>
      </c>
      <c r="D80" s="9">
        <f>E80/$G$9</f>
        <v>4.539120047780211E-3</v>
      </c>
      <c r="E80" s="9">
        <v>3.4200000000000001E-2</v>
      </c>
      <c r="F80" s="13">
        <f>C80+$C$9</f>
        <v>0.1208</v>
      </c>
      <c r="G80" s="8">
        <f>'TARIFNE STAVKE od 01.10.2022'!F69</f>
        <v>4.4000000000000003E-3</v>
      </c>
      <c r="H80" s="8">
        <f>'TARIFNE STAVKE od 01.10.2022'!G69</f>
        <v>4.4000000000000003E-3</v>
      </c>
      <c r="I80" s="9">
        <f t="shared" ref="I80:I83" si="21">F80+H80</f>
        <v>0.12520000000000001</v>
      </c>
    </row>
    <row r="81" spans="1:9">
      <c r="A81" s="3">
        <v>2</v>
      </c>
      <c r="B81" s="3" t="s">
        <v>20</v>
      </c>
      <c r="C81" s="9">
        <f t="shared" si="20"/>
        <v>4.1000000000000003E-3</v>
      </c>
      <c r="D81" s="9">
        <f>E81/$G$9</f>
        <v>4.539120047780211E-3</v>
      </c>
      <c r="E81" s="9">
        <v>3.4200000000000001E-2</v>
      </c>
      <c r="F81" s="13">
        <f>C81+$C$9</f>
        <v>0.1208</v>
      </c>
      <c r="G81" s="8">
        <f>'TARIFNE STAVKE od 01.10.2022'!F70</f>
        <v>3.8E-3</v>
      </c>
      <c r="H81" s="8">
        <f>'TARIFNE STAVKE od 01.10.2022'!G70</f>
        <v>3.8999999999999998E-3</v>
      </c>
      <c r="I81" s="9">
        <f t="shared" si="21"/>
        <v>0.12470000000000001</v>
      </c>
    </row>
    <row r="82" spans="1:9">
      <c r="A82" s="3">
        <v>3</v>
      </c>
      <c r="B82" s="3" t="s">
        <v>21</v>
      </c>
      <c r="C82" s="9">
        <f t="shared" si="20"/>
        <v>4.1000000000000003E-3</v>
      </c>
      <c r="D82" s="9">
        <f>E82/$G$9</f>
        <v>4.539120047780211E-3</v>
      </c>
      <c r="E82" s="9">
        <v>3.4200000000000001E-2</v>
      </c>
      <c r="F82" s="13">
        <f>C82+$C$9</f>
        <v>0.1208</v>
      </c>
      <c r="G82" s="8">
        <f>'TARIFNE STAVKE od 01.10.2022'!F71</f>
        <v>3.3999999999999998E-3</v>
      </c>
      <c r="H82" s="8">
        <f>'TARIFNE STAVKE od 01.10.2022'!G71</f>
        <v>3.5000000000000001E-3</v>
      </c>
      <c r="I82" s="9">
        <f t="shared" si="21"/>
        <v>0.12430000000000001</v>
      </c>
    </row>
    <row r="83" spans="1:9">
      <c r="A83" s="3">
        <v>4</v>
      </c>
      <c r="B83" s="3" t="s">
        <v>23</v>
      </c>
      <c r="C83" s="9">
        <f t="shared" si="20"/>
        <v>4.1000000000000003E-3</v>
      </c>
      <c r="D83" s="9">
        <f>E83/$G$9</f>
        <v>4.539120047780211E-3</v>
      </c>
      <c r="E83" s="9">
        <v>3.4200000000000001E-2</v>
      </c>
      <c r="F83" s="13">
        <f>C83+$C$9</f>
        <v>0.1208</v>
      </c>
      <c r="G83" s="8">
        <f>'TARIFNE STAVKE od 01.10.2022'!F72</f>
        <v>3.0000000000000001E-3</v>
      </c>
      <c r="H83" s="8">
        <f>'TARIFNE STAVKE od 01.10.2022'!G72</f>
        <v>3.0999999999999999E-3</v>
      </c>
      <c r="I83" s="9">
        <f t="shared" si="21"/>
        <v>0.12390000000000001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2" t="s">
        <v>40</v>
      </c>
      <c r="B88" s="81"/>
      <c r="C88" s="81"/>
      <c r="D88" s="81"/>
      <c r="E88" s="81"/>
      <c r="F88" s="81"/>
      <c r="G88" s="81"/>
      <c r="H88" s="81"/>
      <c r="I88" s="81"/>
    </row>
    <row r="89" spans="1:9">
      <c r="A89" s="3">
        <v>1</v>
      </c>
      <c r="B89" s="3" t="s">
        <v>19</v>
      </c>
      <c r="C89" s="9">
        <f t="shared" ref="C89:C95" si="22">ROUND(D89*0.901,4)</f>
        <v>3.3999999999999998E-3</v>
      </c>
      <c r="D89" s="9">
        <f t="shared" ref="D89:D95" si="23">E89/$G$9</f>
        <v>3.7427831972924545E-3</v>
      </c>
      <c r="E89" s="9">
        <v>2.8199999999999999E-2</v>
      </c>
      <c r="F89" s="13">
        <f t="shared" ref="F89:F95" si="24">C89+$C$9</f>
        <v>0.1201</v>
      </c>
      <c r="G89" s="8">
        <f>'TARIFNE STAVKE od 01.10.2022'!F76</f>
        <v>5.1000000000000004E-3</v>
      </c>
      <c r="H89" s="8">
        <f>'TARIFNE STAVKE od 01.10.2022'!G76</f>
        <v>5.4000000000000003E-3</v>
      </c>
      <c r="I89" s="9">
        <f t="shared" ref="I89:I95" si="25">F89+H89</f>
        <v>0.1255</v>
      </c>
    </row>
    <row r="90" spans="1:9">
      <c r="A90" s="3">
        <v>2</v>
      </c>
      <c r="B90" s="3" t="s">
        <v>20</v>
      </c>
      <c r="C90" s="9">
        <f t="shared" si="22"/>
        <v>3.3999999999999998E-3</v>
      </c>
      <c r="D90" s="9">
        <f t="shared" si="23"/>
        <v>3.7427831972924545E-3</v>
      </c>
      <c r="E90" s="9">
        <v>2.8199999999999999E-2</v>
      </c>
      <c r="F90" s="13">
        <f t="shared" si="24"/>
        <v>0.1201</v>
      </c>
      <c r="G90" s="8">
        <f>'TARIFNE STAVKE od 01.10.2022'!F77</f>
        <v>4.3E-3</v>
      </c>
      <c r="H90" s="8">
        <f>'TARIFNE STAVKE od 01.10.2022'!G77</f>
        <v>4.4999999999999997E-3</v>
      </c>
      <c r="I90" s="9">
        <f t="shared" si="25"/>
        <v>0.1246</v>
      </c>
    </row>
    <row r="91" spans="1:9">
      <c r="A91" s="3">
        <v>3</v>
      </c>
      <c r="B91" s="3" t="s">
        <v>21</v>
      </c>
      <c r="C91" s="9">
        <f t="shared" si="22"/>
        <v>3.3999999999999998E-3</v>
      </c>
      <c r="D91" s="9">
        <f t="shared" si="23"/>
        <v>3.7427831972924545E-3</v>
      </c>
      <c r="E91" s="9">
        <v>2.8199999999999999E-2</v>
      </c>
      <c r="F91" s="13">
        <f t="shared" si="24"/>
        <v>0.1201</v>
      </c>
      <c r="G91" s="8">
        <f>'TARIFNE STAVKE od 01.10.2022'!F78</f>
        <v>4.1000000000000003E-3</v>
      </c>
      <c r="H91" s="8">
        <f>'TARIFNE STAVKE od 01.10.2022'!G78</f>
        <v>4.3E-3</v>
      </c>
      <c r="I91" s="9">
        <f t="shared" si="25"/>
        <v>0.1244</v>
      </c>
    </row>
    <row r="92" spans="1:9">
      <c r="A92" s="3">
        <v>4</v>
      </c>
      <c r="B92" s="3" t="s">
        <v>22</v>
      </c>
      <c r="C92" s="9">
        <f t="shared" si="22"/>
        <v>3.3999999999999998E-3</v>
      </c>
      <c r="D92" s="9">
        <f t="shared" si="23"/>
        <v>3.7427831972924545E-3</v>
      </c>
      <c r="E92" s="9">
        <v>2.8199999999999999E-2</v>
      </c>
      <c r="F92" s="13">
        <f t="shared" si="24"/>
        <v>0.1201</v>
      </c>
      <c r="G92" s="8">
        <f>'TARIFNE STAVKE od 01.10.2022'!F79</f>
        <v>3.8999999999999998E-3</v>
      </c>
      <c r="H92" s="8">
        <f>'TARIFNE STAVKE od 01.10.2022'!G79</f>
        <v>4.0000000000000001E-3</v>
      </c>
      <c r="I92" s="9">
        <f t="shared" si="25"/>
        <v>0.1241</v>
      </c>
    </row>
    <row r="93" spans="1:9">
      <c r="A93" s="3">
        <v>5</v>
      </c>
      <c r="B93" s="3" t="s">
        <v>23</v>
      </c>
      <c r="C93" s="9">
        <f t="shared" si="22"/>
        <v>3.3999999999999998E-3</v>
      </c>
      <c r="D93" s="9">
        <f t="shared" si="23"/>
        <v>3.7427831972924545E-3</v>
      </c>
      <c r="E93" s="9">
        <v>2.8199999999999999E-2</v>
      </c>
      <c r="F93" s="13">
        <f t="shared" si="24"/>
        <v>0.1201</v>
      </c>
      <c r="G93" s="8">
        <f>'TARIFNE STAVKE od 01.10.2022'!F80</f>
        <v>3.5999999999999999E-3</v>
      </c>
      <c r="H93" s="8">
        <f>'TARIFNE STAVKE od 01.10.2022'!G80</f>
        <v>3.8E-3</v>
      </c>
      <c r="I93" s="9">
        <f t="shared" si="25"/>
        <v>0.1239</v>
      </c>
    </row>
    <row r="94" spans="1:9">
      <c r="A94" s="3">
        <v>6</v>
      </c>
      <c r="B94" s="3" t="s">
        <v>24</v>
      </c>
      <c r="C94" s="9">
        <f t="shared" si="22"/>
        <v>3.3999999999999998E-3</v>
      </c>
      <c r="D94" s="9">
        <f t="shared" si="23"/>
        <v>3.7427831972924545E-3</v>
      </c>
      <c r="E94" s="9">
        <v>2.8199999999999999E-2</v>
      </c>
      <c r="F94" s="13">
        <f t="shared" si="24"/>
        <v>0.1201</v>
      </c>
      <c r="G94" s="8">
        <f>'TARIFNE STAVKE od 01.10.2022'!F81</f>
        <v>3.3999999999999998E-3</v>
      </c>
      <c r="H94" s="8">
        <f>'TARIFNE STAVKE od 01.10.2022'!G81</f>
        <v>3.5999999999999999E-3</v>
      </c>
      <c r="I94" s="9">
        <f t="shared" si="25"/>
        <v>0.1237</v>
      </c>
    </row>
    <row r="95" spans="1:9">
      <c r="A95" s="3">
        <v>7</v>
      </c>
      <c r="B95" s="3" t="s">
        <v>25</v>
      </c>
      <c r="C95" s="9">
        <f t="shared" si="22"/>
        <v>3.3999999999999998E-3</v>
      </c>
      <c r="D95" s="9">
        <f t="shared" si="23"/>
        <v>3.7427831972924545E-3</v>
      </c>
      <c r="E95" s="9">
        <v>2.8199999999999999E-2</v>
      </c>
      <c r="F95" s="13">
        <f t="shared" si="24"/>
        <v>0.1201</v>
      </c>
      <c r="G95" s="8">
        <f>'TARIFNE STAVKE od 01.10.2022'!F82</f>
        <v>3.3999999999999998E-3</v>
      </c>
      <c r="H95" s="8">
        <f>'TARIFNE STAVKE od 01.10.2022'!G82</f>
        <v>3.5999999999999999E-3</v>
      </c>
      <c r="I95" s="9">
        <f t="shared" si="25"/>
        <v>0.1237</v>
      </c>
    </row>
    <row r="96" spans="1:9" ht="15" customHeight="1">
      <c r="A96" s="82" t="s">
        <v>41</v>
      </c>
      <c r="B96" s="81"/>
      <c r="C96" s="81"/>
      <c r="D96" s="81"/>
      <c r="E96" s="81"/>
      <c r="F96" s="81"/>
      <c r="G96" s="81"/>
      <c r="H96" s="81"/>
      <c r="I96" s="81"/>
    </row>
    <row r="97" spans="1:9">
      <c r="A97" s="3">
        <v>1</v>
      </c>
      <c r="B97" s="3" t="s">
        <v>20</v>
      </c>
      <c r="C97" s="9">
        <f t="shared" ref="C97:C99" si="26">ROUND(D97*0.901,4)</f>
        <v>3.3999999999999998E-3</v>
      </c>
      <c r="D97" s="9">
        <f>E97/$G$9</f>
        <v>3.7427831972924545E-3</v>
      </c>
      <c r="E97" s="9">
        <v>2.8199999999999999E-2</v>
      </c>
      <c r="F97" s="13">
        <f>C97+$C$9</f>
        <v>0.1201</v>
      </c>
      <c r="G97" s="8">
        <f>'TARIFNE STAVKE od 01.10.2022'!F86</f>
        <v>2.7000000000000001E-3</v>
      </c>
      <c r="H97" s="8">
        <f>'TARIFNE STAVKE od 01.10.2022'!G86</f>
        <v>2.5999999999999999E-3</v>
      </c>
      <c r="I97" s="9">
        <f t="shared" ref="I97:I99" si="27">F97+H97</f>
        <v>0.1227</v>
      </c>
    </row>
    <row r="98" spans="1:9">
      <c r="A98" s="3">
        <v>2</v>
      </c>
      <c r="B98" s="3" t="s">
        <v>22</v>
      </c>
      <c r="C98" s="9">
        <f t="shared" si="26"/>
        <v>3.3999999999999998E-3</v>
      </c>
      <c r="D98" s="9">
        <f>E98/$G$9</f>
        <v>3.7427831972924545E-3</v>
      </c>
      <c r="E98" s="9">
        <v>2.8199999999999999E-2</v>
      </c>
      <c r="F98" s="13">
        <f>C98+$C$9</f>
        <v>0.1201</v>
      </c>
      <c r="G98" s="8">
        <f>'TARIFNE STAVKE od 01.10.2022'!F87</f>
        <v>2.0999999999999999E-3</v>
      </c>
      <c r="H98" s="8">
        <f>'TARIFNE STAVKE od 01.10.2022'!G87</f>
        <v>2E-3</v>
      </c>
      <c r="I98" s="9">
        <f t="shared" si="27"/>
        <v>0.1221</v>
      </c>
    </row>
    <row r="99" spans="1:9">
      <c r="A99" s="3">
        <v>3</v>
      </c>
      <c r="B99" s="3" t="s">
        <v>23</v>
      </c>
      <c r="C99" s="9">
        <f t="shared" si="26"/>
        <v>3.3999999999999998E-3</v>
      </c>
      <c r="D99" s="9">
        <f>E99/$G$9</f>
        <v>3.7427831972924545E-3</v>
      </c>
      <c r="E99" s="9">
        <v>2.8199999999999999E-2</v>
      </c>
      <c r="F99" s="13">
        <f>C99+$C$9</f>
        <v>0.1201</v>
      </c>
      <c r="G99" s="8">
        <f>'TARIFNE STAVKE od 01.10.2022'!F88</f>
        <v>2.0999999999999999E-3</v>
      </c>
      <c r="H99" s="8">
        <f>'TARIFNE STAVKE od 01.10.2022'!G88</f>
        <v>2E-3</v>
      </c>
      <c r="I99" s="9">
        <f t="shared" si="27"/>
        <v>0.1221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28">ROUND(D105*0.901,4)</f>
        <v>3.7000000000000002E-3</v>
      </c>
      <c r="D105" s="9">
        <f>E105/$G$9</f>
        <v>4.1409516225363327E-3</v>
      </c>
      <c r="E105" s="9">
        <v>3.1199999999999999E-2</v>
      </c>
      <c r="F105" s="13">
        <f>C105+$C$9</f>
        <v>0.12039999999999999</v>
      </c>
      <c r="G105" s="8">
        <f>'TARIFNE STAVKE od 01.10.2022'!F92</f>
        <v>5.3E-3</v>
      </c>
      <c r="H105" s="8">
        <f>'TARIFNE STAVKE od 01.10.2022'!G92</f>
        <v>5.7999999999999996E-3</v>
      </c>
      <c r="I105" s="9">
        <f t="shared" ref="I105:I107" si="29">F105+H105</f>
        <v>0.12619999999999998</v>
      </c>
    </row>
    <row r="106" spans="1:9">
      <c r="A106" s="3">
        <v>2</v>
      </c>
      <c r="B106" s="3" t="s">
        <v>21</v>
      </c>
      <c r="C106" s="9">
        <f t="shared" si="28"/>
        <v>3.7000000000000002E-3</v>
      </c>
      <c r="D106" s="9">
        <f>E106/$G$9</f>
        <v>4.1409516225363327E-3</v>
      </c>
      <c r="E106" s="9">
        <v>3.1199999999999999E-2</v>
      </c>
      <c r="F106" s="13">
        <f>C106+$C$9</f>
        <v>0.12039999999999999</v>
      </c>
      <c r="G106" s="8">
        <f>'TARIFNE STAVKE od 01.10.2022'!F93</f>
        <v>4.1999999999999997E-3</v>
      </c>
      <c r="H106" s="8">
        <f>'TARIFNE STAVKE od 01.10.2022'!G93</f>
        <v>4.5999999999999999E-3</v>
      </c>
      <c r="I106" s="9">
        <f t="shared" si="29"/>
        <v>0.125</v>
      </c>
    </row>
    <row r="107" spans="1:9">
      <c r="A107" s="3">
        <v>3</v>
      </c>
      <c r="B107" s="3" t="s">
        <v>22</v>
      </c>
      <c r="C107" s="9">
        <f t="shared" si="28"/>
        <v>3.7000000000000002E-3</v>
      </c>
      <c r="D107" s="9">
        <f>E107/$G$9</f>
        <v>4.1409516225363327E-3</v>
      </c>
      <c r="E107" s="9">
        <v>3.1199999999999999E-2</v>
      </c>
      <c r="F107" s="13">
        <f>C107+$C$9</f>
        <v>0.12039999999999999</v>
      </c>
      <c r="G107" s="8">
        <f>'TARIFNE STAVKE od 01.10.2022'!F94</f>
        <v>3.8999999999999998E-3</v>
      </c>
      <c r="H107" s="8">
        <f>'TARIFNE STAVKE od 01.10.2022'!G94</f>
        <v>4.3E-3</v>
      </c>
      <c r="I107" s="9">
        <f t="shared" si="29"/>
        <v>0.12469999999999999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0">ROUND(D109*0.901,4)</f>
        <v>3.7000000000000002E-3</v>
      </c>
      <c r="D109" s="9">
        <f>E109/$G$9</f>
        <v>4.1409516225363327E-3</v>
      </c>
      <c r="E109" s="9">
        <v>3.1199999999999999E-2</v>
      </c>
      <c r="F109" s="13">
        <f>C109+$C$9</f>
        <v>0.12039999999999999</v>
      </c>
      <c r="G109" s="8">
        <f>'TARIFNE STAVKE od 01.10.2022'!F98</f>
        <v>4.7999999999999996E-3</v>
      </c>
      <c r="H109" s="8">
        <f>'TARIFNE STAVKE od 01.10.2022'!G98</f>
        <v>4.5999999999999999E-3</v>
      </c>
      <c r="I109" s="9">
        <f t="shared" ref="I109:I112" si="31">F109+H109</f>
        <v>0.125</v>
      </c>
    </row>
    <row r="110" spans="1:9">
      <c r="A110" s="3">
        <v>2</v>
      </c>
      <c r="B110" s="3" t="s">
        <v>20</v>
      </c>
      <c r="C110" s="9">
        <f t="shared" si="30"/>
        <v>3.7000000000000002E-3</v>
      </c>
      <c r="D110" s="9">
        <f>E110/$G$9</f>
        <v>4.1409516225363327E-3</v>
      </c>
      <c r="E110" s="9">
        <v>3.1199999999999999E-2</v>
      </c>
      <c r="F110" s="13">
        <f>C110+$C$9</f>
        <v>0.12039999999999999</v>
      </c>
      <c r="G110" s="8">
        <f>'TARIFNE STAVKE od 01.10.2022'!F99</f>
        <v>3.8E-3</v>
      </c>
      <c r="H110" s="8">
        <f>'TARIFNE STAVKE od 01.10.2022'!G99</f>
        <v>3.7000000000000002E-3</v>
      </c>
      <c r="I110" s="9">
        <f t="shared" si="31"/>
        <v>0.12409999999999999</v>
      </c>
    </row>
    <row r="111" spans="1:9">
      <c r="A111" s="3">
        <v>3</v>
      </c>
      <c r="B111" s="3" t="s">
        <v>21</v>
      </c>
      <c r="C111" s="9">
        <f t="shared" si="30"/>
        <v>3.7000000000000002E-3</v>
      </c>
      <c r="D111" s="9">
        <f>E111/$G$9</f>
        <v>4.1409516225363327E-3</v>
      </c>
      <c r="E111" s="9">
        <v>3.1199999999999999E-2</v>
      </c>
      <c r="F111" s="13">
        <f>C111+$C$9</f>
        <v>0.12039999999999999</v>
      </c>
      <c r="G111" s="8">
        <f>'TARIFNE STAVKE od 01.10.2022'!F100</f>
        <v>3.8E-3</v>
      </c>
      <c r="H111" s="8">
        <f>'TARIFNE STAVKE od 01.10.2022'!G100</f>
        <v>3.7000000000000002E-3</v>
      </c>
      <c r="I111" s="9">
        <f t="shared" si="31"/>
        <v>0.12409999999999999</v>
      </c>
    </row>
    <row r="112" spans="1:9">
      <c r="A112" s="3">
        <v>4</v>
      </c>
      <c r="B112" s="3" t="s">
        <v>23</v>
      </c>
      <c r="C112" s="9">
        <f t="shared" si="30"/>
        <v>3.7000000000000002E-3</v>
      </c>
      <c r="D112" s="9">
        <f>E112/$G$9</f>
        <v>4.1409516225363327E-3</v>
      </c>
      <c r="E112" s="9">
        <v>3.1199999999999999E-2</v>
      </c>
      <c r="F112" s="13">
        <f>C112+$C$9</f>
        <v>0.12039999999999999</v>
      </c>
      <c r="G112" s="8">
        <f>'TARIFNE STAVKE od 01.10.2022'!F101</f>
        <v>3.3999999999999998E-3</v>
      </c>
      <c r="H112" s="8">
        <f>'TARIFNE STAVKE od 01.10.2022'!G101</f>
        <v>3.3E-3</v>
      </c>
      <c r="I112" s="9">
        <f t="shared" si="31"/>
        <v>0.12369999999999999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32">ROUND(D114*0.901,4)</f>
        <v>3.7000000000000002E-3</v>
      </c>
      <c r="D114" s="9">
        <f>E114/$G$9</f>
        <v>4.1409516225363327E-3</v>
      </c>
      <c r="E114" s="9">
        <v>3.1199999999999999E-2</v>
      </c>
      <c r="F114" s="13">
        <f>C114+$C$9</f>
        <v>0.12039999999999999</v>
      </c>
      <c r="G114" s="8">
        <f>'TARIFNE STAVKE od 01.10.2022'!F105</f>
        <v>3.5999999999999999E-3</v>
      </c>
      <c r="H114" s="8">
        <f>'TARIFNE STAVKE od 01.10.2022'!G105</f>
        <v>3.8E-3</v>
      </c>
      <c r="I114" s="9">
        <f t="shared" ref="I114:I115" si="33">F114+H114</f>
        <v>0.12419999999999999</v>
      </c>
    </row>
    <row r="115" spans="1:9">
      <c r="A115" s="3">
        <v>2</v>
      </c>
      <c r="B115" s="3" t="s">
        <v>20</v>
      </c>
      <c r="C115" s="9">
        <f t="shared" si="32"/>
        <v>3.7000000000000002E-3</v>
      </c>
      <c r="D115" s="9">
        <f>E115/$G$9</f>
        <v>4.1409516225363327E-3</v>
      </c>
      <c r="E115" s="9">
        <v>3.1199999999999999E-2</v>
      </c>
      <c r="F115" s="13">
        <f>C115+$C$9</f>
        <v>0.12039999999999999</v>
      </c>
      <c r="G115" s="8">
        <f>'TARIFNE STAVKE od 01.10.2022'!F106</f>
        <v>3.5999999999999999E-3</v>
      </c>
      <c r="H115" s="8">
        <f>'TARIFNE STAVKE od 01.10.2022'!G106</f>
        <v>3.8E-3</v>
      </c>
      <c r="I115" s="9">
        <f t="shared" si="33"/>
        <v>0.12419999999999999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34">ROUND(D121*0.901,4)</f>
        <v>3.0000000000000001E-3</v>
      </c>
      <c r="D121" s="9">
        <f>E121/$G$9</f>
        <v>3.3180702103656513E-3</v>
      </c>
      <c r="E121" s="9">
        <v>2.5000000000000001E-2</v>
      </c>
      <c r="F121" s="13">
        <f>C121+$C$9</f>
        <v>0.1197</v>
      </c>
      <c r="G121" s="8">
        <f>'TARIFNE STAVKE od 01.10.2022'!F110</f>
        <v>3.8E-3</v>
      </c>
      <c r="H121" s="8">
        <f>'TARIFNE STAVKE od 01.10.2022'!G110</f>
        <v>4.1000000000000003E-3</v>
      </c>
      <c r="I121" s="9">
        <f t="shared" ref="I121:I125" si="35">F121+H121</f>
        <v>0.12380000000000001</v>
      </c>
    </row>
    <row r="122" spans="1:9">
      <c r="A122" s="3">
        <v>2</v>
      </c>
      <c r="B122" s="3" t="s">
        <v>21</v>
      </c>
      <c r="C122" s="9">
        <f t="shared" si="34"/>
        <v>3.0000000000000001E-3</v>
      </c>
      <c r="D122" s="9">
        <f>E122/$G$9</f>
        <v>3.3180702103656513E-3</v>
      </c>
      <c r="E122" s="9">
        <v>2.5000000000000001E-2</v>
      </c>
      <c r="F122" s="13">
        <f>C122+$C$9</f>
        <v>0.1197</v>
      </c>
      <c r="G122" s="8">
        <f>'TARIFNE STAVKE od 01.10.2022'!F111</f>
        <v>3.0999999999999999E-3</v>
      </c>
      <c r="H122" s="8">
        <f>'TARIFNE STAVKE od 01.10.2022'!G111</f>
        <v>3.3E-3</v>
      </c>
      <c r="I122" s="9">
        <f t="shared" si="35"/>
        <v>0.123</v>
      </c>
    </row>
    <row r="123" spans="1:9">
      <c r="A123" s="3">
        <v>3</v>
      </c>
      <c r="B123" s="3" t="s">
        <v>22</v>
      </c>
      <c r="C123" s="9">
        <f t="shared" si="34"/>
        <v>3.0000000000000001E-3</v>
      </c>
      <c r="D123" s="9">
        <f>E123/$G$9</f>
        <v>3.3180702103656513E-3</v>
      </c>
      <c r="E123" s="9">
        <v>2.5000000000000001E-2</v>
      </c>
      <c r="F123" s="13">
        <f>C123+$C$9</f>
        <v>0.1197</v>
      </c>
      <c r="G123" s="8">
        <f>'TARIFNE STAVKE od 01.10.2022'!F112</f>
        <v>2.8999999999999998E-3</v>
      </c>
      <c r="H123" s="8">
        <f>'TARIFNE STAVKE od 01.10.2022'!G112</f>
        <v>3.0999999999999999E-3</v>
      </c>
      <c r="I123" s="9">
        <f t="shared" si="35"/>
        <v>0.12280000000000001</v>
      </c>
    </row>
    <row r="124" spans="1:9">
      <c r="A124" s="3">
        <v>4</v>
      </c>
      <c r="B124" s="3" t="s">
        <v>23</v>
      </c>
      <c r="C124" s="9">
        <f t="shared" si="34"/>
        <v>3.0000000000000001E-3</v>
      </c>
      <c r="D124" s="9">
        <f>E124/$G$9</f>
        <v>3.3180702103656513E-3</v>
      </c>
      <c r="E124" s="9">
        <v>2.5000000000000001E-2</v>
      </c>
      <c r="F124" s="13">
        <f>C124+$C$9</f>
        <v>0.1197</v>
      </c>
      <c r="G124" s="8">
        <f>'TARIFNE STAVKE od 01.10.2022'!F113</f>
        <v>2.7000000000000001E-3</v>
      </c>
      <c r="H124" s="8">
        <f>'TARIFNE STAVKE od 01.10.2022'!G113</f>
        <v>2.8999999999999998E-3</v>
      </c>
      <c r="I124" s="9">
        <f t="shared" si="35"/>
        <v>0.1226</v>
      </c>
    </row>
    <row r="125" spans="1:9">
      <c r="A125" s="3">
        <v>5</v>
      </c>
      <c r="B125" s="3" t="s">
        <v>24</v>
      </c>
      <c r="C125" s="9">
        <f t="shared" si="34"/>
        <v>3.0000000000000001E-3</v>
      </c>
      <c r="D125" s="9">
        <f>E125/$G$9</f>
        <v>3.3180702103656513E-3</v>
      </c>
      <c r="E125" s="9">
        <v>2.5000000000000001E-2</v>
      </c>
      <c r="F125" s="13">
        <f>C125+$C$9</f>
        <v>0.1197</v>
      </c>
      <c r="G125" s="8">
        <f>'TARIFNE STAVKE od 01.10.2022'!F114</f>
        <v>2.5000000000000001E-3</v>
      </c>
      <c r="H125" s="8">
        <f>'TARIFNE STAVKE od 01.10.2022'!G114</f>
        <v>2.7000000000000001E-3</v>
      </c>
      <c r="I125" s="9">
        <f t="shared" si="35"/>
        <v>0.12239999999999999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36">ROUND(D131*0.901,4)</f>
        <v>3.2000000000000002E-3</v>
      </c>
      <c r="D131" s="9">
        <f t="shared" ref="D131:D136" si="37">E131/$G$9</f>
        <v>3.5304267038290525E-3</v>
      </c>
      <c r="E131" s="9">
        <v>2.6599999999999999E-2</v>
      </c>
      <c r="F131" s="13">
        <f t="shared" ref="F131:F136" si="38">C131+$C$9</f>
        <v>0.11989999999999999</v>
      </c>
      <c r="G131" s="8">
        <f>'TARIFNE STAVKE od 01.10.2022'!F118</f>
        <v>3.8999999999999998E-3</v>
      </c>
      <c r="H131" s="8">
        <f>'TARIFNE STAVKE od 01.10.2022'!G118</f>
        <v>3.8999999999999998E-3</v>
      </c>
      <c r="I131" s="9">
        <f t="shared" ref="I131:I136" si="39">F131+H131</f>
        <v>0.12379999999999999</v>
      </c>
    </row>
    <row r="132" spans="1:9">
      <c r="A132" s="3">
        <v>2</v>
      </c>
      <c r="B132" s="3" t="s">
        <v>20</v>
      </c>
      <c r="C132" s="9">
        <f t="shared" si="36"/>
        <v>3.2000000000000002E-3</v>
      </c>
      <c r="D132" s="9">
        <f t="shared" si="37"/>
        <v>3.5304267038290525E-3</v>
      </c>
      <c r="E132" s="9">
        <v>2.6599999999999999E-2</v>
      </c>
      <c r="F132" s="13">
        <f t="shared" si="38"/>
        <v>0.11989999999999999</v>
      </c>
      <c r="G132" s="8">
        <f>'TARIFNE STAVKE od 01.10.2022'!F119</f>
        <v>3.8999999999999998E-3</v>
      </c>
      <c r="H132" s="8">
        <f>'TARIFNE STAVKE od 01.10.2022'!G119</f>
        <v>3.8999999999999998E-3</v>
      </c>
      <c r="I132" s="9">
        <f t="shared" si="39"/>
        <v>0.12379999999999999</v>
      </c>
    </row>
    <row r="133" spans="1:9">
      <c r="A133" s="3">
        <v>3</v>
      </c>
      <c r="B133" s="3" t="s">
        <v>21</v>
      </c>
      <c r="C133" s="9">
        <f t="shared" si="36"/>
        <v>3.2000000000000002E-3</v>
      </c>
      <c r="D133" s="9">
        <f t="shared" si="37"/>
        <v>3.5304267038290525E-3</v>
      </c>
      <c r="E133" s="9">
        <v>2.6599999999999999E-2</v>
      </c>
      <c r="F133" s="13">
        <f t="shared" si="38"/>
        <v>0.11989999999999999</v>
      </c>
      <c r="G133" s="8">
        <f>'TARIFNE STAVKE od 01.10.2022'!F120</f>
        <v>3.8999999999999998E-3</v>
      </c>
      <c r="H133" s="8">
        <f>'TARIFNE STAVKE od 01.10.2022'!G120</f>
        <v>3.8999999999999998E-3</v>
      </c>
      <c r="I133" s="9">
        <f t="shared" si="39"/>
        <v>0.12379999999999999</v>
      </c>
    </row>
    <row r="134" spans="1:9">
      <c r="A134" s="3">
        <v>4</v>
      </c>
      <c r="B134" s="3" t="s">
        <v>22</v>
      </c>
      <c r="C134" s="9">
        <f t="shared" si="36"/>
        <v>3.2000000000000002E-3</v>
      </c>
      <c r="D134" s="9">
        <f t="shared" si="37"/>
        <v>3.5304267038290525E-3</v>
      </c>
      <c r="E134" s="9">
        <v>2.6599999999999999E-2</v>
      </c>
      <c r="F134" s="13">
        <f t="shared" si="38"/>
        <v>0.11989999999999999</v>
      </c>
      <c r="G134" s="8">
        <f>'TARIFNE STAVKE od 01.10.2022'!F121</f>
        <v>3.7000000000000002E-3</v>
      </c>
      <c r="H134" s="8">
        <f>'TARIFNE STAVKE od 01.10.2022'!G121</f>
        <v>3.7000000000000002E-3</v>
      </c>
      <c r="I134" s="9">
        <f t="shared" si="39"/>
        <v>0.12359999999999999</v>
      </c>
    </row>
    <row r="135" spans="1:9">
      <c r="A135" s="3">
        <v>5</v>
      </c>
      <c r="B135" s="3" t="s">
        <v>23</v>
      </c>
      <c r="C135" s="9">
        <f t="shared" si="36"/>
        <v>3.2000000000000002E-3</v>
      </c>
      <c r="D135" s="9">
        <f t="shared" si="37"/>
        <v>3.5304267038290525E-3</v>
      </c>
      <c r="E135" s="9">
        <v>2.6599999999999999E-2</v>
      </c>
      <c r="F135" s="13">
        <f t="shared" si="38"/>
        <v>0.11989999999999999</v>
      </c>
      <c r="G135" s="8">
        <f>'TARIFNE STAVKE od 01.10.2022'!F122</f>
        <v>3.5000000000000001E-3</v>
      </c>
      <c r="H135" s="8">
        <f>'TARIFNE STAVKE od 01.10.2022'!G122</f>
        <v>3.5000000000000001E-3</v>
      </c>
      <c r="I135" s="9">
        <f t="shared" si="39"/>
        <v>0.1234</v>
      </c>
    </row>
    <row r="136" spans="1:9">
      <c r="A136" s="3">
        <v>6</v>
      </c>
      <c r="B136" s="3" t="s">
        <v>24</v>
      </c>
      <c r="C136" s="9">
        <f t="shared" si="36"/>
        <v>3.2000000000000002E-3</v>
      </c>
      <c r="D136" s="9">
        <f t="shared" si="37"/>
        <v>3.5304267038290525E-3</v>
      </c>
      <c r="E136" s="9">
        <v>2.6599999999999999E-2</v>
      </c>
      <c r="F136" s="13">
        <f t="shared" si="38"/>
        <v>0.11989999999999999</v>
      </c>
      <c r="G136" s="8">
        <f>'TARIFNE STAVKE od 01.10.2022'!F123</f>
        <v>3.3E-3</v>
      </c>
      <c r="H136" s="8">
        <f>'TARIFNE STAVKE od 01.10.2022'!G123</f>
        <v>3.3E-3</v>
      </c>
      <c r="I136" s="9">
        <f t="shared" si="39"/>
        <v>0.12319999999999999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40">ROUND(D138*0.901,4)</f>
        <v>3.2000000000000002E-3</v>
      </c>
      <c r="D138" s="9">
        <f>E138/$G$9</f>
        <v>3.5304267038290525E-3</v>
      </c>
      <c r="E138" s="9">
        <v>2.6599999999999999E-2</v>
      </c>
      <c r="F138" s="13">
        <f>C138+$C$9</f>
        <v>0.11989999999999999</v>
      </c>
      <c r="G138" s="8">
        <f>'TARIFNE STAVKE od 01.10.2022'!F127</f>
        <v>5.1999999999999998E-3</v>
      </c>
      <c r="H138" s="8">
        <f>'TARIFNE STAVKE od 01.10.2022'!G127</f>
        <v>5.4999999999999997E-3</v>
      </c>
      <c r="I138" s="9">
        <f t="shared" ref="I138:I142" si="41">F138+H138</f>
        <v>0.12539999999999998</v>
      </c>
    </row>
    <row r="139" spans="1:9">
      <c r="A139" s="3">
        <v>2</v>
      </c>
      <c r="B139" s="3" t="s">
        <v>20</v>
      </c>
      <c r="C139" s="9">
        <f t="shared" si="40"/>
        <v>3.2000000000000002E-3</v>
      </c>
      <c r="D139" s="9">
        <f>E139/$G$9</f>
        <v>3.5304267038290525E-3</v>
      </c>
      <c r="E139" s="9">
        <v>2.6599999999999999E-2</v>
      </c>
      <c r="F139" s="13">
        <f>C139+$C$9</f>
        <v>0.11989999999999999</v>
      </c>
      <c r="G139" s="8">
        <f>'TARIFNE STAVKE od 01.10.2022'!F128</f>
        <v>4.4000000000000003E-3</v>
      </c>
      <c r="H139" s="8">
        <f>'TARIFNE STAVKE od 01.10.2022'!G128</f>
        <v>4.5999999999999999E-3</v>
      </c>
      <c r="I139" s="9">
        <f t="shared" si="41"/>
        <v>0.1245</v>
      </c>
    </row>
    <row r="140" spans="1:9">
      <c r="A140" s="3">
        <v>3</v>
      </c>
      <c r="B140" s="3" t="s">
        <v>21</v>
      </c>
      <c r="C140" s="9">
        <f t="shared" si="40"/>
        <v>3.2000000000000002E-3</v>
      </c>
      <c r="D140" s="9">
        <f>E140/$G$9</f>
        <v>3.5304267038290525E-3</v>
      </c>
      <c r="E140" s="9">
        <v>2.6599999999999999E-2</v>
      </c>
      <c r="F140" s="13">
        <f>C140+$C$9</f>
        <v>0.11989999999999999</v>
      </c>
      <c r="G140" s="8">
        <f>'TARIFNE STAVKE od 01.10.2022'!F129</f>
        <v>3.8999999999999998E-3</v>
      </c>
      <c r="H140" s="8">
        <f>'TARIFNE STAVKE od 01.10.2022'!G129</f>
        <v>4.1999999999999997E-3</v>
      </c>
      <c r="I140" s="9">
        <f t="shared" si="41"/>
        <v>0.12409999999999999</v>
      </c>
    </row>
    <row r="141" spans="1:9">
      <c r="A141" s="3">
        <v>4</v>
      </c>
      <c r="B141" s="3" t="s">
        <v>22</v>
      </c>
      <c r="C141" s="9">
        <f t="shared" si="40"/>
        <v>3.2000000000000002E-3</v>
      </c>
      <c r="D141" s="9">
        <f>E141/$G$9</f>
        <v>3.5304267038290525E-3</v>
      </c>
      <c r="E141" s="9">
        <v>2.6599999999999999E-2</v>
      </c>
      <c r="F141" s="13">
        <f>C141+$C$9</f>
        <v>0.11989999999999999</v>
      </c>
      <c r="G141" s="8">
        <f>'TARIFNE STAVKE od 01.10.2022'!F130</f>
        <v>3.7000000000000002E-3</v>
      </c>
      <c r="H141" s="8">
        <f>'TARIFNE STAVKE od 01.10.2022'!G130</f>
        <v>3.8999999999999998E-3</v>
      </c>
      <c r="I141" s="9">
        <f t="shared" si="41"/>
        <v>0.12379999999999999</v>
      </c>
    </row>
    <row r="142" spans="1:9">
      <c r="A142" s="3">
        <v>5</v>
      </c>
      <c r="B142" s="3" t="s">
        <v>23</v>
      </c>
      <c r="C142" s="9">
        <f t="shared" si="40"/>
        <v>3.2000000000000002E-3</v>
      </c>
      <c r="D142" s="9">
        <f>E142/$G$9</f>
        <v>3.5304267038290525E-3</v>
      </c>
      <c r="E142" s="9">
        <v>2.6599999999999999E-2</v>
      </c>
      <c r="F142" s="13">
        <f>C142+$C$9</f>
        <v>0.11989999999999999</v>
      </c>
      <c r="G142" s="8">
        <f>'TARIFNE STAVKE od 01.10.2022'!F131</f>
        <v>3.7000000000000002E-3</v>
      </c>
      <c r="H142" s="8">
        <f>'TARIFNE STAVKE od 01.10.2022'!G131</f>
        <v>3.8999999999999998E-3</v>
      </c>
      <c r="I142" s="9">
        <f t="shared" si="41"/>
        <v>0.12379999999999999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42">ROUND(D148*0.901,4)</f>
        <v>3.0999999999999999E-3</v>
      </c>
      <c r="D148" s="9">
        <f>E148/$G$9</f>
        <v>3.4906098613046652E-3</v>
      </c>
      <c r="E148" s="9">
        <v>2.63E-2</v>
      </c>
      <c r="F148" s="13">
        <f>C148+$C$9</f>
        <v>0.1198</v>
      </c>
      <c r="G148" s="8">
        <f>'TARIFNE STAVKE od 01.10.2022'!F135</f>
        <v>7.0000000000000001E-3</v>
      </c>
      <c r="H148" s="8">
        <f>'TARIFNE STAVKE od 01.10.2022'!G135</f>
        <v>7.1999999999999998E-3</v>
      </c>
      <c r="I148" s="9">
        <f t="shared" ref="I148:I152" si="43">F148+H148</f>
        <v>0.127</v>
      </c>
    </row>
    <row r="149" spans="1:9">
      <c r="A149" s="3">
        <v>2</v>
      </c>
      <c r="B149" s="3" t="s">
        <v>20</v>
      </c>
      <c r="C149" s="9">
        <f t="shared" si="42"/>
        <v>3.0999999999999999E-3</v>
      </c>
      <c r="D149" s="9">
        <f>E149/$G$9</f>
        <v>3.4906098613046652E-3</v>
      </c>
      <c r="E149" s="9">
        <v>2.63E-2</v>
      </c>
      <c r="F149" s="13">
        <f>C149+$C$9</f>
        <v>0.1198</v>
      </c>
      <c r="G149" s="8">
        <f>'TARIFNE STAVKE od 01.10.2022'!F136</f>
        <v>6.1000000000000004E-3</v>
      </c>
      <c r="H149" s="8">
        <f>'TARIFNE STAVKE od 01.10.2022'!G136</f>
        <v>6.1999999999999998E-3</v>
      </c>
      <c r="I149" s="9">
        <f t="shared" si="43"/>
        <v>0.126</v>
      </c>
    </row>
    <row r="150" spans="1:9">
      <c r="A150" s="3">
        <v>3</v>
      </c>
      <c r="B150" s="3" t="s">
        <v>21</v>
      </c>
      <c r="C150" s="9">
        <f t="shared" si="42"/>
        <v>3.0999999999999999E-3</v>
      </c>
      <c r="D150" s="9">
        <f>E150/$G$9</f>
        <v>3.4906098613046652E-3</v>
      </c>
      <c r="E150" s="9">
        <v>2.63E-2</v>
      </c>
      <c r="F150" s="13">
        <f>C150+$C$9</f>
        <v>0.1198</v>
      </c>
      <c r="G150" s="8">
        <f>'TARIFNE STAVKE od 01.10.2022'!F137</f>
        <v>5.1999999999999998E-3</v>
      </c>
      <c r="H150" s="8">
        <f>'TARIFNE STAVKE od 01.10.2022'!G137</f>
        <v>5.3E-3</v>
      </c>
      <c r="I150" s="9">
        <f t="shared" si="43"/>
        <v>0.12510000000000002</v>
      </c>
    </row>
    <row r="151" spans="1:9">
      <c r="A151" s="3">
        <v>4</v>
      </c>
      <c r="B151" s="3" t="s">
        <v>22</v>
      </c>
      <c r="C151" s="9">
        <f t="shared" si="42"/>
        <v>3.0999999999999999E-3</v>
      </c>
      <c r="D151" s="9">
        <f>E151/$G$9</f>
        <v>3.4906098613046652E-3</v>
      </c>
      <c r="E151" s="9">
        <v>2.63E-2</v>
      </c>
      <c r="F151" s="13">
        <f>C151+$C$9</f>
        <v>0.1198</v>
      </c>
      <c r="G151" s="8">
        <f>'TARIFNE STAVKE od 01.10.2022'!F138</f>
        <v>5.0000000000000001E-3</v>
      </c>
      <c r="H151" s="8">
        <f>'TARIFNE STAVKE od 01.10.2022'!G138</f>
        <v>5.1999999999999998E-3</v>
      </c>
      <c r="I151" s="9">
        <f t="shared" si="43"/>
        <v>0.125</v>
      </c>
    </row>
    <row r="152" spans="1:9">
      <c r="A152" s="3">
        <v>5</v>
      </c>
      <c r="B152" s="3" t="s">
        <v>23</v>
      </c>
      <c r="C152" s="9">
        <f t="shared" si="42"/>
        <v>3.0999999999999999E-3</v>
      </c>
      <c r="D152" s="9">
        <f>E152/$G$9</f>
        <v>3.4906098613046652E-3</v>
      </c>
      <c r="E152" s="9">
        <v>2.63E-2</v>
      </c>
      <c r="F152" s="13">
        <f>C152+$C$9</f>
        <v>0.1198</v>
      </c>
      <c r="G152" s="8">
        <f>'TARIFNE STAVKE od 01.10.2022'!F139</f>
        <v>4.8999999999999998E-3</v>
      </c>
      <c r="H152" s="8">
        <f>'TARIFNE STAVKE od 01.10.2022'!G139</f>
        <v>5.0000000000000001E-3</v>
      </c>
      <c r="I152" s="9">
        <f t="shared" si="43"/>
        <v>0.12480000000000001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44">ROUND(D158*0.901,4)</f>
        <v>3.2000000000000002E-3</v>
      </c>
      <c r="D158" s="9">
        <f t="shared" ref="D158:D163" si="45">E158/$G$9</f>
        <v>3.5304267038290525E-3</v>
      </c>
      <c r="E158" s="9">
        <v>2.6599999999999999E-2</v>
      </c>
      <c r="F158" s="13">
        <f t="shared" ref="F158:F163" si="46">C158+$C$9</f>
        <v>0.11989999999999999</v>
      </c>
      <c r="G158" s="8">
        <f>'TARIFNE STAVKE od 01.10.2022'!F143</f>
        <v>7.3000000000000001E-3</v>
      </c>
      <c r="H158" s="8">
        <f>'TARIFNE STAVKE od 01.10.2022'!G143</f>
        <v>7.1999999999999998E-3</v>
      </c>
      <c r="I158" s="9">
        <f t="shared" ref="I158:I163" si="47">F158+H158</f>
        <v>0.12709999999999999</v>
      </c>
    </row>
    <row r="159" spans="1:9">
      <c r="A159" s="3">
        <v>2</v>
      </c>
      <c r="B159" s="3" t="s">
        <v>20</v>
      </c>
      <c r="C159" s="9">
        <f t="shared" si="44"/>
        <v>3.2000000000000002E-3</v>
      </c>
      <c r="D159" s="9">
        <f t="shared" si="45"/>
        <v>3.5304267038290525E-3</v>
      </c>
      <c r="E159" s="9">
        <v>2.6599999999999999E-2</v>
      </c>
      <c r="F159" s="13">
        <f t="shared" si="46"/>
        <v>0.11989999999999999</v>
      </c>
      <c r="G159" s="8">
        <f>'TARIFNE STAVKE od 01.10.2022'!F144</f>
        <v>7.3000000000000001E-3</v>
      </c>
      <c r="H159" s="8">
        <f>'TARIFNE STAVKE od 01.10.2022'!G144</f>
        <v>7.1999999999999998E-3</v>
      </c>
      <c r="I159" s="9">
        <f t="shared" si="47"/>
        <v>0.12709999999999999</v>
      </c>
    </row>
    <row r="160" spans="1:9">
      <c r="A160" s="3">
        <v>3</v>
      </c>
      <c r="B160" s="3" t="s">
        <v>21</v>
      </c>
      <c r="C160" s="9">
        <f t="shared" si="44"/>
        <v>3.2000000000000002E-3</v>
      </c>
      <c r="D160" s="9">
        <f t="shared" si="45"/>
        <v>3.5304267038290525E-3</v>
      </c>
      <c r="E160" s="9">
        <v>2.6599999999999999E-2</v>
      </c>
      <c r="F160" s="13">
        <f t="shared" si="46"/>
        <v>0.11989999999999999</v>
      </c>
      <c r="G160" s="8">
        <f>'TARIFNE STAVKE od 01.10.2022'!F145</f>
        <v>5.7999999999999996E-3</v>
      </c>
      <c r="H160" s="8">
        <f>'TARIFNE STAVKE od 01.10.2022'!G145</f>
        <v>5.7999999999999996E-3</v>
      </c>
      <c r="I160" s="9">
        <f t="shared" si="47"/>
        <v>0.12569999999999998</v>
      </c>
    </row>
    <row r="161" spans="1:9">
      <c r="A161" s="3">
        <v>4</v>
      </c>
      <c r="B161" s="3" t="s">
        <v>22</v>
      </c>
      <c r="C161" s="9">
        <f t="shared" si="44"/>
        <v>3.2000000000000002E-3</v>
      </c>
      <c r="D161" s="9">
        <f t="shared" si="45"/>
        <v>3.5304267038290525E-3</v>
      </c>
      <c r="E161" s="9">
        <v>2.6599999999999999E-2</v>
      </c>
      <c r="F161" s="13">
        <f t="shared" si="46"/>
        <v>0.11989999999999999</v>
      </c>
      <c r="G161" s="8">
        <f>'TARIFNE STAVKE od 01.10.2022'!F146</f>
        <v>5.4000000000000003E-3</v>
      </c>
      <c r="H161" s="8">
        <f>'TARIFNE STAVKE od 01.10.2022'!G146</f>
        <v>5.4000000000000003E-3</v>
      </c>
      <c r="I161" s="9">
        <f t="shared" si="47"/>
        <v>0.12529999999999999</v>
      </c>
    </row>
    <row r="162" spans="1:9">
      <c r="A162" s="3">
        <v>5</v>
      </c>
      <c r="B162" s="3" t="s">
        <v>23</v>
      </c>
      <c r="C162" s="9">
        <f t="shared" si="44"/>
        <v>3.2000000000000002E-3</v>
      </c>
      <c r="D162" s="9">
        <f t="shared" si="45"/>
        <v>3.5304267038290525E-3</v>
      </c>
      <c r="E162" s="9">
        <v>2.6599999999999999E-2</v>
      </c>
      <c r="F162" s="13">
        <f t="shared" si="46"/>
        <v>0.11989999999999999</v>
      </c>
      <c r="G162" s="8">
        <f>'TARIFNE STAVKE od 01.10.2022'!F147</f>
        <v>5.1000000000000004E-3</v>
      </c>
      <c r="H162" s="8">
        <f>'TARIFNE STAVKE od 01.10.2022'!G147</f>
        <v>5.1000000000000004E-3</v>
      </c>
      <c r="I162" s="9">
        <f t="shared" si="47"/>
        <v>0.125</v>
      </c>
    </row>
    <row r="163" spans="1:9">
      <c r="A163" s="3">
        <v>6</v>
      </c>
      <c r="B163" s="3" t="s">
        <v>24</v>
      </c>
      <c r="C163" s="9">
        <f t="shared" si="44"/>
        <v>3.2000000000000002E-3</v>
      </c>
      <c r="D163" s="9">
        <f t="shared" si="45"/>
        <v>3.5304267038290525E-3</v>
      </c>
      <c r="E163" s="9">
        <v>2.6599999999999999E-2</v>
      </c>
      <c r="F163" s="13">
        <f t="shared" si="46"/>
        <v>0.11989999999999999</v>
      </c>
      <c r="G163" s="8">
        <f>'TARIFNE STAVKE od 01.10.2022'!F148</f>
        <v>4.7000000000000002E-3</v>
      </c>
      <c r="H163" s="8">
        <f>'TARIFNE STAVKE od 01.10.2022'!G148</f>
        <v>4.7000000000000002E-3</v>
      </c>
      <c r="I163" s="9">
        <f t="shared" si="47"/>
        <v>0.12459999999999999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48">ROUND(D169*0.901,4)</f>
        <v>3.2000000000000002E-3</v>
      </c>
      <c r="D169" s="9">
        <f t="shared" ref="D169:D174" si="49">E169/$G$9</f>
        <v>3.5304267038290525E-3</v>
      </c>
      <c r="E169" s="9">
        <v>2.6599999999999999E-2</v>
      </c>
      <c r="F169" s="13">
        <f t="shared" ref="F169:F174" si="50">C169+$C$9</f>
        <v>0.11989999999999999</v>
      </c>
      <c r="G169" s="76">
        <f>'TARIFNE STAVKE od 01.10.2022'!F152</f>
        <v>4.5999999999999999E-3</v>
      </c>
      <c r="H169" s="76">
        <f>'TARIFNE STAVKE od 01.10.2022'!G152</f>
        <v>4.7000000000000002E-3</v>
      </c>
      <c r="I169" s="9">
        <f t="shared" ref="I169:I174" si="51">F169+H169</f>
        <v>0.12459999999999999</v>
      </c>
    </row>
    <row r="170" spans="1:9">
      <c r="A170" s="3">
        <v>2</v>
      </c>
      <c r="B170" s="3" t="s">
        <v>20</v>
      </c>
      <c r="C170" s="9">
        <f t="shared" si="48"/>
        <v>3.2000000000000002E-3</v>
      </c>
      <c r="D170" s="9">
        <f t="shared" si="49"/>
        <v>3.5304267038290525E-3</v>
      </c>
      <c r="E170" s="9">
        <v>2.6599999999999999E-2</v>
      </c>
      <c r="F170" s="13">
        <f t="shared" si="50"/>
        <v>0.11989999999999999</v>
      </c>
      <c r="G170" s="76">
        <f>'TARIFNE STAVKE od 01.10.2022'!F153</f>
        <v>4.5999999999999999E-3</v>
      </c>
      <c r="H170" s="76">
        <f>'TARIFNE STAVKE od 01.10.2022'!G153</f>
        <v>4.7000000000000002E-3</v>
      </c>
      <c r="I170" s="9">
        <f t="shared" si="51"/>
        <v>0.12459999999999999</v>
      </c>
    </row>
    <row r="171" spans="1:9">
      <c r="A171" s="3">
        <v>3</v>
      </c>
      <c r="B171" s="3" t="s">
        <v>21</v>
      </c>
      <c r="C171" s="9">
        <f t="shared" si="48"/>
        <v>3.2000000000000002E-3</v>
      </c>
      <c r="D171" s="9">
        <f t="shared" si="49"/>
        <v>3.5304267038290525E-3</v>
      </c>
      <c r="E171" s="9">
        <v>2.6599999999999999E-2</v>
      </c>
      <c r="F171" s="13">
        <f t="shared" si="50"/>
        <v>0.11989999999999999</v>
      </c>
      <c r="G171" s="76">
        <f>'TARIFNE STAVKE od 01.10.2022'!F154</f>
        <v>3.7000000000000002E-3</v>
      </c>
      <c r="H171" s="76">
        <f>'TARIFNE STAVKE od 01.10.2022'!G154</f>
        <v>3.8E-3</v>
      </c>
      <c r="I171" s="9">
        <f t="shared" si="51"/>
        <v>0.12369999999999999</v>
      </c>
    </row>
    <row r="172" spans="1:9">
      <c r="A172" s="3">
        <v>4</v>
      </c>
      <c r="B172" s="3" t="s">
        <v>22</v>
      </c>
      <c r="C172" s="9">
        <f t="shared" si="48"/>
        <v>3.2000000000000002E-3</v>
      </c>
      <c r="D172" s="9">
        <f t="shared" si="49"/>
        <v>3.5304267038290525E-3</v>
      </c>
      <c r="E172" s="9">
        <v>2.6599999999999999E-2</v>
      </c>
      <c r="F172" s="13">
        <f t="shared" si="50"/>
        <v>0.11989999999999999</v>
      </c>
      <c r="G172" s="76">
        <f>'TARIFNE STAVKE od 01.10.2022'!F155</f>
        <v>3.5000000000000001E-3</v>
      </c>
      <c r="H172" s="76">
        <f>'TARIFNE STAVKE od 01.10.2022'!G155</f>
        <v>3.5000000000000001E-3</v>
      </c>
      <c r="I172" s="9">
        <f t="shared" si="51"/>
        <v>0.1234</v>
      </c>
    </row>
    <row r="173" spans="1:9">
      <c r="A173" s="3">
        <v>5</v>
      </c>
      <c r="B173" s="3" t="s">
        <v>23</v>
      </c>
      <c r="C173" s="9">
        <f t="shared" si="48"/>
        <v>3.2000000000000002E-3</v>
      </c>
      <c r="D173" s="9">
        <f t="shared" si="49"/>
        <v>3.5304267038290525E-3</v>
      </c>
      <c r="E173" s="9">
        <v>2.6599999999999999E-2</v>
      </c>
      <c r="F173" s="13">
        <f t="shared" si="50"/>
        <v>0.11989999999999999</v>
      </c>
      <c r="G173" s="76">
        <f>'TARIFNE STAVKE od 01.10.2022'!F156</f>
        <v>3.2000000000000002E-3</v>
      </c>
      <c r="H173" s="76">
        <f>'TARIFNE STAVKE od 01.10.2022'!G156</f>
        <v>3.3E-3</v>
      </c>
      <c r="I173" s="9">
        <f t="shared" si="51"/>
        <v>0.12319999999999999</v>
      </c>
    </row>
    <row r="174" spans="1:9">
      <c r="A174" s="3">
        <v>6</v>
      </c>
      <c r="B174" s="3" t="s">
        <v>24</v>
      </c>
      <c r="C174" s="9">
        <f t="shared" si="48"/>
        <v>3.2000000000000002E-3</v>
      </c>
      <c r="D174" s="9">
        <f t="shared" si="49"/>
        <v>3.5304267038290525E-3</v>
      </c>
      <c r="E174" s="9">
        <v>2.6599999999999999E-2</v>
      </c>
      <c r="F174" s="13">
        <f t="shared" si="50"/>
        <v>0.11989999999999999</v>
      </c>
      <c r="G174" s="76">
        <f>'TARIFNE STAVKE od 01.10.2022'!F157</f>
        <v>3.0000000000000001E-3</v>
      </c>
      <c r="H174" s="76">
        <f>'TARIFNE STAVKE od 01.10.2022'!G157</f>
        <v>3.0999999999999999E-3</v>
      </c>
      <c r="I174" s="9">
        <f t="shared" si="51"/>
        <v>0.123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52">ROUND(D180*0.901,4)</f>
        <v>3.2000000000000002E-3</v>
      </c>
      <c r="D180" s="9">
        <f>E180/$G$9</f>
        <v>3.5304267038290525E-3</v>
      </c>
      <c r="E180" s="9">
        <v>2.6599999999999999E-2</v>
      </c>
      <c r="F180" s="13">
        <f>C180+$C$9</f>
        <v>0.11989999999999999</v>
      </c>
      <c r="G180" s="8">
        <f>'TARIFNE STAVKE od 01.10.2022'!F161</f>
        <v>3.5999999999999999E-3</v>
      </c>
      <c r="H180" s="8">
        <f>'TARIFNE STAVKE od 01.10.2022'!G161</f>
        <v>3.7000000000000002E-3</v>
      </c>
      <c r="I180" s="9">
        <f t="shared" ref="I180:I182" si="53">F180+H180</f>
        <v>0.12359999999999999</v>
      </c>
    </row>
    <row r="181" spans="1:9">
      <c r="A181" s="3">
        <v>2</v>
      </c>
      <c r="B181" s="3" t="s">
        <v>21</v>
      </c>
      <c r="C181" s="9">
        <f t="shared" si="52"/>
        <v>3.2000000000000002E-3</v>
      </c>
      <c r="D181" s="9">
        <f>E181/$G$9</f>
        <v>3.5304267038290525E-3</v>
      </c>
      <c r="E181" s="9">
        <v>2.6599999999999999E-2</v>
      </c>
      <c r="F181" s="13">
        <f>C181+$C$9</f>
        <v>0.11989999999999999</v>
      </c>
      <c r="G181" s="8">
        <f>'TARIFNE STAVKE od 01.10.2022'!F162</f>
        <v>3.5999999999999999E-3</v>
      </c>
      <c r="H181" s="8">
        <f>'TARIFNE STAVKE od 01.10.2022'!G162</f>
        <v>3.7000000000000002E-3</v>
      </c>
      <c r="I181" s="9">
        <f t="shared" si="53"/>
        <v>0.12359999999999999</v>
      </c>
    </row>
    <row r="182" spans="1:9">
      <c r="A182" s="3">
        <v>3</v>
      </c>
      <c r="B182" s="3" t="s">
        <v>23</v>
      </c>
      <c r="C182" s="9">
        <f t="shared" si="52"/>
        <v>3.2000000000000002E-3</v>
      </c>
      <c r="D182" s="9">
        <f>E182/$G$9</f>
        <v>3.5304267038290525E-3</v>
      </c>
      <c r="E182" s="9">
        <v>2.6599999999999999E-2</v>
      </c>
      <c r="F182" s="13">
        <f>C182+$C$9</f>
        <v>0.11989999999999999</v>
      </c>
      <c r="G182" s="8">
        <f>'TARIFNE STAVKE od 01.10.2022'!F163</f>
        <v>3.3E-3</v>
      </c>
      <c r="H182" s="8">
        <f>'TARIFNE STAVKE od 01.10.2022'!G163</f>
        <v>3.3999999999999998E-3</v>
      </c>
      <c r="I182" s="9">
        <f t="shared" si="53"/>
        <v>0.12329999999999999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54">ROUND(D188*0.901,4)</f>
        <v>3.2000000000000002E-3</v>
      </c>
      <c r="D188" s="9">
        <f>E188/$G$9</f>
        <v>3.5304267038290525E-3</v>
      </c>
      <c r="E188" s="9">
        <v>2.6599999999999999E-2</v>
      </c>
      <c r="F188" s="13">
        <f>C188+$C$9</f>
        <v>0.11989999999999999</v>
      </c>
      <c r="G188" s="8">
        <f>'TARIFNE STAVKE od 01.10.2022'!F167</f>
        <v>8.3000000000000001E-3</v>
      </c>
      <c r="H188" s="8">
        <f>'TARIFNE STAVKE od 01.10.2022'!G167</f>
        <v>8.3000000000000001E-3</v>
      </c>
      <c r="I188" s="9">
        <f t="shared" ref="I188:I191" si="55">F188+H188</f>
        <v>0.12819999999999998</v>
      </c>
    </row>
    <row r="189" spans="1:9">
      <c r="A189" s="3">
        <v>2</v>
      </c>
      <c r="B189" s="3" t="s">
        <v>21</v>
      </c>
      <c r="C189" s="9">
        <f t="shared" si="54"/>
        <v>3.2000000000000002E-3</v>
      </c>
      <c r="D189" s="9">
        <f>E189/$G$9</f>
        <v>3.5304267038290525E-3</v>
      </c>
      <c r="E189" s="9">
        <v>2.6599999999999999E-2</v>
      </c>
      <c r="F189" s="13">
        <f>C189+$C$9</f>
        <v>0.11989999999999999</v>
      </c>
      <c r="G189" s="8">
        <f>'TARIFNE STAVKE od 01.10.2022'!F168</f>
        <v>7.9000000000000008E-3</v>
      </c>
      <c r="H189" s="8">
        <f>'TARIFNE STAVKE od 01.10.2022'!G168</f>
        <v>7.9000000000000008E-3</v>
      </c>
      <c r="I189" s="9">
        <f t="shared" si="55"/>
        <v>0.1278</v>
      </c>
    </row>
    <row r="190" spans="1:9">
      <c r="A190" s="3">
        <v>3</v>
      </c>
      <c r="B190" s="3" t="s">
        <v>23</v>
      </c>
      <c r="C190" s="9">
        <f t="shared" si="54"/>
        <v>3.2000000000000002E-3</v>
      </c>
      <c r="D190" s="9">
        <f>E190/$G$9</f>
        <v>3.5304267038290525E-3</v>
      </c>
      <c r="E190" s="9">
        <v>2.6599999999999999E-2</v>
      </c>
      <c r="F190" s="13">
        <f>C190+$C$9</f>
        <v>0.11989999999999999</v>
      </c>
      <c r="G190" s="8">
        <f>'TARIFNE STAVKE od 01.10.2022'!F169</f>
        <v>7.0000000000000001E-3</v>
      </c>
      <c r="H190" s="8">
        <f>'TARIFNE STAVKE od 01.10.2022'!G169</f>
        <v>7.0000000000000001E-3</v>
      </c>
      <c r="I190" s="9">
        <f t="shared" si="55"/>
        <v>0.12689999999999999</v>
      </c>
    </row>
    <row r="191" spans="1:9">
      <c r="A191" s="3">
        <v>4</v>
      </c>
      <c r="B191" s="3" t="s">
        <v>25</v>
      </c>
      <c r="C191" s="9">
        <f t="shared" si="54"/>
        <v>3.2000000000000002E-3</v>
      </c>
      <c r="D191" s="9">
        <f>E191/$G$9</f>
        <v>3.5304267038290525E-3</v>
      </c>
      <c r="E191" s="9">
        <v>2.6599999999999999E-2</v>
      </c>
      <c r="F191" s="13">
        <f>C191+$C$9</f>
        <v>0.11989999999999999</v>
      </c>
      <c r="G191" s="8">
        <f>'TARIFNE STAVKE od 01.10.2022'!F170</f>
        <v>5.0000000000000001E-3</v>
      </c>
      <c r="H191" s="8">
        <f>'TARIFNE STAVKE od 01.10.2022'!G170</f>
        <v>5.0000000000000001E-3</v>
      </c>
      <c r="I191" s="9">
        <f t="shared" si="55"/>
        <v>0.1249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56">ROUND(D197*0.901,4)</f>
        <v>3.0999999999999999E-3</v>
      </c>
      <c r="D197" s="9">
        <f>E197/$G$9</f>
        <v>3.4375207379388146E-3</v>
      </c>
      <c r="E197" s="9">
        <v>2.5899999999999999E-2</v>
      </c>
      <c r="F197" s="13">
        <f>C197+$C$9</f>
        <v>0.1198</v>
      </c>
      <c r="G197" s="76">
        <f>'TARIFNE STAVKE od 01.10.2022'!F174</f>
        <v>3.5000000000000001E-3</v>
      </c>
      <c r="H197" s="76">
        <f>'TARIFNE STAVKE od 01.10.2022'!G174</f>
        <v>3.8999999999999998E-3</v>
      </c>
      <c r="I197" s="9">
        <f t="shared" ref="I197:I201" si="57">F197+H197</f>
        <v>0.1237</v>
      </c>
    </row>
    <row r="198" spans="1:9">
      <c r="A198" s="3">
        <v>2</v>
      </c>
      <c r="B198" s="3" t="s">
        <v>20</v>
      </c>
      <c r="C198" s="9">
        <f t="shared" si="56"/>
        <v>3.0999999999999999E-3</v>
      </c>
      <c r="D198" s="9">
        <f>E198/$G$9</f>
        <v>3.4375207379388146E-3</v>
      </c>
      <c r="E198" s="9">
        <v>2.5899999999999999E-2</v>
      </c>
      <c r="F198" s="13">
        <f>C198+$C$9</f>
        <v>0.1198</v>
      </c>
      <c r="G198" s="76">
        <f>'TARIFNE STAVKE od 01.10.2022'!F175</f>
        <v>3.5000000000000001E-3</v>
      </c>
      <c r="H198" s="76">
        <f>'TARIFNE STAVKE od 01.10.2022'!G175</f>
        <v>3.8999999999999998E-3</v>
      </c>
      <c r="I198" s="9">
        <f t="shared" si="57"/>
        <v>0.1237</v>
      </c>
    </row>
    <row r="199" spans="1:9">
      <c r="A199" s="3">
        <v>3</v>
      </c>
      <c r="B199" s="3" t="s">
        <v>21</v>
      </c>
      <c r="C199" s="9">
        <f t="shared" si="56"/>
        <v>3.0999999999999999E-3</v>
      </c>
      <c r="D199" s="9">
        <f>E199/$G$9</f>
        <v>3.4375207379388146E-3</v>
      </c>
      <c r="E199" s="9">
        <v>2.5899999999999999E-2</v>
      </c>
      <c r="F199" s="13">
        <f>C199+$C$9</f>
        <v>0.1198</v>
      </c>
      <c r="G199" s="76">
        <f>'TARIFNE STAVKE od 01.10.2022'!F176</f>
        <v>3.2000000000000002E-3</v>
      </c>
      <c r="H199" s="76">
        <f>'TARIFNE STAVKE od 01.10.2022'!G176</f>
        <v>3.5000000000000001E-3</v>
      </c>
      <c r="I199" s="9">
        <f t="shared" si="57"/>
        <v>0.12330000000000001</v>
      </c>
    </row>
    <row r="200" spans="1:9">
      <c r="A200" s="3">
        <v>4</v>
      </c>
      <c r="B200" s="3" t="s">
        <v>22</v>
      </c>
      <c r="C200" s="9">
        <f t="shared" si="56"/>
        <v>3.0999999999999999E-3</v>
      </c>
      <c r="D200" s="9">
        <f>E200/$G$9</f>
        <v>3.4375207379388146E-3</v>
      </c>
      <c r="E200" s="9">
        <v>2.5899999999999999E-2</v>
      </c>
      <c r="F200" s="13">
        <f>C200+$C$9</f>
        <v>0.1198</v>
      </c>
      <c r="G200" s="76">
        <f>'TARIFNE STAVKE od 01.10.2022'!F177</f>
        <v>3.2000000000000002E-3</v>
      </c>
      <c r="H200" s="76">
        <f>'TARIFNE STAVKE od 01.10.2022'!G177</f>
        <v>3.5000000000000001E-3</v>
      </c>
      <c r="I200" s="9">
        <f t="shared" si="57"/>
        <v>0.12330000000000001</v>
      </c>
    </row>
    <row r="201" spans="1:9">
      <c r="A201" s="3">
        <v>5</v>
      </c>
      <c r="B201" s="3" t="s">
        <v>23</v>
      </c>
      <c r="C201" s="9">
        <f t="shared" si="56"/>
        <v>3.0999999999999999E-3</v>
      </c>
      <c r="D201" s="9">
        <f>E201/$G$9</f>
        <v>3.4375207379388146E-3</v>
      </c>
      <c r="E201" s="9">
        <v>2.5899999999999999E-2</v>
      </c>
      <c r="F201" s="13">
        <f>C201+$C$9</f>
        <v>0.1198</v>
      </c>
      <c r="G201" s="76">
        <f>'TARIFNE STAVKE od 01.10.2022'!F178</f>
        <v>2.8E-3</v>
      </c>
      <c r="H201" s="76">
        <f>'TARIFNE STAVKE od 01.10.2022'!G178</f>
        <v>3.0999999999999999E-3</v>
      </c>
      <c r="I201" s="9">
        <f t="shared" si="57"/>
        <v>0.12290000000000001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58">ROUND(D207*0.901,4)</f>
        <v>3.0999999999999999E-3</v>
      </c>
      <c r="D207" s="9">
        <f>E207/$G$9</f>
        <v>3.4375207379388146E-3</v>
      </c>
      <c r="E207" s="9">
        <v>2.5899999999999999E-2</v>
      </c>
      <c r="F207" s="13">
        <f>C207+$C$9</f>
        <v>0.1198</v>
      </c>
      <c r="G207" s="8">
        <f>'TARIFNE STAVKE od 01.10.2022'!F16</f>
        <v>4.0000000000000001E-3</v>
      </c>
      <c r="H207" s="8">
        <f>'TARIFNE STAVKE od 01.10.2022'!G16</f>
        <v>4.1000000000000003E-3</v>
      </c>
      <c r="I207" s="9">
        <f t="shared" ref="I207:I211" si="59">F207+H207</f>
        <v>0.12390000000000001</v>
      </c>
    </row>
    <row r="208" spans="1:9">
      <c r="A208" s="3">
        <v>2</v>
      </c>
      <c r="B208" s="3" t="s">
        <v>20</v>
      </c>
      <c r="C208" s="9">
        <f t="shared" si="58"/>
        <v>3.0999999999999999E-3</v>
      </c>
      <c r="D208" s="9">
        <f>E208/$G$9</f>
        <v>3.4375207379388146E-3</v>
      </c>
      <c r="E208" s="9">
        <v>2.5899999999999999E-2</v>
      </c>
      <c r="F208" s="13">
        <f>C208+$C$9</f>
        <v>0.1198</v>
      </c>
      <c r="G208" s="8">
        <f>'TARIFNE STAVKE od 01.10.2022'!F17</f>
        <v>4.0000000000000001E-3</v>
      </c>
      <c r="H208" s="8">
        <f>'TARIFNE STAVKE od 01.10.2022'!G17</f>
        <v>4.1000000000000003E-3</v>
      </c>
      <c r="I208" s="9">
        <f t="shared" si="59"/>
        <v>0.12390000000000001</v>
      </c>
    </row>
    <row r="209" spans="1:9">
      <c r="A209" s="3">
        <v>3</v>
      </c>
      <c r="B209" s="3" t="s">
        <v>21</v>
      </c>
      <c r="C209" s="9">
        <f t="shared" si="58"/>
        <v>3.0999999999999999E-3</v>
      </c>
      <c r="D209" s="9">
        <f>E209/$G$9</f>
        <v>3.4375207379388146E-3</v>
      </c>
      <c r="E209" s="9">
        <v>2.5899999999999999E-2</v>
      </c>
      <c r="F209" s="13">
        <f>C209+$C$9</f>
        <v>0.1198</v>
      </c>
      <c r="G209" s="8">
        <f>'TARIFNE STAVKE od 01.10.2022'!F18</f>
        <v>4.0000000000000001E-3</v>
      </c>
      <c r="H209" s="8">
        <f>'TARIFNE STAVKE od 01.10.2022'!G18</f>
        <v>4.1000000000000003E-3</v>
      </c>
      <c r="I209" s="9">
        <f t="shared" si="59"/>
        <v>0.12390000000000001</v>
      </c>
    </row>
    <row r="210" spans="1:9">
      <c r="A210" s="3">
        <v>4</v>
      </c>
      <c r="B210" s="3" t="s">
        <v>22</v>
      </c>
      <c r="C210" s="9">
        <f t="shared" si="58"/>
        <v>3.0999999999999999E-3</v>
      </c>
      <c r="D210" s="9">
        <f>E210/$G$9</f>
        <v>3.4375207379388146E-3</v>
      </c>
      <c r="E210" s="9">
        <v>2.5899999999999999E-2</v>
      </c>
      <c r="F210" s="13">
        <f>C210+$C$9</f>
        <v>0.1198</v>
      </c>
      <c r="G210" s="8">
        <f>'TARIFNE STAVKE od 01.10.2022'!F19</f>
        <v>3.5999999999999999E-3</v>
      </c>
      <c r="H210" s="8">
        <f>'TARIFNE STAVKE od 01.10.2022'!G19</f>
        <v>3.7000000000000002E-3</v>
      </c>
      <c r="I210" s="9">
        <f t="shared" si="59"/>
        <v>0.1235</v>
      </c>
    </row>
    <row r="211" spans="1:9">
      <c r="A211" s="3">
        <v>5</v>
      </c>
      <c r="B211" s="3" t="s">
        <v>23</v>
      </c>
      <c r="C211" s="9">
        <f t="shared" si="58"/>
        <v>3.0999999999999999E-3</v>
      </c>
      <c r="D211" s="9">
        <f>E211/$G$9</f>
        <v>3.4375207379388146E-3</v>
      </c>
      <c r="E211" s="9">
        <v>2.5899999999999999E-2</v>
      </c>
      <c r="F211" s="13">
        <f>C211+$C$9</f>
        <v>0.1198</v>
      </c>
      <c r="G211" s="8">
        <f>'TARIFNE STAVKE od 01.10.2022'!F20</f>
        <v>3.5999999999999999E-3</v>
      </c>
      <c r="H211" s="8">
        <f>'TARIFNE STAVKE od 01.10.2022'!G20</f>
        <v>3.7000000000000002E-3</v>
      </c>
      <c r="I211" s="9">
        <f t="shared" si="59"/>
        <v>0.1235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60">ROUND(D213*0.901,4)</f>
        <v>3.0999999999999999E-3</v>
      </c>
      <c r="D213" s="9">
        <f>E213/$G$9</f>
        <v>3.4375207379388146E-3</v>
      </c>
      <c r="E213" s="9">
        <v>2.5899999999999999E-2</v>
      </c>
      <c r="F213" s="13">
        <f>C213+$C$9</f>
        <v>0.1198</v>
      </c>
      <c r="G213" s="8">
        <f>'TARIFNE STAVKE od 01.10.2022'!F190</f>
        <v>4.8999999999999998E-3</v>
      </c>
      <c r="H213" s="8">
        <f>'TARIFNE STAVKE od 01.10.2022'!G190</f>
        <v>5.1000000000000004E-3</v>
      </c>
      <c r="I213" s="9">
        <f t="shared" ref="I213:I216" si="61">F213+H213</f>
        <v>0.12490000000000001</v>
      </c>
    </row>
    <row r="214" spans="1:9">
      <c r="A214" s="3">
        <v>2</v>
      </c>
      <c r="B214" s="3" t="s">
        <v>21</v>
      </c>
      <c r="C214" s="9">
        <f t="shared" si="60"/>
        <v>3.0999999999999999E-3</v>
      </c>
      <c r="D214" s="9">
        <f>E214/$G$9</f>
        <v>3.4375207379388146E-3</v>
      </c>
      <c r="E214" s="9">
        <v>2.5899999999999999E-2</v>
      </c>
      <c r="F214" s="13">
        <f>C214+$C$9</f>
        <v>0.1198</v>
      </c>
      <c r="G214" s="8">
        <f>'TARIFNE STAVKE od 01.10.2022'!F191</f>
        <v>4.8999999999999998E-3</v>
      </c>
      <c r="H214" s="8">
        <f>'TARIFNE STAVKE od 01.10.2022'!G191</f>
        <v>5.1000000000000004E-3</v>
      </c>
      <c r="I214" s="9">
        <f t="shared" si="61"/>
        <v>0.12490000000000001</v>
      </c>
    </row>
    <row r="215" spans="1:9">
      <c r="A215" s="3">
        <v>3</v>
      </c>
      <c r="B215" s="3" t="s">
        <v>22</v>
      </c>
      <c r="C215" s="9">
        <f t="shared" si="60"/>
        <v>3.0999999999999999E-3</v>
      </c>
      <c r="D215" s="9">
        <f>E215/$G$9</f>
        <v>3.4375207379388146E-3</v>
      </c>
      <c r="E215" s="9">
        <v>2.5899999999999999E-2</v>
      </c>
      <c r="F215" s="13">
        <f>C215+$C$9</f>
        <v>0.1198</v>
      </c>
      <c r="G215" s="8">
        <f>'TARIFNE STAVKE od 01.10.2022'!F192</f>
        <v>4.5999999999999999E-3</v>
      </c>
      <c r="H215" s="8">
        <f>'TARIFNE STAVKE od 01.10.2022'!G192</f>
        <v>4.8999999999999998E-3</v>
      </c>
      <c r="I215" s="9">
        <f t="shared" si="61"/>
        <v>0.12470000000000001</v>
      </c>
    </row>
    <row r="216" spans="1:9">
      <c r="A216" s="3">
        <v>4</v>
      </c>
      <c r="B216" s="3" t="s">
        <v>23</v>
      </c>
      <c r="C216" s="9">
        <f t="shared" si="60"/>
        <v>3.0999999999999999E-3</v>
      </c>
      <c r="D216" s="9">
        <f>E216/$G$9</f>
        <v>3.4375207379388146E-3</v>
      </c>
      <c r="E216" s="9">
        <v>2.5899999999999999E-2</v>
      </c>
      <c r="F216" s="13">
        <f>C216+$C$9</f>
        <v>0.1198</v>
      </c>
      <c r="G216" s="8">
        <f>'TARIFNE STAVKE od 01.10.2022'!F193</f>
        <v>4.4000000000000003E-3</v>
      </c>
      <c r="H216" s="8">
        <f>'TARIFNE STAVKE od 01.10.2022'!G193</f>
        <v>4.5999999999999999E-3</v>
      </c>
      <c r="I216" s="9">
        <f t="shared" si="61"/>
        <v>0.12440000000000001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60"/>
        <v>3.0999999999999999E-3</v>
      </c>
      <c r="D218" s="9">
        <f>E218/$G$9</f>
        <v>3.4375207379388146E-3</v>
      </c>
      <c r="E218" s="9">
        <v>2.5899999999999999E-2</v>
      </c>
      <c r="F218" s="13">
        <f>C218+$C$9</f>
        <v>0.1198</v>
      </c>
      <c r="G218" s="8">
        <f>'TARIFNE STAVKE od 01.10.2022'!F197</f>
        <v>5.4999999999999997E-3</v>
      </c>
      <c r="H218" s="8">
        <f>'TARIFNE STAVKE od 01.10.2022'!G197</f>
        <v>5.7000000000000002E-3</v>
      </c>
      <c r="I218" s="9">
        <f t="shared" ref="I218:I221" si="62">F218+H218</f>
        <v>0.1255</v>
      </c>
    </row>
    <row r="219" spans="1:9">
      <c r="A219" s="3">
        <v>2</v>
      </c>
      <c r="B219" s="3" t="s">
        <v>21</v>
      </c>
      <c r="C219" s="9">
        <f t="shared" si="60"/>
        <v>3.0999999999999999E-3</v>
      </c>
      <c r="D219" s="9">
        <f>E219/$G$9</f>
        <v>3.4375207379388146E-3</v>
      </c>
      <c r="E219" s="9">
        <v>2.5899999999999999E-2</v>
      </c>
      <c r="F219" s="13">
        <f>C219+$C$9</f>
        <v>0.1198</v>
      </c>
      <c r="G219" s="8">
        <f>'TARIFNE STAVKE od 01.10.2022'!F198</f>
        <v>4.4000000000000003E-3</v>
      </c>
      <c r="H219" s="8">
        <f>'TARIFNE STAVKE od 01.10.2022'!G198</f>
        <v>4.5999999999999999E-3</v>
      </c>
      <c r="I219" s="9">
        <f t="shared" si="62"/>
        <v>0.12440000000000001</v>
      </c>
    </row>
    <row r="220" spans="1:9">
      <c r="A220" s="3">
        <v>3</v>
      </c>
      <c r="B220" s="3" t="s">
        <v>22</v>
      </c>
      <c r="C220" s="9">
        <f t="shared" si="60"/>
        <v>3.0999999999999999E-3</v>
      </c>
      <c r="D220" s="9">
        <f>E220/$G$9</f>
        <v>3.4375207379388146E-3</v>
      </c>
      <c r="E220" s="9">
        <v>2.5899999999999999E-2</v>
      </c>
      <c r="F220" s="13">
        <f>C220+$C$9</f>
        <v>0.1198</v>
      </c>
      <c r="G220" s="8">
        <f>'TARIFNE STAVKE od 01.10.2022'!F199</f>
        <v>4.1000000000000003E-3</v>
      </c>
      <c r="H220" s="8">
        <f>'TARIFNE STAVKE od 01.10.2022'!G199</f>
        <v>4.3E-3</v>
      </c>
      <c r="I220" s="9">
        <f t="shared" si="62"/>
        <v>0.1241</v>
      </c>
    </row>
    <row r="221" spans="1:9">
      <c r="A221" s="3">
        <v>4</v>
      </c>
      <c r="B221" s="3" t="s">
        <v>23</v>
      </c>
      <c r="C221" s="9">
        <f t="shared" si="60"/>
        <v>3.0999999999999999E-3</v>
      </c>
      <c r="D221" s="9">
        <f>E221/$G$9</f>
        <v>3.4375207379388146E-3</v>
      </c>
      <c r="E221" s="9">
        <v>2.5899999999999999E-2</v>
      </c>
      <c r="F221" s="13">
        <f>C221+$C$9</f>
        <v>0.1198</v>
      </c>
      <c r="G221" s="8">
        <f>'TARIFNE STAVKE od 01.10.2022'!F200</f>
        <v>3.8E-3</v>
      </c>
      <c r="H221" s="8">
        <f>'TARIFNE STAVKE od 01.10.2022'!G200</f>
        <v>4.0000000000000001E-3</v>
      </c>
      <c r="I221" s="9">
        <f t="shared" si="62"/>
        <v>0.12380000000000001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63">ROUND(D227*0.901,4)</f>
        <v>3.5000000000000001E-3</v>
      </c>
      <c r="D227" s="9">
        <f>E227/$G$9</f>
        <v>3.9153228482314683E-3</v>
      </c>
      <c r="E227" s="9">
        <v>2.9499999999999998E-2</v>
      </c>
      <c r="F227" s="13">
        <f>C227+$C$9</f>
        <v>0.1202</v>
      </c>
      <c r="G227" s="8">
        <f>'TARIFNE STAVKE od 01.10.2022'!F204</f>
        <v>6.1000000000000004E-3</v>
      </c>
      <c r="H227" s="8">
        <f>'TARIFNE STAVKE od 01.10.2022'!G204</f>
        <v>6.4999999999999997E-3</v>
      </c>
      <c r="I227" s="9">
        <f t="shared" ref="I227:I230" si="64">F227+H227</f>
        <v>0.12670000000000001</v>
      </c>
    </row>
    <row r="228" spans="1:9">
      <c r="A228" s="3">
        <v>2</v>
      </c>
      <c r="B228" s="3" t="s">
        <v>20</v>
      </c>
      <c r="C228" s="9">
        <f t="shared" si="63"/>
        <v>3.5000000000000001E-3</v>
      </c>
      <c r="D228" s="9">
        <f>E228/$G$9</f>
        <v>3.9153228482314683E-3</v>
      </c>
      <c r="E228" s="9">
        <v>2.9499999999999998E-2</v>
      </c>
      <c r="F228" s="13">
        <f>C228+$C$9</f>
        <v>0.1202</v>
      </c>
      <c r="G228" s="8">
        <f>'TARIFNE STAVKE od 01.10.2022'!F205</f>
        <v>4.7000000000000002E-3</v>
      </c>
      <c r="H228" s="8">
        <f>'TARIFNE STAVKE od 01.10.2022'!G205</f>
        <v>5.0000000000000001E-3</v>
      </c>
      <c r="I228" s="9">
        <f t="shared" si="64"/>
        <v>0.12520000000000001</v>
      </c>
    </row>
    <row r="229" spans="1:9">
      <c r="A229" s="3">
        <v>3</v>
      </c>
      <c r="B229" s="3" t="s">
        <v>21</v>
      </c>
      <c r="C229" s="9">
        <f t="shared" si="63"/>
        <v>3.5000000000000001E-3</v>
      </c>
      <c r="D229" s="9">
        <f>E229/$G$9</f>
        <v>3.9153228482314683E-3</v>
      </c>
      <c r="E229" s="9">
        <v>2.9499999999999998E-2</v>
      </c>
      <c r="F229" s="13">
        <f>C229+$C$9</f>
        <v>0.1202</v>
      </c>
      <c r="G229" s="8">
        <f>'TARIFNE STAVKE od 01.10.2022'!F206</f>
        <v>4.0000000000000001E-3</v>
      </c>
      <c r="H229" s="8">
        <f>'TARIFNE STAVKE od 01.10.2022'!G206</f>
        <v>4.1999999999999997E-3</v>
      </c>
      <c r="I229" s="9">
        <f t="shared" si="64"/>
        <v>0.1244</v>
      </c>
    </row>
    <row r="230" spans="1:9">
      <c r="A230" s="3">
        <v>4</v>
      </c>
      <c r="B230" s="3" t="s">
        <v>23</v>
      </c>
      <c r="C230" s="9">
        <f t="shared" si="63"/>
        <v>3.5000000000000001E-3</v>
      </c>
      <c r="D230" s="9">
        <f>E230/$G$9</f>
        <v>3.9153228482314683E-3</v>
      </c>
      <c r="E230" s="9">
        <v>2.9499999999999998E-2</v>
      </c>
      <c r="F230" s="13">
        <f>C230+$C$9</f>
        <v>0.1202</v>
      </c>
      <c r="G230" s="8">
        <f>'TARIFNE STAVKE od 01.10.2022'!F207</f>
        <v>3.5000000000000001E-3</v>
      </c>
      <c r="H230" s="8">
        <f>'TARIFNE STAVKE od 01.10.2022'!G207</f>
        <v>3.7000000000000002E-3</v>
      </c>
      <c r="I230" s="9">
        <f t="shared" si="64"/>
        <v>0.1239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65">ROUND(D236*0.901,4)</f>
        <v>4.4000000000000003E-3</v>
      </c>
      <c r="D236" s="9">
        <f t="shared" ref="D236:D243" si="66">E236/$G$9</f>
        <v>4.9240161921826264E-3</v>
      </c>
      <c r="E236" s="9">
        <v>3.7100000000000001E-2</v>
      </c>
      <c r="F236" s="13">
        <f t="shared" ref="F236:F243" si="67">C236+$C$9</f>
        <v>0.1211</v>
      </c>
      <c r="G236" s="8">
        <f>'TARIFNE STAVKE od 01.10.2022'!F211</f>
        <v>6.1000000000000004E-3</v>
      </c>
      <c r="H236" s="8">
        <f>'TARIFNE STAVKE od 01.10.2022'!G211</f>
        <v>6.4999999999999997E-3</v>
      </c>
      <c r="I236" s="9">
        <f t="shared" ref="I236:I243" si="68">F236+H236</f>
        <v>0.12759999999999999</v>
      </c>
    </row>
    <row r="237" spans="1:9">
      <c r="A237" s="3">
        <v>2</v>
      </c>
      <c r="B237" s="3" t="s">
        <v>20</v>
      </c>
      <c r="C237" s="9">
        <f t="shared" si="65"/>
        <v>4.4000000000000003E-3</v>
      </c>
      <c r="D237" s="9">
        <f t="shared" si="66"/>
        <v>4.9240161921826264E-3</v>
      </c>
      <c r="E237" s="9">
        <v>3.7100000000000001E-2</v>
      </c>
      <c r="F237" s="13">
        <f t="shared" si="67"/>
        <v>0.1211</v>
      </c>
      <c r="G237" s="8">
        <f>'TARIFNE STAVKE od 01.10.2022'!F212</f>
        <v>4.7000000000000002E-3</v>
      </c>
      <c r="H237" s="8">
        <f>'TARIFNE STAVKE od 01.10.2022'!G212</f>
        <v>5.0000000000000001E-3</v>
      </c>
      <c r="I237" s="9">
        <f t="shared" si="68"/>
        <v>0.12609999999999999</v>
      </c>
    </row>
    <row r="238" spans="1:9">
      <c r="A238" s="3">
        <v>3</v>
      </c>
      <c r="B238" s="3" t="s">
        <v>21</v>
      </c>
      <c r="C238" s="9">
        <f t="shared" si="65"/>
        <v>4.4000000000000003E-3</v>
      </c>
      <c r="D238" s="9">
        <f t="shared" si="66"/>
        <v>4.9240161921826264E-3</v>
      </c>
      <c r="E238" s="9">
        <v>3.7100000000000001E-2</v>
      </c>
      <c r="F238" s="13">
        <f t="shared" si="67"/>
        <v>0.1211</v>
      </c>
      <c r="G238" s="8">
        <f>'TARIFNE STAVKE od 01.10.2022'!F213</f>
        <v>4.0000000000000001E-3</v>
      </c>
      <c r="H238" s="8">
        <f>'TARIFNE STAVKE od 01.10.2022'!G213</f>
        <v>4.1999999999999997E-3</v>
      </c>
      <c r="I238" s="9">
        <f t="shared" si="68"/>
        <v>0.12529999999999999</v>
      </c>
    </row>
    <row r="239" spans="1:9">
      <c r="A239" s="3">
        <v>4</v>
      </c>
      <c r="B239" s="3" t="s">
        <v>22</v>
      </c>
      <c r="C239" s="9">
        <f t="shared" si="65"/>
        <v>4.4000000000000003E-3</v>
      </c>
      <c r="D239" s="9">
        <f t="shared" si="66"/>
        <v>4.9240161921826264E-3</v>
      </c>
      <c r="E239" s="9">
        <v>3.7100000000000001E-2</v>
      </c>
      <c r="F239" s="13">
        <f t="shared" si="67"/>
        <v>0.1211</v>
      </c>
      <c r="G239" s="8">
        <f>'TARIFNE STAVKE od 01.10.2022'!F214</f>
        <v>3.8E-3</v>
      </c>
      <c r="H239" s="8">
        <f>'TARIFNE STAVKE od 01.10.2022'!G214</f>
        <v>4.0000000000000001E-3</v>
      </c>
      <c r="I239" s="9">
        <f t="shared" si="68"/>
        <v>0.12509999999999999</v>
      </c>
    </row>
    <row r="240" spans="1:9">
      <c r="A240" s="3">
        <v>5</v>
      </c>
      <c r="B240" s="3" t="s">
        <v>23</v>
      </c>
      <c r="C240" s="9">
        <f t="shared" si="65"/>
        <v>4.4000000000000003E-3</v>
      </c>
      <c r="D240" s="9">
        <f t="shared" si="66"/>
        <v>4.9240161921826264E-3</v>
      </c>
      <c r="E240" s="9">
        <v>3.7100000000000001E-2</v>
      </c>
      <c r="F240" s="13">
        <f t="shared" si="67"/>
        <v>0.1211</v>
      </c>
      <c r="G240" s="8">
        <f>'TARIFNE STAVKE od 01.10.2022'!F215</f>
        <v>3.5000000000000001E-3</v>
      </c>
      <c r="H240" s="8">
        <f>'TARIFNE STAVKE od 01.10.2022'!G215</f>
        <v>3.7000000000000002E-3</v>
      </c>
      <c r="I240" s="9">
        <f t="shared" si="68"/>
        <v>0.12479999999999999</v>
      </c>
    </row>
    <row r="241" spans="1:9">
      <c r="A241" s="3">
        <v>6</v>
      </c>
      <c r="B241" s="3" t="s">
        <v>24</v>
      </c>
      <c r="C241" s="9">
        <f t="shared" si="65"/>
        <v>4.4000000000000003E-3</v>
      </c>
      <c r="D241" s="9">
        <f t="shared" si="66"/>
        <v>4.9240161921826264E-3</v>
      </c>
      <c r="E241" s="9">
        <v>3.7100000000000001E-2</v>
      </c>
      <c r="F241" s="13">
        <f t="shared" si="67"/>
        <v>0.1211</v>
      </c>
      <c r="G241" s="8">
        <f>'TARIFNE STAVKE od 01.10.2022'!F216</f>
        <v>3.3E-3</v>
      </c>
      <c r="H241" s="8">
        <f>'TARIFNE STAVKE od 01.10.2022'!G216</f>
        <v>3.5000000000000001E-3</v>
      </c>
      <c r="I241" s="9">
        <f t="shared" si="68"/>
        <v>0.1246</v>
      </c>
    </row>
    <row r="242" spans="1:9">
      <c r="A242" s="3">
        <v>7</v>
      </c>
      <c r="B242" s="3" t="s">
        <v>25</v>
      </c>
      <c r="C242" s="9">
        <f t="shared" si="65"/>
        <v>4.4000000000000003E-3</v>
      </c>
      <c r="D242" s="9">
        <f t="shared" si="66"/>
        <v>4.9240161921826264E-3</v>
      </c>
      <c r="E242" s="9">
        <v>3.7100000000000001E-2</v>
      </c>
      <c r="F242" s="13">
        <f t="shared" si="67"/>
        <v>0.1211</v>
      </c>
      <c r="G242" s="8">
        <f>'TARIFNE STAVKE od 01.10.2022'!F217</f>
        <v>3.0999999999999999E-3</v>
      </c>
      <c r="H242" s="8">
        <f>'TARIFNE STAVKE od 01.10.2022'!G217</f>
        <v>3.2000000000000002E-3</v>
      </c>
      <c r="I242" s="9">
        <f t="shared" si="68"/>
        <v>0.12429999999999999</v>
      </c>
    </row>
    <row r="243" spans="1:9">
      <c r="A243" s="3">
        <v>8</v>
      </c>
      <c r="B243" s="3" t="s">
        <v>28</v>
      </c>
      <c r="C243" s="9">
        <f t="shared" si="65"/>
        <v>4.4000000000000003E-3</v>
      </c>
      <c r="D243" s="9">
        <f t="shared" si="66"/>
        <v>4.9240161921826264E-3</v>
      </c>
      <c r="E243" s="9">
        <v>3.7100000000000001E-2</v>
      </c>
      <c r="F243" s="13">
        <f t="shared" si="67"/>
        <v>0.1211</v>
      </c>
      <c r="G243" s="8">
        <f>'TARIFNE STAVKE od 01.10.2022'!F218</f>
        <v>2.8E-3</v>
      </c>
      <c r="H243" s="8">
        <f>'TARIFNE STAVKE od 01.10.2022'!G218</f>
        <v>3.0000000000000001E-3</v>
      </c>
      <c r="I243" s="9">
        <f t="shared" si="68"/>
        <v>0.1241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69">ROUND(D249*0.901,4)</f>
        <v>4.4000000000000003E-3</v>
      </c>
      <c r="D249" s="9">
        <f t="shared" ref="D249:D255" si="70">E249/$G$9</f>
        <v>4.9240161921826264E-3</v>
      </c>
      <c r="E249" s="9">
        <v>3.7100000000000001E-2</v>
      </c>
      <c r="F249" s="13">
        <f t="shared" ref="F249:F255" si="71">C249+$C$9</f>
        <v>0.1211</v>
      </c>
      <c r="G249" s="8">
        <f>'TARIFNE STAVKE od 01.10.2022'!F222</f>
        <v>6.1000000000000004E-3</v>
      </c>
      <c r="H249" s="8">
        <f>'TARIFNE STAVKE od 01.10.2022'!G222</f>
        <v>6.4999999999999997E-3</v>
      </c>
      <c r="I249" s="9">
        <f t="shared" ref="I249:I255" si="72">F249+H249</f>
        <v>0.12759999999999999</v>
      </c>
    </row>
    <row r="250" spans="1:9">
      <c r="A250" s="3">
        <v>2</v>
      </c>
      <c r="B250" s="3" t="s">
        <v>20</v>
      </c>
      <c r="C250" s="9">
        <f t="shared" si="69"/>
        <v>4.4000000000000003E-3</v>
      </c>
      <c r="D250" s="9">
        <f t="shared" si="70"/>
        <v>4.9240161921826264E-3</v>
      </c>
      <c r="E250" s="9">
        <v>3.7100000000000001E-2</v>
      </c>
      <c r="F250" s="13">
        <f t="shared" si="71"/>
        <v>0.1211</v>
      </c>
      <c r="G250" s="8">
        <f>'TARIFNE STAVKE od 01.10.2022'!F223</f>
        <v>4.7000000000000002E-3</v>
      </c>
      <c r="H250" s="8">
        <f>'TARIFNE STAVKE od 01.10.2022'!G223</f>
        <v>5.0000000000000001E-3</v>
      </c>
      <c r="I250" s="9">
        <f t="shared" si="72"/>
        <v>0.12609999999999999</v>
      </c>
    </row>
    <row r="251" spans="1:9">
      <c r="A251" s="3">
        <v>3</v>
      </c>
      <c r="B251" s="3" t="s">
        <v>21</v>
      </c>
      <c r="C251" s="9">
        <f t="shared" si="69"/>
        <v>4.4000000000000003E-3</v>
      </c>
      <c r="D251" s="9">
        <f t="shared" si="70"/>
        <v>4.9240161921826264E-3</v>
      </c>
      <c r="E251" s="9">
        <v>3.7100000000000001E-2</v>
      </c>
      <c r="F251" s="13">
        <f t="shared" si="71"/>
        <v>0.1211</v>
      </c>
      <c r="G251" s="8">
        <f>'TARIFNE STAVKE od 01.10.2022'!F224</f>
        <v>4.0000000000000001E-3</v>
      </c>
      <c r="H251" s="8">
        <f>'TARIFNE STAVKE od 01.10.2022'!G224</f>
        <v>4.1999999999999997E-3</v>
      </c>
      <c r="I251" s="9">
        <f t="shared" si="72"/>
        <v>0.12529999999999999</v>
      </c>
    </row>
    <row r="252" spans="1:9">
      <c r="A252" s="3">
        <v>4</v>
      </c>
      <c r="B252" s="3" t="s">
        <v>22</v>
      </c>
      <c r="C252" s="9">
        <f t="shared" si="69"/>
        <v>4.4000000000000003E-3</v>
      </c>
      <c r="D252" s="9">
        <f t="shared" si="70"/>
        <v>4.9240161921826264E-3</v>
      </c>
      <c r="E252" s="9">
        <v>3.7100000000000001E-2</v>
      </c>
      <c r="F252" s="13">
        <f t="shared" si="71"/>
        <v>0.1211</v>
      </c>
      <c r="G252" s="8">
        <f>'TARIFNE STAVKE od 01.10.2022'!F225</f>
        <v>3.8E-3</v>
      </c>
      <c r="H252" s="8">
        <f>'TARIFNE STAVKE od 01.10.2022'!G225</f>
        <v>4.0000000000000001E-3</v>
      </c>
      <c r="I252" s="9">
        <f t="shared" si="72"/>
        <v>0.12509999999999999</v>
      </c>
    </row>
    <row r="253" spans="1:9">
      <c r="A253" s="3">
        <v>5</v>
      </c>
      <c r="B253" s="3" t="s">
        <v>23</v>
      </c>
      <c r="C253" s="9">
        <f t="shared" si="69"/>
        <v>4.4000000000000003E-3</v>
      </c>
      <c r="D253" s="9">
        <f t="shared" si="70"/>
        <v>4.9240161921826264E-3</v>
      </c>
      <c r="E253" s="9">
        <v>3.7100000000000001E-2</v>
      </c>
      <c r="F253" s="13">
        <f t="shared" si="71"/>
        <v>0.1211</v>
      </c>
      <c r="G253" s="8">
        <f>'TARIFNE STAVKE od 01.10.2022'!F226</f>
        <v>3.5000000000000001E-3</v>
      </c>
      <c r="H253" s="8">
        <f>'TARIFNE STAVKE od 01.10.2022'!G226</f>
        <v>3.7000000000000002E-3</v>
      </c>
      <c r="I253" s="9">
        <f t="shared" si="72"/>
        <v>0.12479999999999999</v>
      </c>
    </row>
    <row r="254" spans="1:9">
      <c r="A254" s="3">
        <v>6</v>
      </c>
      <c r="B254" s="3" t="s">
        <v>24</v>
      </c>
      <c r="C254" s="9">
        <f t="shared" si="69"/>
        <v>4.4000000000000003E-3</v>
      </c>
      <c r="D254" s="9">
        <f t="shared" si="70"/>
        <v>4.9240161921826264E-3</v>
      </c>
      <c r="E254" s="9">
        <v>3.7100000000000001E-2</v>
      </c>
      <c r="F254" s="13">
        <f t="shared" si="71"/>
        <v>0.1211</v>
      </c>
      <c r="G254" s="8">
        <f>'TARIFNE STAVKE od 01.10.2022'!F227</f>
        <v>3.3E-3</v>
      </c>
      <c r="H254" s="8">
        <f>'TARIFNE STAVKE od 01.10.2022'!G227</f>
        <v>3.5000000000000001E-3</v>
      </c>
      <c r="I254" s="9">
        <f t="shared" si="72"/>
        <v>0.1246</v>
      </c>
    </row>
    <row r="255" spans="1:9">
      <c r="A255" s="3">
        <v>7</v>
      </c>
      <c r="B255" s="3" t="s">
        <v>25</v>
      </c>
      <c r="C255" s="9">
        <f t="shared" si="69"/>
        <v>4.4000000000000003E-3</v>
      </c>
      <c r="D255" s="9">
        <f t="shared" si="70"/>
        <v>4.9240161921826264E-3</v>
      </c>
      <c r="E255" s="9">
        <v>3.7100000000000001E-2</v>
      </c>
      <c r="F255" s="13">
        <f t="shared" si="71"/>
        <v>0.1211</v>
      </c>
      <c r="G255" s="8">
        <f>'TARIFNE STAVKE od 01.10.2022'!F228</f>
        <v>3.0999999999999999E-3</v>
      </c>
      <c r="H255" s="8">
        <f>'TARIFNE STAVKE od 01.10.2022'!G228</f>
        <v>3.2000000000000002E-3</v>
      </c>
      <c r="I255" s="9">
        <f t="shared" si="72"/>
        <v>0.12429999999999999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73">ROUND(D261*0.901,4)</f>
        <v>3.5000000000000001E-3</v>
      </c>
      <c r="D261" s="9">
        <f t="shared" ref="D261:D267" si="74">E261/$G$9</f>
        <v>3.9153228482314683E-3</v>
      </c>
      <c r="E261" s="9">
        <v>2.9499999999999998E-2</v>
      </c>
      <c r="F261" s="13">
        <f t="shared" ref="F261:F267" si="75">C261+$C$9</f>
        <v>0.1202</v>
      </c>
      <c r="G261" s="8">
        <f>'TARIFNE STAVKE od 01.10.2022'!F232</f>
        <v>6.1000000000000004E-3</v>
      </c>
      <c r="H261" s="8">
        <f>'TARIFNE STAVKE od 01.10.2022'!G232</f>
        <v>6.4999999999999997E-3</v>
      </c>
      <c r="I261" s="9">
        <f t="shared" ref="I261:I267" si="76">F261+H261</f>
        <v>0.12670000000000001</v>
      </c>
    </row>
    <row r="262" spans="1:9">
      <c r="A262" s="3">
        <v>2</v>
      </c>
      <c r="B262" s="3" t="s">
        <v>20</v>
      </c>
      <c r="C262" s="9">
        <f t="shared" si="73"/>
        <v>3.5000000000000001E-3</v>
      </c>
      <c r="D262" s="9">
        <f t="shared" si="74"/>
        <v>3.9153228482314683E-3</v>
      </c>
      <c r="E262" s="9">
        <v>2.9499999999999998E-2</v>
      </c>
      <c r="F262" s="13">
        <f t="shared" si="75"/>
        <v>0.1202</v>
      </c>
      <c r="G262" s="8">
        <f>'TARIFNE STAVKE od 01.10.2022'!F233</f>
        <v>4.7000000000000002E-3</v>
      </c>
      <c r="H262" s="8">
        <f>'TARIFNE STAVKE od 01.10.2022'!G233</f>
        <v>5.0000000000000001E-3</v>
      </c>
      <c r="I262" s="9">
        <f t="shared" si="76"/>
        <v>0.12520000000000001</v>
      </c>
    </row>
    <row r="263" spans="1:9">
      <c r="A263" s="3">
        <v>3</v>
      </c>
      <c r="B263" s="3" t="s">
        <v>21</v>
      </c>
      <c r="C263" s="9">
        <f t="shared" si="73"/>
        <v>3.5000000000000001E-3</v>
      </c>
      <c r="D263" s="9">
        <f t="shared" si="74"/>
        <v>3.9153228482314683E-3</v>
      </c>
      <c r="E263" s="9">
        <v>2.9499999999999998E-2</v>
      </c>
      <c r="F263" s="13">
        <f t="shared" si="75"/>
        <v>0.1202</v>
      </c>
      <c r="G263" s="8">
        <f>'TARIFNE STAVKE od 01.10.2022'!F234</f>
        <v>4.0000000000000001E-3</v>
      </c>
      <c r="H263" s="8">
        <f>'TARIFNE STAVKE od 01.10.2022'!G234</f>
        <v>4.1999999999999997E-3</v>
      </c>
      <c r="I263" s="9">
        <f t="shared" si="76"/>
        <v>0.1244</v>
      </c>
    </row>
    <row r="264" spans="1:9">
      <c r="A264" s="3">
        <v>4</v>
      </c>
      <c r="B264" s="3" t="s">
        <v>22</v>
      </c>
      <c r="C264" s="9">
        <f t="shared" si="73"/>
        <v>3.5000000000000001E-3</v>
      </c>
      <c r="D264" s="9">
        <f t="shared" si="74"/>
        <v>3.9153228482314683E-3</v>
      </c>
      <c r="E264" s="9">
        <v>2.9499999999999998E-2</v>
      </c>
      <c r="F264" s="13">
        <f t="shared" si="75"/>
        <v>0.1202</v>
      </c>
      <c r="G264" s="8">
        <f>'TARIFNE STAVKE od 01.10.2022'!F235</f>
        <v>3.8E-3</v>
      </c>
      <c r="H264" s="8">
        <f>'TARIFNE STAVKE od 01.10.2022'!G235</f>
        <v>4.0000000000000001E-3</v>
      </c>
      <c r="I264" s="9">
        <f t="shared" si="76"/>
        <v>0.1242</v>
      </c>
    </row>
    <row r="265" spans="1:9">
      <c r="A265" s="3">
        <v>5</v>
      </c>
      <c r="B265" s="3" t="s">
        <v>23</v>
      </c>
      <c r="C265" s="9">
        <f t="shared" si="73"/>
        <v>3.5000000000000001E-3</v>
      </c>
      <c r="D265" s="9">
        <f t="shared" si="74"/>
        <v>3.9153228482314683E-3</v>
      </c>
      <c r="E265" s="9">
        <v>2.9499999999999998E-2</v>
      </c>
      <c r="F265" s="13">
        <f t="shared" si="75"/>
        <v>0.1202</v>
      </c>
      <c r="G265" s="8">
        <f>'TARIFNE STAVKE od 01.10.2022'!F236</f>
        <v>3.5000000000000001E-3</v>
      </c>
      <c r="H265" s="8">
        <f>'TARIFNE STAVKE od 01.10.2022'!G236</f>
        <v>3.7000000000000002E-3</v>
      </c>
      <c r="I265" s="9">
        <f t="shared" si="76"/>
        <v>0.1239</v>
      </c>
    </row>
    <row r="266" spans="1:9">
      <c r="A266" s="3">
        <v>6</v>
      </c>
      <c r="B266" s="3" t="s">
        <v>24</v>
      </c>
      <c r="C266" s="9">
        <f t="shared" si="73"/>
        <v>3.5000000000000001E-3</v>
      </c>
      <c r="D266" s="9">
        <f t="shared" si="74"/>
        <v>3.9153228482314683E-3</v>
      </c>
      <c r="E266" s="9">
        <v>2.9499999999999998E-2</v>
      </c>
      <c r="F266" s="13">
        <f t="shared" si="75"/>
        <v>0.1202</v>
      </c>
      <c r="G266" s="8">
        <f>'TARIFNE STAVKE od 01.10.2022'!F237</f>
        <v>3.3E-3</v>
      </c>
      <c r="H266" s="8">
        <f>'TARIFNE STAVKE od 01.10.2022'!G237</f>
        <v>3.5000000000000001E-3</v>
      </c>
      <c r="I266" s="9">
        <f t="shared" si="76"/>
        <v>0.1237</v>
      </c>
    </row>
    <row r="267" spans="1:9">
      <c r="A267" s="3">
        <v>7</v>
      </c>
      <c r="B267" s="3" t="s">
        <v>25</v>
      </c>
      <c r="C267" s="9">
        <f t="shared" si="73"/>
        <v>3.5000000000000001E-3</v>
      </c>
      <c r="D267" s="9">
        <f t="shared" si="74"/>
        <v>3.9153228482314683E-3</v>
      </c>
      <c r="E267" s="9">
        <v>2.9499999999999998E-2</v>
      </c>
      <c r="F267" s="13">
        <f t="shared" si="75"/>
        <v>0.1202</v>
      </c>
      <c r="G267" s="8">
        <f>'TARIFNE STAVKE od 01.10.2022'!F238</f>
        <v>3.0999999999999999E-3</v>
      </c>
      <c r="H267" s="8">
        <f>'TARIFNE STAVKE od 01.10.2022'!G238</f>
        <v>3.2000000000000002E-3</v>
      </c>
      <c r="I267" s="9">
        <f t="shared" si="76"/>
        <v>0.1234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77">ROUND(D273*0.901,4)</f>
        <v>4.4000000000000003E-3</v>
      </c>
      <c r="D273" s="9">
        <f t="shared" ref="D273:D278" si="78">E273/$G$9</f>
        <v>4.9240161921826264E-3</v>
      </c>
      <c r="E273" s="9">
        <v>3.7100000000000001E-2</v>
      </c>
      <c r="F273" s="13">
        <f t="shared" ref="F273:F278" si="79">C273+$C$9</f>
        <v>0.1211</v>
      </c>
      <c r="G273" s="8">
        <f>'TARIFNE STAVKE od 01.10.2022'!F242</f>
        <v>6.1000000000000004E-3</v>
      </c>
      <c r="H273" s="8">
        <f>'TARIFNE STAVKE od 01.10.2022'!G242</f>
        <v>7.1999999999999998E-3</v>
      </c>
      <c r="I273" s="9">
        <f t="shared" ref="I273:I278" si="80">F273+H273</f>
        <v>0.1283</v>
      </c>
    </row>
    <row r="274" spans="1:9">
      <c r="A274" s="3">
        <v>2</v>
      </c>
      <c r="B274" s="3" t="s">
        <v>20</v>
      </c>
      <c r="C274" s="9">
        <f t="shared" si="77"/>
        <v>4.4000000000000003E-3</v>
      </c>
      <c r="D274" s="9">
        <f t="shared" si="78"/>
        <v>4.9240161921826264E-3</v>
      </c>
      <c r="E274" s="9">
        <v>3.7100000000000001E-2</v>
      </c>
      <c r="F274" s="13">
        <f t="shared" si="79"/>
        <v>0.1211</v>
      </c>
      <c r="G274" s="8">
        <f>'TARIFNE STAVKE od 01.10.2022'!F243</f>
        <v>4.7000000000000002E-3</v>
      </c>
      <c r="H274" s="8">
        <f>'TARIFNE STAVKE od 01.10.2022'!G243</f>
        <v>5.4999999999999997E-3</v>
      </c>
      <c r="I274" s="9">
        <f t="shared" si="80"/>
        <v>0.12659999999999999</v>
      </c>
    </row>
    <row r="275" spans="1:9">
      <c r="A275" s="3">
        <v>3</v>
      </c>
      <c r="B275" s="3" t="s">
        <v>21</v>
      </c>
      <c r="C275" s="9">
        <f t="shared" si="77"/>
        <v>4.4000000000000003E-3</v>
      </c>
      <c r="D275" s="9">
        <f t="shared" si="78"/>
        <v>4.9240161921826264E-3</v>
      </c>
      <c r="E275" s="9">
        <v>3.7100000000000001E-2</v>
      </c>
      <c r="F275" s="13">
        <f t="shared" si="79"/>
        <v>0.1211</v>
      </c>
      <c r="G275" s="8">
        <f>'TARIFNE STAVKE od 01.10.2022'!F244</f>
        <v>4.0000000000000001E-3</v>
      </c>
      <c r="H275" s="8">
        <f>'TARIFNE STAVKE od 01.10.2022'!G244</f>
        <v>4.7000000000000002E-3</v>
      </c>
      <c r="I275" s="9">
        <f t="shared" si="80"/>
        <v>0.1258</v>
      </c>
    </row>
    <row r="276" spans="1:9">
      <c r="A276" s="3">
        <v>4</v>
      </c>
      <c r="B276" s="3" t="s">
        <v>23</v>
      </c>
      <c r="C276" s="9">
        <f t="shared" si="77"/>
        <v>4.4000000000000003E-3</v>
      </c>
      <c r="D276" s="9">
        <f t="shared" si="78"/>
        <v>4.9240161921826264E-3</v>
      </c>
      <c r="E276" s="9">
        <v>3.7100000000000001E-2</v>
      </c>
      <c r="F276" s="13">
        <f t="shared" si="79"/>
        <v>0.1211</v>
      </c>
      <c r="G276" s="8">
        <f>'TARIFNE STAVKE od 01.10.2022'!F245</f>
        <v>3.8E-3</v>
      </c>
      <c r="H276" s="8">
        <f>'TARIFNE STAVKE od 01.10.2022'!G245</f>
        <v>4.1000000000000003E-3</v>
      </c>
      <c r="I276" s="9">
        <f t="shared" si="80"/>
        <v>0.12520000000000001</v>
      </c>
    </row>
    <row r="277" spans="1:9">
      <c r="A277" s="3">
        <v>5</v>
      </c>
      <c r="B277" s="3" t="s">
        <v>28</v>
      </c>
      <c r="C277" s="9">
        <f t="shared" si="77"/>
        <v>4.4000000000000003E-3</v>
      </c>
      <c r="D277" s="9">
        <f t="shared" si="78"/>
        <v>4.9240161921826264E-3</v>
      </c>
      <c r="E277" s="9">
        <v>3.7100000000000001E-2</v>
      </c>
      <c r="F277" s="13">
        <f t="shared" si="79"/>
        <v>0.1211</v>
      </c>
      <c r="G277" s="8">
        <f>'TARIFNE STAVKE od 01.10.2022'!F246</f>
        <v>2.8E-3</v>
      </c>
      <c r="H277" s="8">
        <f>'TARIFNE STAVKE od 01.10.2022'!G246</f>
        <v>3.3E-3</v>
      </c>
      <c r="I277" s="9">
        <f t="shared" si="80"/>
        <v>0.1244</v>
      </c>
    </row>
    <row r="278" spans="1:9">
      <c r="A278" s="3">
        <v>6</v>
      </c>
      <c r="B278" s="3" t="s">
        <v>73</v>
      </c>
      <c r="C278" s="9">
        <f t="shared" si="77"/>
        <v>4.4000000000000003E-3</v>
      </c>
      <c r="D278" s="9">
        <f t="shared" si="78"/>
        <v>4.9240161921826264E-3</v>
      </c>
      <c r="E278" s="9">
        <v>3.7100000000000001E-2</v>
      </c>
      <c r="F278" s="13">
        <f t="shared" si="79"/>
        <v>0.1211</v>
      </c>
      <c r="G278" s="8">
        <f>'TARIFNE STAVKE od 01.10.2022'!F247</f>
        <v>1.6000000000000001E-3</v>
      </c>
      <c r="H278" s="8">
        <f>'TARIFNE STAVKE od 01.10.2022'!G247</f>
        <v>1.8E-3</v>
      </c>
      <c r="I278" s="9">
        <f t="shared" si="80"/>
        <v>0.1229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81">ROUND(D284*0.901,4)</f>
        <v>4.4000000000000003E-3</v>
      </c>
      <c r="D284" s="9">
        <f t="shared" ref="D284:D290" si="82">E284/$G$9</f>
        <v>4.9240161921826264E-3</v>
      </c>
      <c r="E284" s="9">
        <v>3.7100000000000001E-2</v>
      </c>
      <c r="F284" s="13">
        <f t="shared" ref="F284:F290" si="83">C284+$C$9</f>
        <v>0.1211</v>
      </c>
      <c r="G284" s="8">
        <f>'TARIFNE STAVKE od 01.10.2022'!F251</f>
        <v>6.1000000000000004E-3</v>
      </c>
      <c r="H284" s="8">
        <f>'TARIFNE STAVKE od 01.10.2022'!G251</f>
        <v>6.4999999999999997E-3</v>
      </c>
      <c r="I284" s="9">
        <f t="shared" ref="I284:I290" si="84">F284+H284</f>
        <v>0.12759999999999999</v>
      </c>
    </row>
    <row r="285" spans="1:9">
      <c r="A285" s="3">
        <v>2</v>
      </c>
      <c r="B285" s="3" t="s">
        <v>20</v>
      </c>
      <c r="C285" s="9">
        <f t="shared" si="81"/>
        <v>4.4000000000000003E-3</v>
      </c>
      <c r="D285" s="9">
        <f t="shared" si="82"/>
        <v>4.9240161921826264E-3</v>
      </c>
      <c r="E285" s="9">
        <v>3.7100000000000001E-2</v>
      </c>
      <c r="F285" s="13">
        <f t="shared" si="83"/>
        <v>0.1211</v>
      </c>
      <c r="G285" s="8">
        <f>'TARIFNE STAVKE od 01.10.2022'!F252</f>
        <v>4.7000000000000002E-3</v>
      </c>
      <c r="H285" s="8">
        <f>'TARIFNE STAVKE od 01.10.2022'!G252</f>
        <v>5.0000000000000001E-3</v>
      </c>
      <c r="I285" s="9">
        <f t="shared" si="84"/>
        <v>0.12609999999999999</v>
      </c>
    </row>
    <row r="286" spans="1:9">
      <c r="A286" s="3">
        <v>3</v>
      </c>
      <c r="B286" s="3" t="s">
        <v>21</v>
      </c>
      <c r="C286" s="9">
        <f t="shared" si="81"/>
        <v>4.4000000000000003E-3</v>
      </c>
      <c r="D286" s="9">
        <f t="shared" si="82"/>
        <v>4.9240161921826264E-3</v>
      </c>
      <c r="E286" s="9">
        <v>3.7100000000000001E-2</v>
      </c>
      <c r="F286" s="13">
        <f t="shared" si="83"/>
        <v>0.1211</v>
      </c>
      <c r="G286" s="8">
        <f>'TARIFNE STAVKE od 01.10.2022'!F253</f>
        <v>4.0000000000000001E-3</v>
      </c>
      <c r="H286" s="8">
        <f>'TARIFNE STAVKE od 01.10.2022'!G253</f>
        <v>4.1999999999999997E-3</v>
      </c>
      <c r="I286" s="9">
        <f t="shared" si="84"/>
        <v>0.12529999999999999</v>
      </c>
    </row>
    <row r="287" spans="1:9">
      <c r="A287" s="3">
        <v>4</v>
      </c>
      <c r="B287" s="3" t="s">
        <v>22</v>
      </c>
      <c r="C287" s="9">
        <f t="shared" si="81"/>
        <v>4.4000000000000003E-3</v>
      </c>
      <c r="D287" s="9">
        <f t="shared" si="82"/>
        <v>4.9240161921826264E-3</v>
      </c>
      <c r="E287" s="9">
        <v>3.7100000000000001E-2</v>
      </c>
      <c r="F287" s="13">
        <f t="shared" si="83"/>
        <v>0.1211</v>
      </c>
      <c r="G287" s="8">
        <f>'TARIFNE STAVKE od 01.10.2022'!F254</f>
        <v>3.8E-3</v>
      </c>
      <c r="H287" s="8">
        <f>'TARIFNE STAVKE od 01.10.2022'!G254</f>
        <v>4.0000000000000001E-3</v>
      </c>
      <c r="I287" s="9">
        <f t="shared" si="84"/>
        <v>0.12509999999999999</v>
      </c>
    </row>
    <row r="288" spans="1:9">
      <c r="A288" s="3">
        <v>5</v>
      </c>
      <c r="B288" s="3" t="s">
        <v>23</v>
      </c>
      <c r="C288" s="9">
        <f t="shared" si="81"/>
        <v>4.4000000000000003E-3</v>
      </c>
      <c r="D288" s="9">
        <f t="shared" si="82"/>
        <v>4.9240161921826264E-3</v>
      </c>
      <c r="E288" s="9">
        <v>3.7100000000000001E-2</v>
      </c>
      <c r="F288" s="13">
        <f t="shared" si="83"/>
        <v>0.1211</v>
      </c>
      <c r="G288" s="8">
        <f>'TARIFNE STAVKE od 01.10.2022'!F255</f>
        <v>3.5000000000000001E-3</v>
      </c>
      <c r="H288" s="8">
        <f>'TARIFNE STAVKE od 01.10.2022'!G255</f>
        <v>3.7000000000000002E-3</v>
      </c>
      <c r="I288" s="9">
        <f t="shared" si="84"/>
        <v>0.12479999999999999</v>
      </c>
    </row>
    <row r="289" spans="1:9">
      <c r="A289" s="3">
        <v>6</v>
      </c>
      <c r="B289" s="3" t="s">
        <v>24</v>
      </c>
      <c r="C289" s="9">
        <f t="shared" si="81"/>
        <v>4.4000000000000003E-3</v>
      </c>
      <c r="D289" s="9">
        <f t="shared" si="82"/>
        <v>4.9240161921826264E-3</v>
      </c>
      <c r="E289" s="9">
        <v>3.7100000000000001E-2</v>
      </c>
      <c r="F289" s="13">
        <f t="shared" si="83"/>
        <v>0.1211</v>
      </c>
      <c r="G289" s="8">
        <f>'TARIFNE STAVKE od 01.10.2022'!F256</f>
        <v>3.3E-3</v>
      </c>
      <c r="H289" s="8">
        <f>'TARIFNE STAVKE od 01.10.2022'!G256</f>
        <v>3.5000000000000001E-3</v>
      </c>
      <c r="I289" s="9">
        <f t="shared" si="84"/>
        <v>0.1246</v>
      </c>
    </row>
    <row r="290" spans="1:9">
      <c r="A290" s="3">
        <v>7</v>
      </c>
      <c r="B290" s="3" t="s">
        <v>25</v>
      </c>
      <c r="C290" s="9">
        <f t="shared" si="81"/>
        <v>4.4000000000000003E-3</v>
      </c>
      <c r="D290" s="9">
        <f t="shared" si="82"/>
        <v>4.9240161921826264E-3</v>
      </c>
      <c r="E290" s="9">
        <v>3.7100000000000001E-2</v>
      </c>
      <c r="F290" s="13">
        <f t="shared" si="83"/>
        <v>0.1211</v>
      </c>
      <c r="G290" s="8">
        <f>'TARIFNE STAVKE od 01.10.2022'!F257</f>
        <v>3.0999999999999999E-3</v>
      </c>
      <c r="H290" s="8">
        <f>'TARIFNE STAVKE od 01.10.2022'!G257</f>
        <v>3.2000000000000002E-3</v>
      </c>
      <c r="I290" s="9">
        <f t="shared" si="84"/>
        <v>0.12429999999999999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85">ROUND(D296*0.901,4)</f>
        <v>3.5000000000000001E-3</v>
      </c>
      <c r="D296" s="9">
        <f t="shared" ref="D296:D301" si="86">E296/$G$9</f>
        <v>3.9153228482314683E-3</v>
      </c>
      <c r="E296" s="9">
        <v>2.9499999999999998E-2</v>
      </c>
      <c r="F296" s="13">
        <f t="shared" ref="F296:F301" si="87">C296+$C$9</f>
        <v>0.1202</v>
      </c>
      <c r="G296" s="76">
        <f>'TARIFNE STAVKE od 01.10.2022'!F261</f>
        <v>3.3E-3</v>
      </c>
      <c r="H296" s="76">
        <f>'TARIFNE STAVKE od 01.10.2022'!G261</f>
        <v>3.5999999999999999E-3</v>
      </c>
      <c r="I296" s="9">
        <f t="shared" ref="I296:I301" si="88">F296+H296</f>
        <v>0.12380000000000001</v>
      </c>
    </row>
    <row r="297" spans="1:9">
      <c r="A297" s="3">
        <v>2</v>
      </c>
      <c r="B297" s="3" t="s">
        <v>20</v>
      </c>
      <c r="C297" s="9">
        <f t="shared" si="85"/>
        <v>3.5000000000000001E-3</v>
      </c>
      <c r="D297" s="9">
        <f t="shared" si="86"/>
        <v>3.9153228482314683E-3</v>
      </c>
      <c r="E297" s="9">
        <v>2.9499999999999998E-2</v>
      </c>
      <c r="F297" s="13">
        <f t="shared" si="87"/>
        <v>0.1202</v>
      </c>
      <c r="G297" s="76">
        <f>'TARIFNE STAVKE od 01.10.2022'!F262</f>
        <v>3.3E-3</v>
      </c>
      <c r="H297" s="76">
        <f>'TARIFNE STAVKE od 01.10.2022'!G262</f>
        <v>3.5999999999999999E-3</v>
      </c>
      <c r="I297" s="9">
        <f t="shared" si="88"/>
        <v>0.12380000000000001</v>
      </c>
    </row>
    <row r="298" spans="1:9">
      <c r="A298" s="3">
        <v>3</v>
      </c>
      <c r="B298" s="3" t="s">
        <v>21</v>
      </c>
      <c r="C298" s="9">
        <f t="shared" si="85"/>
        <v>3.5000000000000001E-3</v>
      </c>
      <c r="D298" s="9">
        <f t="shared" si="86"/>
        <v>3.9153228482314683E-3</v>
      </c>
      <c r="E298" s="9">
        <v>2.9499999999999998E-2</v>
      </c>
      <c r="F298" s="13">
        <f t="shared" si="87"/>
        <v>0.1202</v>
      </c>
      <c r="G298" s="76">
        <f>'TARIFNE STAVKE od 01.10.2022'!F263</f>
        <v>3.3E-3</v>
      </c>
      <c r="H298" s="76">
        <f>'TARIFNE STAVKE od 01.10.2022'!G263</f>
        <v>3.5999999999999999E-3</v>
      </c>
      <c r="I298" s="9">
        <f t="shared" si="88"/>
        <v>0.12380000000000001</v>
      </c>
    </row>
    <row r="299" spans="1:9">
      <c r="A299" s="3">
        <v>4</v>
      </c>
      <c r="B299" s="3" t="s">
        <v>22</v>
      </c>
      <c r="C299" s="9">
        <f t="shared" si="85"/>
        <v>3.5000000000000001E-3</v>
      </c>
      <c r="D299" s="9">
        <f t="shared" si="86"/>
        <v>3.9153228482314683E-3</v>
      </c>
      <c r="E299" s="9">
        <v>2.9499999999999998E-2</v>
      </c>
      <c r="F299" s="13">
        <f t="shared" si="87"/>
        <v>0.1202</v>
      </c>
      <c r="G299" s="76">
        <f>'TARIFNE STAVKE od 01.10.2022'!F264</f>
        <v>3.2000000000000002E-3</v>
      </c>
      <c r="H299" s="76">
        <f>'TARIFNE STAVKE od 01.10.2022'!G264</f>
        <v>3.5000000000000001E-3</v>
      </c>
      <c r="I299" s="9">
        <f t="shared" si="88"/>
        <v>0.1237</v>
      </c>
    </row>
    <row r="300" spans="1:9">
      <c r="A300" s="3">
        <v>5</v>
      </c>
      <c r="B300" s="3" t="s">
        <v>23</v>
      </c>
      <c r="C300" s="9">
        <f t="shared" si="85"/>
        <v>3.5000000000000001E-3</v>
      </c>
      <c r="D300" s="9">
        <f t="shared" si="86"/>
        <v>3.9153228482314683E-3</v>
      </c>
      <c r="E300" s="9">
        <v>2.9499999999999998E-2</v>
      </c>
      <c r="F300" s="13">
        <f t="shared" si="87"/>
        <v>0.1202</v>
      </c>
      <c r="G300" s="76">
        <f>'TARIFNE STAVKE od 01.10.2022'!F265</f>
        <v>3.0000000000000001E-3</v>
      </c>
      <c r="H300" s="76">
        <f>'TARIFNE STAVKE od 01.10.2022'!G265</f>
        <v>3.3E-3</v>
      </c>
      <c r="I300" s="9">
        <f t="shared" si="88"/>
        <v>0.1235</v>
      </c>
    </row>
    <row r="301" spans="1:9">
      <c r="A301" s="3">
        <v>6</v>
      </c>
      <c r="B301" s="3" t="s">
        <v>24</v>
      </c>
      <c r="C301" s="9">
        <f t="shared" si="85"/>
        <v>3.5000000000000001E-3</v>
      </c>
      <c r="D301" s="9">
        <f t="shared" si="86"/>
        <v>3.9153228482314683E-3</v>
      </c>
      <c r="E301" s="9">
        <v>2.9499999999999998E-2</v>
      </c>
      <c r="F301" s="13">
        <f t="shared" si="87"/>
        <v>0.1202</v>
      </c>
      <c r="G301" s="76">
        <f>'TARIFNE STAVKE od 01.10.2022'!F266</f>
        <v>2.8E-3</v>
      </c>
      <c r="H301" s="76">
        <f>'TARIFNE STAVKE od 01.10.2022'!G266</f>
        <v>3.0999999999999999E-3</v>
      </c>
      <c r="I301" s="9">
        <f t="shared" si="88"/>
        <v>0.12330000000000001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89">ROUND(D307*0.901,4)</f>
        <v>3.5999999999999999E-3</v>
      </c>
      <c r="D307" s="9">
        <f>E307/$G$9</f>
        <v>4.0347733758046315E-3</v>
      </c>
      <c r="E307" s="9">
        <v>3.04E-2</v>
      </c>
      <c r="F307" s="13">
        <f>C307+$C$9</f>
        <v>0.1203</v>
      </c>
      <c r="G307" s="76">
        <f>'TARIFNE STAVKE od 01.10.2022'!F270</f>
        <v>6.1000000000000004E-3</v>
      </c>
      <c r="H307" s="76">
        <f>'TARIFNE STAVKE od 01.10.2022'!G270</f>
        <v>6.3E-3</v>
      </c>
      <c r="I307" s="9">
        <f t="shared" ref="I307:I311" si="90">F307+H307</f>
        <v>0.12659999999999999</v>
      </c>
    </row>
    <row r="308" spans="1:9">
      <c r="A308" s="3">
        <v>2</v>
      </c>
      <c r="B308" s="3" t="s">
        <v>20</v>
      </c>
      <c r="C308" s="9">
        <f t="shared" si="89"/>
        <v>3.5999999999999999E-3</v>
      </c>
      <c r="D308" s="9">
        <f>E308/$G$9</f>
        <v>4.0347733758046315E-3</v>
      </c>
      <c r="E308" s="9">
        <v>3.04E-2</v>
      </c>
      <c r="F308" s="13">
        <f>C308+$C$9</f>
        <v>0.1203</v>
      </c>
      <c r="G308" s="76">
        <f>'TARIFNE STAVKE od 01.10.2022'!F271</f>
        <v>5.1000000000000004E-3</v>
      </c>
      <c r="H308" s="76">
        <f>'TARIFNE STAVKE od 01.10.2022'!G271</f>
        <v>5.3E-3</v>
      </c>
      <c r="I308" s="9">
        <f t="shared" si="90"/>
        <v>0.12560000000000002</v>
      </c>
    </row>
    <row r="309" spans="1:9">
      <c r="A309" s="3">
        <v>3</v>
      </c>
      <c r="B309" s="3" t="s">
        <v>21</v>
      </c>
      <c r="C309" s="9">
        <f t="shared" si="89"/>
        <v>3.5999999999999999E-3</v>
      </c>
      <c r="D309" s="9">
        <f>E309/$G$9</f>
        <v>4.0347733758046315E-3</v>
      </c>
      <c r="E309" s="9">
        <v>3.04E-2</v>
      </c>
      <c r="F309" s="13">
        <f>C309+$C$9</f>
        <v>0.1203</v>
      </c>
      <c r="G309" s="76">
        <f>'TARIFNE STAVKE od 01.10.2022'!F272</f>
        <v>4.7999999999999996E-3</v>
      </c>
      <c r="H309" s="76">
        <f>'TARIFNE STAVKE od 01.10.2022'!G272</f>
        <v>5.0000000000000001E-3</v>
      </c>
      <c r="I309" s="9">
        <f t="shared" si="90"/>
        <v>0.12529999999999999</v>
      </c>
    </row>
    <row r="310" spans="1:9">
      <c r="A310" s="3">
        <v>4</v>
      </c>
      <c r="B310" s="3" t="s">
        <v>22</v>
      </c>
      <c r="C310" s="9">
        <f t="shared" si="89"/>
        <v>3.5999999999999999E-3</v>
      </c>
      <c r="D310" s="9">
        <f>E310/$G$9</f>
        <v>4.0347733758046315E-3</v>
      </c>
      <c r="E310" s="9">
        <v>3.04E-2</v>
      </c>
      <c r="F310" s="13">
        <f>C310+$C$9</f>
        <v>0.1203</v>
      </c>
      <c r="G310" s="76">
        <f>'TARIFNE STAVKE od 01.10.2022'!F273</f>
        <v>4.5999999999999999E-3</v>
      </c>
      <c r="H310" s="76">
        <f>'TARIFNE STAVKE od 01.10.2022'!G273</f>
        <v>4.7000000000000002E-3</v>
      </c>
      <c r="I310" s="9">
        <f t="shared" si="90"/>
        <v>0.125</v>
      </c>
    </row>
    <row r="311" spans="1:9">
      <c r="A311" s="3">
        <v>5</v>
      </c>
      <c r="B311" s="3" t="s">
        <v>23</v>
      </c>
      <c r="C311" s="9">
        <f t="shared" si="89"/>
        <v>3.5999999999999999E-3</v>
      </c>
      <c r="D311" s="9">
        <f>E311/$G$9</f>
        <v>4.0347733758046315E-3</v>
      </c>
      <c r="E311" s="9">
        <v>3.04E-2</v>
      </c>
      <c r="F311" s="13">
        <f>C311+$C$9</f>
        <v>0.1203</v>
      </c>
      <c r="G311" s="76">
        <f>'TARIFNE STAVKE od 01.10.2022'!F274</f>
        <v>4.3E-3</v>
      </c>
      <c r="H311" s="76">
        <f>'TARIFNE STAVKE od 01.10.2022'!G274</f>
        <v>4.4999999999999997E-3</v>
      </c>
      <c r="I311" s="9">
        <f t="shared" si="90"/>
        <v>0.12480000000000001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91">ROUND(D313*0.901,4)</f>
        <v>3.5999999999999999E-3</v>
      </c>
      <c r="D313" s="9">
        <f>E313/$G$9</f>
        <v>4.0347733758046315E-3</v>
      </c>
      <c r="E313" s="9">
        <v>3.04E-2</v>
      </c>
      <c r="F313" s="13">
        <f>C313+$C$9</f>
        <v>0.1203</v>
      </c>
      <c r="G313" s="76">
        <f>'TARIFNE STAVKE od 01.10.2022'!F278</f>
        <v>6.0000000000000001E-3</v>
      </c>
      <c r="H313" s="76">
        <f>'TARIFNE STAVKE od 01.10.2022'!G278</f>
        <v>6.0000000000000001E-3</v>
      </c>
      <c r="I313" s="9">
        <f t="shared" ref="I313:I315" si="92">F313+H313</f>
        <v>0.1263</v>
      </c>
    </row>
    <row r="314" spans="1:9">
      <c r="A314" s="3">
        <v>2</v>
      </c>
      <c r="B314" s="3" t="s">
        <v>22</v>
      </c>
      <c r="C314" s="9">
        <f t="shared" si="91"/>
        <v>3.5999999999999999E-3</v>
      </c>
      <c r="D314" s="9">
        <f>E314/$G$9</f>
        <v>4.0347733758046315E-3</v>
      </c>
      <c r="E314" s="9">
        <v>3.04E-2</v>
      </c>
      <c r="F314" s="13">
        <f>C314+$C$9</f>
        <v>0.1203</v>
      </c>
      <c r="G314" s="76">
        <f>'TARIFNE STAVKE od 01.10.2022'!F279</f>
        <v>5.7000000000000002E-3</v>
      </c>
      <c r="H314" s="76">
        <f>'TARIFNE STAVKE od 01.10.2022'!G279</f>
        <v>5.7000000000000002E-3</v>
      </c>
      <c r="I314" s="9">
        <f t="shared" si="92"/>
        <v>0.126</v>
      </c>
    </row>
    <row r="315" spans="1:9">
      <c r="A315" s="3">
        <v>3</v>
      </c>
      <c r="B315" s="3" t="s">
        <v>23</v>
      </c>
      <c r="C315" s="9">
        <f t="shared" si="91"/>
        <v>3.5999999999999999E-3</v>
      </c>
      <c r="D315" s="9">
        <f>E315/$G$9</f>
        <v>4.0347733758046315E-3</v>
      </c>
      <c r="E315" s="9">
        <v>3.04E-2</v>
      </c>
      <c r="F315" s="13">
        <f>C315+$C$9</f>
        <v>0.1203</v>
      </c>
      <c r="G315" s="76">
        <f>'TARIFNE STAVKE od 01.10.2022'!F280</f>
        <v>5.4000000000000003E-3</v>
      </c>
      <c r="H315" s="76">
        <f>'TARIFNE STAVKE od 01.10.2022'!G280</f>
        <v>5.4000000000000003E-3</v>
      </c>
      <c r="I315" s="9">
        <f t="shared" si="92"/>
        <v>0.12570000000000001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93">ROUND(D321*0.901,4)</f>
        <v>3.3E-3</v>
      </c>
      <c r="D321" s="9">
        <f>E321/$G$9</f>
        <v>3.7029663547680667E-3</v>
      </c>
      <c r="E321" s="9">
        <v>2.7900000000000001E-2</v>
      </c>
      <c r="F321" s="13">
        <f>C321+$C$9</f>
        <v>0.12</v>
      </c>
      <c r="G321" s="76">
        <f>'TARIFNE STAVKE od 01.10.2022'!F284</f>
        <v>1.2999999999999999E-2</v>
      </c>
      <c r="H321" s="76">
        <f>'TARIFNE STAVKE od 01.10.2022'!G284</f>
        <v>1.38E-2</v>
      </c>
      <c r="I321" s="9">
        <f t="shared" ref="I321:I325" si="94">F321+H321</f>
        <v>0.1338</v>
      </c>
    </row>
    <row r="322" spans="1:9">
      <c r="A322" s="3">
        <v>2</v>
      </c>
      <c r="B322" s="3" t="s">
        <v>20</v>
      </c>
      <c r="C322" s="9">
        <f t="shared" si="93"/>
        <v>3.3E-3</v>
      </c>
      <c r="D322" s="9">
        <f>E322/$G$9</f>
        <v>3.7029663547680667E-3</v>
      </c>
      <c r="E322" s="9">
        <v>2.7900000000000001E-2</v>
      </c>
      <c r="F322" s="13">
        <f>C322+$C$9</f>
        <v>0.12</v>
      </c>
      <c r="G322" s="76">
        <f>'TARIFNE STAVKE od 01.10.2022'!F285</f>
        <v>1.18E-2</v>
      </c>
      <c r="H322" s="76">
        <f>'TARIFNE STAVKE od 01.10.2022'!G285</f>
        <v>1.26E-2</v>
      </c>
      <c r="I322" s="9">
        <f t="shared" si="94"/>
        <v>0.1326</v>
      </c>
    </row>
    <row r="323" spans="1:9">
      <c r="A323" s="3">
        <v>3</v>
      </c>
      <c r="B323" s="3" t="s">
        <v>21</v>
      </c>
      <c r="C323" s="9">
        <f t="shared" si="93"/>
        <v>3.3E-3</v>
      </c>
      <c r="D323" s="9">
        <f>E323/$G$9</f>
        <v>3.7029663547680667E-3</v>
      </c>
      <c r="E323" s="9">
        <v>2.7900000000000001E-2</v>
      </c>
      <c r="F323" s="13">
        <f>C323+$C$9</f>
        <v>0.12</v>
      </c>
      <c r="G323" s="76">
        <f>'TARIFNE STAVKE od 01.10.2022'!F286</f>
        <v>1.18E-2</v>
      </c>
      <c r="H323" s="76">
        <f>'TARIFNE STAVKE od 01.10.2022'!G286</f>
        <v>1.26E-2</v>
      </c>
      <c r="I323" s="9">
        <f t="shared" si="94"/>
        <v>0.1326</v>
      </c>
    </row>
    <row r="324" spans="1:9">
      <c r="A324" s="3">
        <v>4</v>
      </c>
      <c r="B324" s="3" t="s">
        <v>22</v>
      </c>
      <c r="C324" s="9">
        <f t="shared" si="93"/>
        <v>3.3E-3</v>
      </c>
      <c r="D324" s="9">
        <f>E324/$G$9</f>
        <v>3.7029663547680667E-3</v>
      </c>
      <c r="E324" s="9">
        <v>2.7900000000000001E-2</v>
      </c>
      <c r="F324" s="13">
        <f>C324+$C$9</f>
        <v>0.12</v>
      </c>
      <c r="G324" s="76">
        <f>'TARIFNE STAVKE od 01.10.2022'!F287</f>
        <v>1.12E-2</v>
      </c>
      <c r="H324" s="76">
        <f>'TARIFNE STAVKE od 01.10.2022'!G287</f>
        <v>1.1900000000000001E-2</v>
      </c>
      <c r="I324" s="9">
        <f t="shared" si="94"/>
        <v>0.13189999999999999</v>
      </c>
    </row>
    <row r="325" spans="1:9">
      <c r="A325" s="3">
        <v>5</v>
      </c>
      <c r="B325" s="3" t="s">
        <v>23</v>
      </c>
      <c r="C325" s="9">
        <f t="shared" si="93"/>
        <v>3.3E-3</v>
      </c>
      <c r="D325" s="9">
        <f>E325/$G$9</f>
        <v>3.7029663547680667E-3</v>
      </c>
      <c r="E325" s="9">
        <v>2.7900000000000001E-2</v>
      </c>
      <c r="F325" s="13">
        <f>C325+$C$9</f>
        <v>0.12</v>
      </c>
      <c r="G325" s="76">
        <f>'TARIFNE STAVKE od 01.10.2022'!F288</f>
        <v>1.06E-2</v>
      </c>
      <c r="H325" s="76">
        <f>'TARIFNE STAVKE od 01.10.2022'!G288</f>
        <v>1.1299999999999999E-2</v>
      </c>
      <c r="I325" s="9">
        <f t="shared" si="94"/>
        <v>0.1313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95">ROUND(D331*0.901,4)</f>
        <v>3.3E-3</v>
      </c>
      <c r="D331" s="9">
        <f t="shared" ref="D331:D336" si="96">E331/$G$9</f>
        <v>3.7029663547680667E-3</v>
      </c>
      <c r="E331" s="9">
        <v>2.7900000000000001E-2</v>
      </c>
      <c r="F331" s="13">
        <f t="shared" ref="F331:F336" si="97">C331+$C$9</f>
        <v>0.12</v>
      </c>
      <c r="G331" s="8">
        <f>'TARIFNE STAVKE od 01.10.2022'!F292</f>
        <v>1.2999999999999999E-2</v>
      </c>
      <c r="H331" s="8">
        <f>'TARIFNE STAVKE od 01.10.2022'!G292</f>
        <v>1.3100000000000001E-2</v>
      </c>
      <c r="I331" s="9">
        <f t="shared" ref="I331:I336" si="98">F331+H331</f>
        <v>0.1331</v>
      </c>
    </row>
    <row r="332" spans="1:9">
      <c r="A332" s="3">
        <v>2</v>
      </c>
      <c r="B332" s="3" t="s">
        <v>20</v>
      </c>
      <c r="C332" s="9">
        <f t="shared" si="95"/>
        <v>3.3E-3</v>
      </c>
      <c r="D332" s="9">
        <f t="shared" si="96"/>
        <v>3.7029663547680667E-3</v>
      </c>
      <c r="E332" s="9">
        <v>2.7900000000000001E-2</v>
      </c>
      <c r="F332" s="13">
        <f t="shared" si="97"/>
        <v>0.12</v>
      </c>
      <c r="G332" s="8">
        <f>'TARIFNE STAVKE od 01.10.2022'!F293</f>
        <v>1.18E-2</v>
      </c>
      <c r="H332" s="8">
        <f>'TARIFNE STAVKE od 01.10.2022'!G293</f>
        <v>1.1900000000000001E-2</v>
      </c>
      <c r="I332" s="9">
        <f t="shared" si="98"/>
        <v>0.13189999999999999</v>
      </c>
    </row>
    <row r="333" spans="1:9">
      <c r="A333" s="3">
        <v>3</v>
      </c>
      <c r="B333" s="3" t="s">
        <v>21</v>
      </c>
      <c r="C333" s="9">
        <f t="shared" si="95"/>
        <v>3.3E-3</v>
      </c>
      <c r="D333" s="9">
        <f t="shared" si="96"/>
        <v>3.7029663547680667E-3</v>
      </c>
      <c r="E333" s="9">
        <v>2.7900000000000001E-2</v>
      </c>
      <c r="F333" s="13">
        <f t="shared" si="97"/>
        <v>0.12</v>
      </c>
      <c r="G333" s="8">
        <f>'TARIFNE STAVKE od 01.10.2022'!F294</f>
        <v>1.18E-2</v>
      </c>
      <c r="H333" s="8">
        <f>'TARIFNE STAVKE od 01.10.2022'!G294</f>
        <v>1.1900000000000001E-2</v>
      </c>
      <c r="I333" s="9">
        <f t="shared" si="98"/>
        <v>0.13189999999999999</v>
      </c>
    </row>
    <row r="334" spans="1:9">
      <c r="A334" s="3">
        <v>4</v>
      </c>
      <c r="B334" s="3" t="s">
        <v>22</v>
      </c>
      <c r="C334" s="9">
        <f t="shared" si="95"/>
        <v>3.3E-3</v>
      </c>
      <c r="D334" s="9">
        <f t="shared" si="96"/>
        <v>3.7029663547680667E-3</v>
      </c>
      <c r="E334" s="9">
        <v>2.7900000000000001E-2</v>
      </c>
      <c r="F334" s="13">
        <f t="shared" si="97"/>
        <v>0.12</v>
      </c>
      <c r="G334" s="8">
        <f>'TARIFNE STAVKE od 01.10.2022'!F295</f>
        <v>1.12E-2</v>
      </c>
      <c r="H334" s="8">
        <f>'TARIFNE STAVKE od 01.10.2022'!G295</f>
        <v>1.1299999999999999E-2</v>
      </c>
      <c r="I334" s="9">
        <f t="shared" si="98"/>
        <v>0.1313</v>
      </c>
    </row>
    <row r="335" spans="1:9">
      <c r="A335" s="3">
        <v>5</v>
      </c>
      <c r="B335" s="3" t="s">
        <v>23</v>
      </c>
      <c r="C335" s="9">
        <f t="shared" si="95"/>
        <v>3.3E-3</v>
      </c>
      <c r="D335" s="9">
        <f t="shared" si="96"/>
        <v>3.7029663547680667E-3</v>
      </c>
      <c r="E335" s="9">
        <v>2.7900000000000001E-2</v>
      </c>
      <c r="F335" s="13">
        <f t="shared" si="97"/>
        <v>0.12</v>
      </c>
      <c r="G335" s="8">
        <f>'TARIFNE STAVKE od 01.10.2022'!F296</f>
        <v>1.06E-2</v>
      </c>
      <c r="H335" s="8">
        <f>'TARIFNE STAVKE od 01.10.2022'!G296</f>
        <v>1.0699999999999999E-2</v>
      </c>
      <c r="I335" s="9">
        <f t="shared" si="98"/>
        <v>0.13069999999999998</v>
      </c>
    </row>
    <row r="336" spans="1:9">
      <c r="A336" s="3">
        <v>6</v>
      </c>
      <c r="B336" s="3" t="s">
        <v>24</v>
      </c>
      <c r="C336" s="9">
        <f t="shared" si="95"/>
        <v>3.3E-3</v>
      </c>
      <c r="D336" s="9">
        <f t="shared" si="96"/>
        <v>3.7029663547680667E-3</v>
      </c>
      <c r="E336" s="9">
        <v>2.7900000000000001E-2</v>
      </c>
      <c r="F336" s="13">
        <f t="shared" si="97"/>
        <v>0.12</v>
      </c>
      <c r="G336" s="8">
        <f>'TARIFNE STAVKE od 01.10.2022'!F297</f>
        <v>0.01</v>
      </c>
      <c r="H336" s="8">
        <f>'TARIFNE STAVKE od 01.10.2022'!G297</f>
        <v>1.01E-2</v>
      </c>
      <c r="I336" s="9">
        <f t="shared" si="98"/>
        <v>0.13009999999999999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99">ROUND(D342*0.901,4)</f>
        <v>3.3E-3</v>
      </c>
      <c r="D342" s="9">
        <f t="shared" ref="D342:D344" si="100">E342/$G$9</f>
        <v>3.7029663547680667E-3</v>
      </c>
      <c r="E342" s="9">
        <v>2.7900000000000001E-2</v>
      </c>
      <c r="F342" s="13">
        <f>C342+$C$9</f>
        <v>0.12</v>
      </c>
      <c r="G342" s="8">
        <f>'TARIFNE STAVKE od 01.10.2022'!F301</f>
        <v>1.04E-2</v>
      </c>
      <c r="H342" s="8">
        <f>'TARIFNE STAVKE od 01.10.2022'!G301</f>
        <v>1.0200000000000001E-2</v>
      </c>
      <c r="I342" s="9">
        <f t="shared" ref="I342:I344" si="101">F342+H342</f>
        <v>0.13019999999999998</v>
      </c>
    </row>
    <row r="343" spans="1:9">
      <c r="A343" s="3">
        <v>2</v>
      </c>
      <c r="B343" s="3" t="s">
        <v>25</v>
      </c>
      <c r="C343" s="9">
        <f t="shared" si="99"/>
        <v>3.3E-3</v>
      </c>
      <c r="D343" s="9">
        <f t="shared" si="100"/>
        <v>3.7029663547680667E-3</v>
      </c>
      <c r="E343" s="9">
        <v>2.7900000000000001E-2</v>
      </c>
      <c r="F343" s="13">
        <f>C343+$C$9</f>
        <v>0.12</v>
      </c>
      <c r="G343" s="8">
        <f>'TARIFNE STAVKE od 01.10.2022'!F302</f>
        <v>9.1999999999999998E-3</v>
      </c>
      <c r="H343" s="8">
        <f>'TARIFNE STAVKE od 01.10.2022'!G302</f>
        <v>9.1000000000000004E-3</v>
      </c>
      <c r="I343" s="9">
        <f t="shared" si="101"/>
        <v>0.12909999999999999</v>
      </c>
    </row>
    <row r="344" spans="1:9">
      <c r="A344" s="3">
        <v>3</v>
      </c>
      <c r="B344" s="3" t="s">
        <v>28</v>
      </c>
      <c r="C344" s="9">
        <f t="shared" si="99"/>
        <v>3.3E-3</v>
      </c>
      <c r="D344" s="9">
        <f t="shared" si="100"/>
        <v>3.7029663547680667E-3</v>
      </c>
      <c r="E344" s="9">
        <v>2.7900000000000001E-2</v>
      </c>
      <c r="F344" s="13">
        <f>C344+$C$9</f>
        <v>0.12</v>
      </c>
      <c r="G344" s="8">
        <f>'TARIFNE STAVKE od 01.10.2022'!F303</f>
        <v>8.6E-3</v>
      </c>
      <c r="H344" s="8">
        <f>'TARIFNE STAVKE od 01.10.2022'!G303</f>
        <v>8.5000000000000006E-3</v>
      </c>
      <c r="I344" s="9">
        <f t="shared" si="101"/>
        <v>0.1285</v>
      </c>
    </row>
  </sheetData>
  <mergeCells count="7">
    <mergeCell ref="A11:C11"/>
    <mergeCell ref="A3:G3"/>
    <mergeCell ref="A1:I1"/>
    <mergeCell ref="A4:I4"/>
    <mergeCell ref="A6:I6"/>
    <mergeCell ref="A8:I8"/>
    <mergeCell ref="A10:I10"/>
  </mergeCells>
  <phoneticPr fontId="22" type="noConversion"/>
  <hyperlinks>
    <hyperlink ref="F11" r:id="rId1" xr:uid="{2E527CBD-AECA-4EAD-BB71-EFB726EF9FAA}"/>
  </hyperlinks>
  <pageMargins left="0.39370078740157483" right="0.39370078740157483" top="1.0833333333333333" bottom="0.74803149606299213" header="0.31496062992125984" footer="0.31496062992125984"/>
  <pageSetup scale="51" orientation="portrait" r:id="rId2"/>
  <rowBreaks count="3" manualBreakCount="3">
    <brk id="52" max="16383" man="1"/>
    <brk id="100" max="16383" man="1"/>
    <brk id="14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54C5-FA96-4D00-9819-D6EA0AA12044}">
  <sheetPr codeName="Sheet18"/>
  <dimension ref="A1:G344"/>
  <sheetViews>
    <sheetView view="pageBreakPreview" zoomScaleNormal="100" zoomScaleSheetLayoutView="100" workbookViewId="0">
      <selection sqref="A1:XFD11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22.5703125" hidden="1" customWidth="1"/>
    <col min="5" max="5" width="30.140625" bestFit="1" customWidth="1"/>
    <col min="6" max="6" width="26.42578125" bestFit="1" customWidth="1"/>
    <col min="7" max="7" width="22.85546875" bestFit="1" customWidth="1"/>
  </cols>
  <sheetData>
    <row r="1" spans="1:7" ht="17.25">
      <c r="A1" s="113" t="s">
        <v>278</v>
      </c>
      <c r="B1" s="118"/>
      <c r="C1" s="118"/>
      <c r="D1" s="118"/>
      <c r="E1" s="118"/>
      <c r="F1" s="118"/>
      <c r="G1" s="118"/>
    </row>
    <row r="3" spans="1:7">
      <c r="A3" s="114" t="s">
        <v>1</v>
      </c>
      <c r="B3" s="114"/>
      <c r="C3" s="114"/>
      <c r="D3" s="114"/>
      <c r="E3" s="114"/>
      <c r="F3" s="114"/>
      <c r="G3" s="114"/>
    </row>
    <row r="4" spans="1:7">
      <c r="A4" s="119" t="s">
        <v>2</v>
      </c>
      <c r="B4" s="119"/>
      <c r="C4" s="119"/>
      <c r="D4" s="119"/>
      <c r="E4" s="119"/>
      <c r="F4" s="119"/>
      <c r="G4" s="119"/>
    </row>
    <row r="5" spans="1:7">
      <c r="A5" s="2"/>
      <c r="B5" s="2"/>
      <c r="C5" s="2"/>
      <c r="D5" s="2"/>
      <c r="E5" s="2"/>
      <c r="F5" s="2"/>
      <c r="G5" s="2"/>
    </row>
    <row r="6" spans="1:7">
      <c r="A6" s="119" t="s">
        <v>3</v>
      </c>
      <c r="B6" s="119"/>
      <c r="C6" s="119"/>
      <c r="D6" s="119"/>
      <c r="E6" s="119"/>
      <c r="F6" s="119"/>
      <c r="G6" s="119"/>
    </row>
    <row r="7" spans="1:7" ht="14.25" customHeight="1">
      <c r="A7" s="2"/>
      <c r="B7" s="2"/>
      <c r="C7" s="2"/>
      <c r="D7" s="2"/>
      <c r="E7" s="2"/>
      <c r="F7" s="2"/>
      <c r="G7" s="2"/>
    </row>
    <row r="8" spans="1:7" ht="72.75" customHeight="1">
      <c r="A8" s="119" t="s">
        <v>4</v>
      </c>
      <c r="B8" s="119"/>
      <c r="C8" s="119"/>
      <c r="D8" s="119"/>
      <c r="E8" s="119"/>
      <c r="F8" s="119"/>
      <c r="G8" s="119"/>
    </row>
    <row r="9" spans="1:7" ht="14.25" hidden="1" customHeight="1">
      <c r="A9" s="1" t="s">
        <v>5</v>
      </c>
      <c r="B9" s="12" t="s">
        <v>6</v>
      </c>
      <c r="C9" s="66">
        <v>0.70240000000000002</v>
      </c>
      <c r="D9" s="66"/>
      <c r="E9" s="2"/>
      <c r="F9" s="2"/>
      <c r="G9" s="2"/>
    </row>
    <row r="10" spans="1:7" ht="40.5" customHeight="1">
      <c r="A10" s="116" t="s">
        <v>275</v>
      </c>
      <c r="B10" s="116"/>
      <c r="C10" s="116"/>
      <c r="D10" s="116"/>
      <c r="E10" s="116"/>
      <c r="F10" s="116"/>
      <c r="G10" s="116"/>
    </row>
    <row r="11" spans="1:7">
      <c r="A11" s="112" t="s">
        <v>277</v>
      </c>
      <c r="B11" s="112"/>
      <c r="C11" s="112"/>
      <c r="D11" s="77"/>
      <c r="E11" s="78" t="s">
        <v>276</v>
      </c>
    </row>
    <row r="13" spans="1:7">
      <c r="A13" s="117" t="s">
        <v>7</v>
      </c>
      <c r="B13" s="117"/>
      <c r="C13" s="117"/>
      <c r="D13" s="117"/>
      <c r="E13" s="117"/>
      <c r="F13" s="117"/>
      <c r="G13" s="117"/>
    </row>
    <row r="14" spans="1:7" ht="38.25">
      <c r="A14" s="3" t="s">
        <v>8</v>
      </c>
      <c r="B14" s="3" t="s">
        <v>9</v>
      </c>
      <c r="C14" s="4" t="s">
        <v>273</v>
      </c>
      <c r="D14" s="4" t="s">
        <v>271</v>
      </c>
      <c r="E14" s="4" t="s">
        <v>11</v>
      </c>
      <c r="F14" s="4" t="s">
        <v>12</v>
      </c>
      <c r="G14" s="4" t="s">
        <v>13</v>
      </c>
    </row>
    <row r="15" spans="1:7">
      <c r="A15" s="7"/>
      <c r="B15" s="7" t="s">
        <v>14</v>
      </c>
      <c r="C15" s="7" t="s">
        <v>15</v>
      </c>
      <c r="D15" s="7" t="s">
        <v>272</v>
      </c>
      <c r="E15" s="7" t="s">
        <v>5</v>
      </c>
      <c r="F15" s="7" t="s">
        <v>16</v>
      </c>
      <c r="G15" s="11" t="s">
        <v>17</v>
      </c>
    </row>
    <row r="16" spans="1:7">
      <c r="A16" s="120" t="s">
        <v>18</v>
      </c>
      <c r="B16" s="121"/>
      <c r="C16" s="121"/>
      <c r="D16" s="121"/>
      <c r="E16" s="121"/>
      <c r="F16" s="121"/>
      <c r="G16" s="121"/>
    </row>
    <row r="17" spans="1:7">
      <c r="A17" s="3">
        <v>1</v>
      </c>
      <c r="B17" s="3" t="s">
        <v>19</v>
      </c>
      <c r="C17" s="9">
        <f>ROUND(D17*0.901,4)</f>
        <v>2.6800000000000001E-2</v>
      </c>
      <c r="D17" s="9">
        <v>2.9700000000000001E-2</v>
      </c>
      <c r="E17" s="13">
        <f t="shared" ref="E17:E23" si="0">C17+$C$9</f>
        <v>0.72920000000000007</v>
      </c>
      <c r="F17" s="8">
        <f>'[2]TARIFNE STAVKE od 01.10.2022'!F6</f>
        <v>5.1999999999999998E-2</v>
      </c>
      <c r="G17" s="9">
        <f>(E17+F17)</f>
        <v>0.78120000000000012</v>
      </c>
    </row>
    <row r="18" spans="1:7">
      <c r="A18" s="3">
        <v>2</v>
      </c>
      <c r="B18" s="3" t="s">
        <v>20</v>
      </c>
      <c r="C18" s="9">
        <f t="shared" ref="C18:C23" si="1">ROUND(D18*0.901,4)</f>
        <v>2.6800000000000001E-2</v>
      </c>
      <c r="D18" s="9">
        <v>2.9700000000000001E-2</v>
      </c>
      <c r="E18" s="13">
        <f t="shared" si="0"/>
        <v>0.72920000000000007</v>
      </c>
      <c r="F18" s="8">
        <f>'[2]TARIFNE STAVKE od 01.10.2022'!F7</f>
        <v>0.04</v>
      </c>
      <c r="G18" s="9">
        <f t="shared" ref="G18:G23" si="2">(E18+F18)</f>
        <v>0.76920000000000011</v>
      </c>
    </row>
    <row r="19" spans="1:7">
      <c r="A19" s="3">
        <v>3</v>
      </c>
      <c r="B19" s="3" t="s">
        <v>21</v>
      </c>
      <c r="C19" s="9">
        <f t="shared" si="1"/>
        <v>2.6800000000000001E-2</v>
      </c>
      <c r="D19" s="9">
        <v>2.9700000000000001E-2</v>
      </c>
      <c r="E19" s="13">
        <f t="shared" si="0"/>
        <v>0.72920000000000007</v>
      </c>
      <c r="F19" s="8">
        <f>'[2]TARIFNE STAVKE od 01.10.2022'!F8</f>
        <v>3.9199999999999999E-2</v>
      </c>
      <c r="G19" s="9">
        <f t="shared" si="2"/>
        <v>0.76840000000000008</v>
      </c>
    </row>
    <row r="20" spans="1:7">
      <c r="A20" s="3">
        <v>4</v>
      </c>
      <c r="B20" s="3" t="s">
        <v>22</v>
      </c>
      <c r="C20" s="9">
        <f t="shared" si="1"/>
        <v>2.6800000000000001E-2</v>
      </c>
      <c r="D20" s="9">
        <v>2.9700000000000001E-2</v>
      </c>
      <c r="E20" s="13">
        <f t="shared" si="0"/>
        <v>0.72920000000000007</v>
      </c>
      <c r="F20" s="8">
        <f>'[2]TARIFNE STAVKE od 01.10.2022'!F9</f>
        <v>3.7999999999999999E-2</v>
      </c>
      <c r="G20" s="9">
        <f t="shared" si="2"/>
        <v>0.7672000000000001</v>
      </c>
    </row>
    <row r="21" spans="1:7">
      <c r="A21" s="3">
        <v>5</v>
      </c>
      <c r="B21" s="3" t="s">
        <v>23</v>
      </c>
      <c r="C21" s="9">
        <f t="shared" si="1"/>
        <v>2.6800000000000001E-2</v>
      </c>
      <c r="D21" s="9">
        <v>2.9700000000000001E-2</v>
      </c>
      <c r="E21" s="13">
        <f t="shared" si="0"/>
        <v>0.72920000000000007</v>
      </c>
      <c r="F21" s="8">
        <f>'[2]TARIFNE STAVKE od 01.10.2022'!F10</f>
        <v>3.5999999999999997E-2</v>
      </c>
      <c r="G21" s="9">
        <f t="shared" si="2"/>
        <v>0.7652000000000001</v>
      </c>
    </row>
    <row r="22" spans="1:7">
      <c r="A22" s="3">
        <v>6</v>
      </c>
      <c r="B22" s="3" t="s">
        <v>24</v>
      </c>
      <c r="C22" s="9">
        <f t="shared" si="1"/>
        <v>2.6800000000000001E-2</v>
      </c>
      <c r="D22" s="9">
        <v>2.9700000000000001E-2</v>
      </c>
      <c r="E22" s="13">
        <f t="shared" si="0"/>
        <v>0.72920000000000007</v>
      </c>
      <c r="F22" s="8">
        <f>'[2]TARIFNE STAVKE od 01.10.2022'!F11</f>
        <v>3.4000000000000002E-2</v>
      </c>
      <c r="G22" s="9">
        <f t="shared" si="2"/>
        <v>0.7632000000000001</v>
      </c>
    </row>
    <row r="23" spans="1:7">
      <c r="A23" s="3">
        <v>7</v>
      </c>
      <c r="B23" s="3" t="s">
        <v>25</v>
      </c>
      <c r="C23" s="9">
        <f t="shared" si="1"/>
        <v>2.6800000000000001E-2</v>
      </c>
      <c r="D23" s="9">
        <v>2.9700000000000001E-2</v>
      </c>
      <c r="E23" s="13">
        <f t="shared" si="0"/>
        <v>0.72920000000000007</v>
      </c>
      <c r="F23" s="8">
        <f>'[2]TARIFNE STAVKE od 01.10.2022'!F12</f>
        <v>3.2000000000000001E-2</v>
      </c>
      <c r="G23" s="9">
        <f t="shared" si="2"/>
        <v>0.7612000000000001</v>
      </c>
    </row>
    <row r="24" spans="1:7">
      <c r="A24" s="1"/>
      <c r="B24" s="2"/>
      <c r="C24" s="5"/>
      <c r="D24" s="5"/>
      <c r="E24" s="6"/>
      <c r="F24" s="6"/>
    </row>
    <row r="25" spans="1:7">
      <c r="A25" s="117" t="s">
        <v>26</v>
      </c>
      <c r="B25" s="117"/>
      <c r="C25" s="117"/>
      <c r="D25" s="117"/>
      <c r="E25" s="117"/>
      <c r="F25" s="117"/>
      <c r="G25" s="117"/>
    </row>
    <row r="26" spans="1:7" ht="38.25">
      <c r="A26" s="3" t="s">
        <v>8</v>
      </c>
      <c r="B26" s="3" t="s">
        <v>9</v>
      </c>
      <c r="C26" s="4" t="str">
        <f>C14</f>
        <v xml:space="preserve">Iznos premije opskrbljivača (P x 0,901) (kn/kWh) </v>
      </c>
      <c r="D26" s="4" t="s">
        <v>10</v>
      </c>
      <c r="E26" s="4" t="s">
        <v>11</v>
      </c>
      <c r="F26" s="4" t="s">
        <v>12</v>
      </c>
      <c r="G26" s="4" t="s">
        <v>13</v>
      </c>
    </row>
    <row r="27" spans="1:7">
      <c r="A27" s="7"/>
      <c r="B27" s="7" t="s">
        <v>14</v>
      </c>
      <c r="C27" s="7" t="s">
        <v>15</v>
      </c>
      <c r="D27" s="7" t="s">
        <v>15</v>
      </c>
      <c r="E27" s="7" t="s">
        <v>5</v>
      </c>
      <c r="F27" s="7" t="s">
        <v>16</v>
      </c>
      <c r="G27" s="11" t="s">
        <v>17</v>
      </c>
    </row>
    <row r="28" spans="1:7">
      <c r="A28" s="120" t="s">
        <v>27</v>
      </c>
      <c r="B28" s="121"/>
      <c r="C28" s="121"/>
      <c r="D28" s="121"/>
      <c r="E28" s="121"/>
      <c r="F28" s="121"/>
      <c r="G28" s="121"/>
    </row>
    <row r="29" spans="1:7">
      <c r="A29" s="3">
        <v>1</v>
      </c>
      <c r="B29" s="3" t="s">
        <v>19</v>
      </c>
      <c r="C29" s="9">
        <f t="shared" ref="C29:C36" si="3">ROUND(D29*0.901,4)</f>
        <v>2.0899999999999998E-2</v>
      </c>
      <c r="D29" s="9">
        <v>2.3199999999999998E-2</v>
      </c>
      <c r="E29" s="13">
        <f t="shared" ref="E29:E36" si="4">C29+$C$9</f>
        <v>0.72330000000000005</v>
      </c>
      <c r="F29" s="10">
        <f>'[2]TARIFNE STAVKE od 01.10.2022'!F16</f>
        <v>3.04E-2</v>
      </c>
      <c r="G29" s="9">
        <f t="shared" ref="G29:G36" si="5">(E29+F29)</f>
        <v>0.75370000000000004</v>
      </c>
    </row>
    <row r="30" spans="1:7">
      <c r="A30" s="3">
        <v>2</v>
      </c>
      <c r="B30" s="3" t="s">
        <v>20</v>
      </c>
      <c r="C30" s="9">
        <f t="shared" si="3"/>
        <v>2.0899999999999998E-2</v>
      </c>
      <c r="D30" s="9">
        <v>2.3199999999999998E-2</v>
      </c>
      <c r="E30" s="13">
        <f t="shared" si="4"/>
        <v>0.72330000000000005</v>
      </c>
      <c r="F30" s="10">
        <f>'[2]TARIFNE STAVKE od 01.10.2022'!F17</f>
        <v>3.04E-2</v>
      </c>
      <c r="G30" s="9">
        <f t="shared" si="5"/>
        <v>0.75370000000000004</v>
      </c>
    </row>
    <row r="31" spans="1:7">
      <c r="A31" s="3">
        <v>3</v>
      </c>
      <c r="B31" s="3" t="s">
        <v>21</v>
      </c>
      <c r="C31" s="9">
        <f t="shared" si="3"/>
        <v>2.0899999999999998E-2</v>
      </c>
      <c r="D31" s="9">
        <v>2.3199999999999998E-2</v>
      </c>
      <c r="E31" s="13">
        <f t="shared" si="4"/>
        <v>0.72330000000000005</v>
      </c>
      <c r="F31" s="10">
        <f>'[2]TARIFNE STAVKE od 01.10.2022'!F18</f>
        <v>3.04E-2</v>
      </c>
      <c r="G31" s="9">
        <f t="shared" si="5"/>
        <v>0.75370000000000004</v>
      </c>
    </row>
    <row r="32" spans="1:7">
      <c r="A32" s="3">
        <v>4</v>
      </c>
      <c r="B32" s="3" t="s">
        <v>22</v>
      </c>
      <c r="C32" s="9">
        <f t="shared" si="3"/>
        <v>2.0899999999999998E-2</v>
      </c>
      <c r="D32" s="9">
        <v>2.3199999999999998E-2</v>
      </c>
      <c r="E32" s="13">
        <f t="shared" si="4"/>
        <v>0.72330000000000005</v>
      </c>
      <c r="F32" s="10">
        <f>'[2]TARIFNE STAVKE od 01.10.2022'!F19</f>
        <v>2.7300000000000001E-2</v>
      </c>
      <c r="G32" s="9">
        <f t="shared" si="5"/>
        <v>0.75060000000000004</v>
      </c>
    </row>
    <row r="33" spans="1:7">
      <c r="A33" s="3">
        <v>5</v>
      </c>
      <c r="B33" s="3" t="s">
        <v>23</v>
      </c>
      <c r="C33" s="9">
        <f t="shared" si="3"/>
        <v>2.0899999999999998E-2</v>
      </c>
      <c r="D33" s="9">
        <v>2.3199999999999998E-2</v>
      </c>
      <c r="E33" s="13">
        <f t="shared" si="4"/>
        <v>0.72330000000000005</v>
      </c>
      <c r="F33" s="10">
        <f>'[2]TARIFNE STAVKE od 01.10.2022'!F20</f>
        <v>2.7300000000000001E-2</v>
      </c>
      <c r="G33" s="9">
        <f t="shared" si="5"/>
        <v>0.75060000000000004</v>
      </c>
    </row>
    <row r="34" spans="1:7">
      <c r="A34" s="3">
        <v>6</v>
      </c>
      <c r="B34" s="3" t="s">
        <v>24</v>
      </c>
      <c r="C34" s="9">
        <f t="shared" si="3"/>
        <v>2.0899999999999998E-2</v>
      </c>
      <c r="D34" s="9">
        <v>2.3199999999999998E-2</v>
      </c>
      <c r="E34" s="13">
        <f t="shared" si="4"/>
        <v>0.72330000000000005</v>
      </c>
      <c r="F34" s="10">
        <f>'[2]TARIFNE STAVKE od 01.10.2022'!F21</f>
        <v>2.58E-2</v>
      </c>
      <c r="G34" s="9">
        <f t="shared" si="5"/>
        <v>0.7491000000000001</v>
      </c>
    </row>
    <row r="35" spans="1:7">
      <c r="A35" s="3">
        <v>7</v>
      </c>
      <c r="B35" s="3" t="s">
        <v>25</v>
      </c>
      <c r="C35" s="9">
        <f t="shared" si="3"/>
        <v>2.0899999999999998E-2</v>
      </c>
      <c r="D35" s="9">
        <v>2.3199999999999998E-2</v>
      </c>
      <c r="E35" s="13">
        <f t="shared" si="4"/>
        <v>0.72330000000000005</v>
      </c>
      <c r="F35" s="10">
        <f>'[2]TARIFNE STAVKE od 01.10.2022'!F22</f>
        <v>2.4299999999999999E-2</v>
      </c>
      <c r="G35" s="9">
        <f t="shared" si="5"/>
        <v>0.74760000000000004</v>
      </c>
    </row>
    <row r="36" spans="1:7">
      <c r="A36" s="3">
        <v>8</v>
      </c>
      <c r="B36" s="3" t="s">
        <v>28</v>
      </c>
      <c r="C36" s="9">
        <f t="shared" si="3"/>
        <v>2.0899999999999998E-2</v>
      </c>
      <c r="D36" s="9">
        <v>2.3199999999999998E-2</v>
      </c>
      <c r="E36" s="13">
        <f t="shared" si="4"/>
        <v>0.72330000000000005</v>
      </c>
      <c r="F36" s="10">
        <f>'[2]TARIFNE STAVKE od 01.10.2022'!F23</f>
        <v>2.2800000000000001E-2</v>
      </c>
      <c r="G36" s="9">
        <f t="shared" si="5"/>
        <v>0.7461000000000001</v>
      </c>
    </row>
    <row r="38" spans="1:7">
      <c r="A38" s="117" t="s">
        <v>29</v>
      </c>
      <c r="B38" s="117"/>
      <c r="C38" s="117"/>
      <c r="D38" s="117"/>
      <c r="E38" s="117"/>
      <c r="F38" s="117"/>
      <c r="G38" s="117"/>
    </row>
    <row r="39" spans="1:7" ht="38.25">
      <c r="A39" s="3" t="s">
        <v>8</v>
      </c>
      <c r="B39" s="3" t="s">
        <v>9</v>
      </c>
      <c r="C39" s="4" t="str">
        <f>C26</f>
        <v xml:space="preserve">Iznos premije opskrbljivača (P x 0,901) (kn/kWh) </v>
      </c>
      <c r="D39" s="4" t="s">
        <v>10</v>
      </c>
      <c r="E39" s="4" t="s">
        <v>11</v>
      </c>
      <c r="F39" s="4" t="s">
        <v>12</v>
      </c>
      <c r="G39" s="4" t="s">
        <v>13</v>
      </c>
    </row>
    <row r="40" spans="1:7">
      <c r="A40" s="7"/>
      <c r="B40" s="7" t="s">
        <v>14</v>
      </c>
      <c r="C40" s="7" t="s">
        <v>15</v>
      </c>
      <c r="D40" s="7" t="s">
        <v>15</v>
      </c>
      <c r="E40" s="7" t="s">
        <v>5</v>
      </c>
      <c r="F40" s="7" t="s">
        <v>16</v>
      </c>
      <c r="G40" s="11" t="s">
        <v>17</v>
      </c>
    </row>
    <row r="41" spans="1:7">
      <c r="A41" s="120" t="s">
        <v>30</v>
      </c>
      <c r="B41" s="121"/>
      <c r="C41" s="121"/>
      <c r="D41" s="121"/>
      <c r="E41" s="121"/>
      <c r="F41" s="121"/>
      <c r="G41" s="121"/>
    </row>
    <row r="42" spans="1:7">
      <c r="A42" s="3">
        <v>1</v>
      </c>
      <c r="B42" s="3" t="s">
        <v>19</v>
      </c>
      <c r="C42" s="9">
        <f t="shared" ref="C42:C46" si="6">ROUND(D42*0.901,4)</f>
        <v>2.3300000000000001E-2</v>
      </c>
      <c r="D42" s="9">
        <v>2.5899999999999999E-2</v>
      </c>
      <c r="E42" s="13">
        <f>C42+$C$9</f>
        <v>0.72570000000000001</v>
      </c>
      <c r="F42" s="8">
        <f>'[2]TARIFNE STAVKE od 01.10.2022'!F27</f>
        <v>2.2100000000000002E-2</v>
      </c>
      <c r="G42" s="9">
        <f>(E42+F42)</f>
        <v>0.74780000000000002</v>
      </c>
    </row>
    <row r="43" spans="1:7">
      <c r="A43" s="3">
        <v>2</v>
      </c>
      <c r="B43" s="3" t="s">
        <v>20</v>
      </c>
      <c r="C43" s="9">
        <f t="shared" si="6"/>
        <v>2.3300000000000001E-2</v>
      </c>
      <c r="D43" s="9">
        <v>2.5899999999999999E-2</v>
      </c>
      <c r="E43" s="13">
        <f>C43+$C$9</f>
        <v>0.72570000000000001</v>
      </c>
      <c r="F43" s="8">
        <f>'[2]TARIFNE STAVKE od 01.10.2022'!F28</f>
        <v>2.1899999999999999E-2</v>
      </c>
      <c r="G43" s="9">
        <f>(E43+F43)</f>
        <v>0.74760000000000004</v>
      </c>
    </row>
    <row r="44" spans="1:7">
      <c r="A44" s="3">
        <v>3</v>
      </c>
      <c r="B44" s="3" t="s">
        <v>21</v>
      </c>
      <c r="C44" s="9">
        <f t="shared" si="6"/>
        <v>2.3300000000000001E-2</v>
      </c>
      <c r="D44" s="9">
        <v>2.5899999999999999E-2</v>
      </c>
      <c r="E44" s="13">
        <f>C44+$C$9</f>
        <v>0.72570000000000001</v>
      </c>
      <c r="F44" s="8">
        <f>'[2]TARIFNE STAVKE od 01.10.2022'!F29</f>
        <v>1.9699999999999999E-2</v>
      </c>
      <c r="G44" s="9">
        <f>(E44+F44)</f>
        <v>0.74540000000000006</v>
      </c>
    </row>
    <row r="45" spans="1:7">
      <c r="A45" s="3">
        <v>4</v>
      </c>
      <c r="B45" s="3" t="s">
        <v>22</v>
      </c>
      <c r="C45" s="9">
        <f t="shared" si="6"/>
        <v>2.3300000000000001E-2</v>
      </c>
      <c r="D45" s="9">
        <v>2.5899999999999999E-2</v>
      </c>
      <c r="E45" s="13">
        <f>C45+$C$9</f>
        <v>0.72570000000000001</v>
      </c>
      <c r="F45" s="8">
        <f>'[2]TARIFNE STAVKE od 01.10.2022'!F30</f>
        <v>1.8700000000000001E-2</v>
      </c>
      <c r="G45" s="9">
        <f>(E45+F45)</f>
        <v>0.74440000000000006</v>
      </c>
    </row>
    <row r="46" spans="1:7">
      <c r="A46" s="3">
        <v>5</v>
      </c>
      <c r="B46" s="3" t="s">
        <v>23</v>
      </c>
      <c r="C46" s="9">
        <f t="shared" si="6"/>
        <v>2.3300000000000001E-2</v>
      </c>
      <c r="D46" s="9">
        <v>2.5899999999999999E-2</v>
      </c>
      <c r="E46" s="13">
        <f>C46+$C$9</f>
        <v>0.72570000000000001</v>
      </c>
      <c r="F46" s="8">
        <f>'[2]TARIFNE STAVKE od 01.10.2022'!F31</f>
        <v>1.6400000000000001E-2</v>
      </c>
      <c r="G46" s="9">
        <f>(E46+F46)</f>
        <v>0.74209999999999998</v>
      </c>
    </row>
    <row r="47" spans="1:7">
      <c r="A47" s="120" t="s">
        <v>31</v>
      </c>
      <c r="B47" s="121"/>
      <c r="C47" s="121"/>
      <c r="D47" s="121"/>
      <c r="E47" s="121"/>
      <c r="F47" s="121"/>
      <c r="G47" s="121"/>
    </row>
    <row r="48" spans="1:7">
      <c r="A48" s="3">
        <v>1</v>
      </c>
      <c r="B48" s="3" t="s">
        <v>20</v>
      </c>
      <c r="C48" s="9">
        <f t="shared" ref="C48:C51" si="7">ROUND(D48*0.901,4)</f>
        <v>2.7400000000000001E-2</v>
      </c>
      <c r="D48" s="9">
        <v>3.04E-2</v>
      </c>
      <c r="E48" s="13">
        <f>C48+$C$9</f>
        <v>0.7298</v>
      </c>
      <c r="F48" s="8">
        <f>'[2]TARIFNE STAVKE od 01.10.2022'!F35</f>
        <v>6.7199999999999996E-2</v>
      </c>
      <c r="G48" s="9">
        <f>(E48+F48)</f>
        <v>0.79700000000000004</v>
      </c>
    </row>
    <row r="49" spans="1:7">
      <c r="A49" s="3">
        <v>2</v>
      </c>
      <c r="B49" s="3" t="s">
        <v>21</v>
      </c>
      <c r="C49" s="9">
        <f t="shared" si="7"/>
        <v>2.7400000000000001E-2</v>
      </c>
      <c r="D49" s="9">
        <v>3.04E-2</v>
      </c>
      <c r="E49" s="13">
        <f>C49+$C$9</f>
        <v>0.7298</v>
      </c>
      <c r="F49" s="8">
        <f>'[2]TARIFNE STAVKE od 01.10.2022'!F36</f>
        <v>6.3899999999999998E-2</v>
      </c>
      <c r="G49" s="9">
        <f>(E49+F49)</f>
        <v>0.79369999999999996</v>
      </c>
    </row>
    <row r="50" spans="1:7">
      <c r="A50" s="3">
        <v>3</v>
      </c>
      <c r="B50" s="3" t="s">
        <v>22</v>
      </c>
      <c r="C50" s="9">
        <f t="shared" si="7"/>
        <v>2.7400000000000001E-2</v>
      </c>
      <c r="D50" s="9">
        <v>3.04E-2</v>
      </c>
      <c r="E50" s="13">
        <f>C50+$C$9</f>
        <v>0.7298</v>
      </c>
      <c r="F50" s="8">
        <f>'[2]TARIFNE STAVKE od 01.10.2022'!F37</f>
        <v>6.0499999999999998E-2</v>
      </c>
      <c r="G50" s="9">
        <f>(E50+F50)</f>
        <v>0.7903</v>
      </c>
    </row>
    <row r="51" spans="1:7">
      <c r="A51" s="3">
        <v>4</v>
      </c>
      <c r="B51" s="3" t="s">
        <v>23</v>
      </c>
      <c r="C51" s="9">
        <f t="shared" si="7"/>
        <v>2.7400000000000001E-2</v>
      </c>
      <c r="D51" s="9">
        <v>3.04E-2</v>
      </c>
      <c r="E51" s="13">
        <f>C51+$C$9</f>
        <v>0.7298</v>
      </c>
      <c r="F51" s="8">
        <f>'[2]TARIFNE STAVKE od 01.10.2022'!F38</f>
        <v>6.0499999999999998E-2</v>
      </c>
      <c r="G51" s="9">
        <f>(E51+F51)</f>
        <v>0.7903</v>
      </c>
    </row>
    <row r="53" spans="1:7">
      <c r="A53" s="117" t="s">
        <v>32</v>
      </c>
      <c r="B53" s="117"/>
      <c r="C53" s="117"/>
      <c r="D53" s="117"/>
      <c r="E53" s="117"/>
      <c r="F53" s="117"/>
      <c r="G53" s="117"/>
    </row>
    <row r="54" spans="1:7" ht="38.25">
      <c r="A54" s="3" t="s">
        <v>8</v>
      </c>
      <c r="B54" s="3" t="s">
        <v>9</v>
      </c>
      <c r="C54" s="4" t="str">
        <f>C39</f>
        <v xml:space="preserve">Iznos premije opskrbljivača (P x 0,901) (kn/kWh) </v>
      </c>
      <c r="D54" s="4" t="s">
        <v>10</v>
      </c>
      <c r="E54" s="4" t="s">
        <v>11</v>
      </c>
      <c r="F54" s="4" t="s">
        <v>12</v>
      </c>
      <c r="G54" s="4" t="s">
        <v>13</v>
      </c>
    </row>
    <row r="55" spans="1:7">
      <c r="A55" s="7"/>
      <c r="B55" s="7" t="s">
        <v>14</v>
      </c>
      <c r="C55" s="7" t="s">
        <v>15</v>
      </c>
      <c r="D55" s="7" t="s">
        <v>15</v>
      </c>
      <c r="E55" s="7" t="s">
        <v>5</v>
      </c>
      <c r="F55" s="7" t="s">
        <v>16</v>
      </c>
      <c r="G55" s="11" t="s">
        <v>17</v>
      </c>
    </row>
    <row r="56" spans="1:7">
      <c r="A56" s="122" t="s">
        <v>33</v>
      </c>
      <c r="B56" s="122"/>
      <c r="C56" s="122"/>
      <c r="D56" s="122"/>
      <c r="E56" s="122"/>
      <c r="F56" s="122"/>
      <c r="G56" s="122"/>
    </row>
    <row r="57" spans="1:7">
      <c r="A57" s="3">
        <v>1</v>
      </c>
      <c r="B57" s="3" t="s">
        <v>20</v>
      </c>
      <c r="C57" s="9">
        <f t="shared" ref="C57:C59" si="8">ROUND(D57*0.901,4)</f>
        <v>3.0800000000000001E-2</v>
      </c>
      <c r="D57" s="9">
        <v>3.4200000000000001E-2</v>
      </c>
      <c r="E57" s="13">
        <f>C57+$C$9</f>
        <v>0.73320000000000007</v>
      </c>
      <c r="F57" s="10">
        <f>'[2]TARIFNE STAVKE od 01.10.2022'!F42</f>
        <v>4.7E-2</v>
      </c>
      <c r="G57" s="9">
        <f>(E57+F57)</f>
        <v>0.78020000000000012</v>
      </c>
    </row>
    <row r="58" spans="1:7">
      <c r="A58" s="3">
        <v>2</v>
      </c>
      <c r="B58" s="3" t="s">
        <v>21</v>
      </c>
      <c r="C58" s="9">
        <f t="shared" si="8"/>
        <v>3.0800000000000001E-2</v>
      </c>
      <c r="D58" s="9">
        <v>3.4200000000000001E-2</v>
      </c>
      <c r="E58" s="13">
        <f>C58+$C$9</f>
        <v>0.73320000000000007</v>
      </c>
      <c r="F58" s="10">
        <f>'[2]TARIFNE STAVKE od 01.10.2022'!F43</f>
        <v>4.7E-2</v>
      </c>
      <c r="G58" s="9">
        <f>(E58+F58)</f>
        <v>0.78020000000000012</v>
      </c>
    </row>
    <row r="59" spans="1:7">
      <c r="A59" s="3">
        <v>3</v>
      </c>
      <c r="B59" s="3" t="s">
        <v>22</v>
      </c>
      <c r="C59" s="9">
        <f t="shared" si="8"/>
        <v>3.0800000000000001E-2</v>
      </c>
      <c r="D59" s="9">
        <v>3.4200000000000001E-2</v>
      </c>
      <c r="E59" s="13">
        <f>C59+$C$9</f>
        <v>0.73320000000000007</v>
      </c>
      <c r="F59" s="10">
        <f>'[2]TARIFNE STAVKE od 01.10.2022'!F44</f>
        <v>4.4699999999999997E-2</v>
      </c>
      <c r="G59" s="9">
        <f>(E59+F59)</f>
        <v>0.77790000000000004</v>
      </c>
    </row>
    <row r="60" spans="1:7">
      <c r="A60" s="122" t="s">
        <v>34</v>
      </c>
      <c r="B60" s="122"/>
      <c r="C60" s="122"/>
      <c r="D60" s="122"/>
      <c r="E60" s="122"/>
      <c r="F60" s="122"/>
      <c r="G60" s="122"/>
    </row>
    <row r="61" spans="1:7">
      <c r="A61" s="3">
        <v>1</v>
      </c>
      <c r="B61" s="3" t="s">
        <v>20</v>
      </c>
      <c r="C61" s="9">
        <f t="shared" ref="C61:C63" si="9">ROUND(D61*0.901,4)</f>
        <v>3.0800000000000001E-2</v>
      </c>
      <c r="D61" s="9">
        <v>3.4200000000000001E-2</v>
      </c>
      <c r="E61" s="13">
        <f>C61+$C$9</f>
        <v>0.73320000000000007</v>
      </c>
      <c r="F61" s="10">
        <f>'[2]TARIFNE STAVKE od 01.10.2022'!F48</f>
        <v>4.2500000000000003E-2</v>
      </c>
      <c r="G61" s="9">
        <f>(E61+F61)</f>
        <v>0.77570000000000006</v>
      </c>
    </row>
    <row r="62" spans="1:7">
      <c r="A62" s="3">
        <v>2</v>
      </c>
      <c r="B62" s="3" t="s">
        <v>21</v>
      </c>
      <c r="C62" s="9">
        <f t="shared" si="9"/>
        <v>3.0800000000000001E-2</v>
      </c>
      <c r="D62" s="9">
        <v>3.4200000000000001E-2</v>
      </c>
      <c r="E62" s="13">
        <f>C62+$C$9</f>
        <v>0.73320000000000007</v>
      </c>
      <c r="F62" s="10">
        <f>'[2]TARIFNE STAVKE od 01.10.2022'!F49</f>
        <v>4.2500000000000003E-2</v>
      </c>
      <c r="G62" s="9">
        <f>(E62+F62)</f>
        <v>0.77570000000000006</v>
      </c>
    </row>
    <row r="63" spans="1:7">
      <c r="A63" s="3">
        <v>3</v>
      </c>
      <c r="B63" s="3" t="s">
        <v>23</v>
      </c>
      <c r="C63" s="9">
        <f t="shared" si="9"/>
        <v>3.0800000000000001E-2</v>
      </c>
      <c r="D63" s="9">
        <v>3.4200000000000001E-2</v>
      </c>
      <c r="E63" s="13">
        <f>C63+$C$9</f>
        <v>0.73320000000000007</v>
      </c>
      <c r="F63" s="10">
        <f>'[2]TARIFNE STAVKE od 01.10.2022'!F50</f>
        <v>3.8300000000000001E-2</v>
      </c>
      <c r="G63" s="9">
        <f>(E63+F63)</f>
        <v>0.77150000000000007</v>
      </c>
    </row>
    <row r="65" spans="1:7">
      <c r="A65" s="117" t="s">
        <v>35</v>
      </c>
      <c r="B65" s="117"/>
      <c r="C65" s="117"/>
      <c r="D65" s="117"/>
      <c r="E65" s="117"/>
      <c r="F65" s="117"/>
      <c r="G65" s="117"/>
    </row>
    <row r="66" spans="1:7" ht="38.25">
      <c r="A66" s="3" t="s">
        <v>8</v>
      </c>
      <c r="B66" s="3" t="s">
        <v>9</v>
      </c>
      <c r="C66" s="4" t="str">
        <f>C54</f>
        <v xml:space="preserve">Iznos premije opskrbljivača (P x 0,901) (kn/kWh) </v>
      </c>
      <c r="D66" s="4" t="s">
        <v>10</v>
      </c>
      <c r="E66" s="4" t="s">
        <v>11</v>
      </c>
      <c r="F66" s="4" t="s">
        <v>12</v>
      </c>
      <c r="G66" s="4" t="s">
        <v>13</v>
      </c>
    </row>
    <row r="67" spans="1:7">
      <c r="A67" s="7"/>
      <c r="B67" s="7" t="s">
        <v>14</v>
      </c>
      <c r="C67" s="7" t="s">
        <v>15</v>
      </c>
      <c r="D67" s="7" t="s">
        <v>15</v>
      </c>
      <c r="E67" s="7" t="s">
        <v>5</v>
      </c>
      <c r="F67" s="7" t="s">
        <v>16</v>
      </c>
      <c r="G67" s="11" t="s">
        <v>17</v>
      </c>
    </row>
    <row r="68" spans="1:7">
      <c r="A68" s="123" t="s">
        <v>150</v>
      </c>
      <c r="B68" s="124"/>
      <c r="C68" s="124"/>
      <c r="D68" s="124"/>
      <c r="E68" s="124"/>
      <c r="F68" s="124"/>
      <c r="G68" s="124"/>
    </row>
    <row r="69" spans="1:7">
      <c r="A69" s="3">
        <v>1</v>
      </c>
      <c r="B69" s="3" t="s">
        <v>20</v>
      </c>
      <c r="C69" s="9">
        <f t="shared" ref="C69:C72" si="10">ROUND(D69*0.901,4)</f>
        <v>2.7400000000000001E-2</v>
      </c>
      <c r="D69" s="9">
        <v>3.04E-2</v>
      </c>
      <c r="E69" s="13">
        <f>C69+$C$9</f>
        <v>0.7298</v>
      </c>
      <c r="F69" s="8">
        <f>'[2]TARIFNE STAVKE od 01.10.2022'!F17</f>
        <v>3.04E-2</v>
      </c>
      <c r="G69" s="9">
        <f>(E69+F69)</f>
        <v>0.76019999999999999</v>
      </c>
    </row>
    <row r="70" spans="1:7">
      <c r="A70" s="3">
        <v>2</v>
      </c>
      <c r="B70" s="3" t="s">
        <v>21</v>
      </c>
      <c r="C70" s="9">
        <f t="shared" si="10"/>
        <v>2.7400000000000001E-2</v>
      </c>
      <c r="D70" s="9">
        <v>3.04E-2</v>
      </c>
      <c r="E70" s="13">
        <f>C70+$C$9</f>
        <v>0.7298</v>
      </c>
      <c r="F70" s="8">
        <f>'[2]TARIFNE STAVKE od 01.10.2022'!F18</f>
        <v>3.04E-2</v>
      </c>
      <c r="G70" s="9">
        <f>(E70+F70)</f>
        <v>0.76019999999999999</v>
      </c>
    </row>
    <row r="71" spans="1:7">
      <c r="A71" s="3">
        <v>3</v>
      </c>
      <c r="B71" s="3" t="s">
        <v>22</v>
      </c>
      <c r="C71" s="9">
        <f t="shared" si="10"/>
        <v>2.7400000000000001E-2</v>
      </c>
      <c r="D71" s="9">
        <v>3.04E-2</v>
      </c>
      <c r="E71" s="13">
        <f>C71+$C$9</f>
        <v>0.7298</v>
      </c>
      <c r="F71" s="8">
        <f>'[2]TARIFNE STAVKE od 01.10.2022'!F19</f>
        <v>2.7300000000000001E-2</v>
      </c>
      <c r="G71" s="9">
        <f>(E71+F71)</f>
        <v>0.7571</v>
      </c>
    </row>
    <row r="72" spans="1:7">
      <c r="A72" s="3">
        <v>4</v>
      </c>
      <c r="B72" s="3" t="s">
        <v>23</v>
      </c>
      <c r="C72" s="9">
        <f t="shared" si="10"/>
        <v>2.7400000000000001E-2</v>
      </c>
      <c r="D72" s="9">
        <v>3.04E-2</v>
      </c>
      <c r="E72" s="13">
        <f>C72+$C$9</f>
        <v>0.7298</v>
      </c>
      <c r="F72" s="8">
        <f>'[2]TARIFNE STAVKE od 01.10.2022'!F20</f>
        <v>2.7300000000000001E-2</v>
      </c>
      <c r="G72" s="9">
        <f>(E72+F72)</f>
        <v>0.7571</v>
      </c>
    </row>
    <row r="73" spans="1:7">
      <c r="A73" s="120" t="s">
        <v>37</v>
      </c>
      <c r="B73" s="121"/>
      <c r="C73" s="121"/>
      <c r="D73" s="121"/>
      <c r="E73" s="121"/>
      <c r="F73" s="121"/>
      <c r="G73" s="121"/>
    </row>
    <row r="74" spans="1:7">
      <c r="A74" s="3">
        <v>1</v>
      </c>
      <c r="B74" s="3" t="s">
        <v>19</v>
      </c>
      <c r="C74" s="9">
        <f t="shared" ref="C74:C78" si="11">ROUND(D74*0.901,4)</f>
        <v>2.7400000000000001E-2</v>
      </c>
      <c r="D74" s="9">
        <v>3.04E-2</v>
      </c>
      <c r="E74" s="13">
        <f>C74+$C$9</f>
        <v>0.7298</v>
      </c>
      <c r="F74" s="8">
        <f>'[2]TARIFNE STAVKE od 01.10.2022'!F61</f>
        <v>3.5999999999999997E-2</v>
      </c>
      <c r="G74" s="9">
        <f>(E74+F74)</f>
        <v>0.76580000000000004</v>
      </c>
    </row>
    <row r="75" spans="1:7">
      <c r="A75" s="3">
        <v>2</v>
      </c>
      <c r="B75" s="3" t="s">
        <v>20</v>
      </c>
      <c r="C75" s="9">
        <f t="shared" si="11"/>
        <v>2.7400000000000001E-2</v>
      </c>
      <c r="D75" s="9">
        <v>3.04E-2</v>
      </c>
      <c r="E75" s="13">
        <f>C75+$C$9</f>
        <v>0.7298</v>
      </c>
      <c r="F75" s="8">
        <f>'[2]TARIFNE STAVKE od 01.10.2022'!F62</f>
        <v>2.7799999999999998E-2</v>
      </c>
      <c r="G75" s="9">
        <f>(E75+F75)</f>
        <v>0.75760000000000005</v>
      </c>
    </row>
    <row r="76" spans="1:7">
      <c r="A76" s="3">
        <v>3</v>
      </c>
      <c r="B76" s="3" t="s">
        <v>21</v>
      </c>
      <c r="C76" s="9">
        <f t="shared" si="11"/>
        <v>2.7400000000000001E-2</v>
      </c>
      <c r="D76" s="9">
        <v>3.04E-2</v>
      </c>
      <c r="E76" s="13">
        <f>C76+$C$9</f>
        <v>0.7298</v>
      </c>
      <c r="F76" s="8">
        <f>'[2]TARIFNE STAVKE od 01.10.2022'!F63</f>
        <v>2.7799999999999998E-2</v>
      </c>
      <c r="G76" s="9">
        <f>(E76+F76)</f>
        <v>0.75760000000000005</v>
      </c>
    </row>
    <row r="77" spans="1:7">
      <c r="A77" s="3">
        <v>4</v>
      </c>
      <c r="B77" s="3" t="s">
        <v>22</v>
      </c>
      <c r="C77" s="9">
        <f t="shared" si="11"/>
        <v>2.7400000000000001E-2</v>
      </c>
      <c r="D77" s="9">
        <v>3.04E-2</v>
      </c>
      <c r="E77" s="13">
        <f>C77+$C$9</f>
        <v>0.7298</v>
      </c>
      <c r="F77" s="8">
        <f>'[2]TARIFNE STAVKE od 01.10.2022'!F64</f>
        <v>2.64E-2</v>
      </c>
      <c r="G77" s="9">
        <f>(E77+F77)</f>
        <v>0.75619999999999998</v>
      </c>
    </row>
    <row r="78" spans="1:7">
      <c r="A78" s="3">
        <v>5</v>
      </c>
      <c r="B78" s="3" t="s">
        <v>23</v>
      </c>
      <c r="C78" s="9">
        <f t="shared" si="11"/>
        <v>2.7400000000000001E-2</v>
      </c>
      <c r="D78" s="9">
        <v>3.04E-2</v>
      </c>
      <c r="E78" s="13">
        <f>C78+$C$9</f>
        <v>0.7298</v>
      </c>
      <c r="F78" s="8">
        <f>'[2]TARIFNE STAVKE od 01.10.2022'!F65</f>
        <v>2.5000000000000001E-2</v>
      </c>
      <c r="G78" s="9">
        <f>(E78+F78)</f>
        <v>0.75480000000000003</v>
      </c>
    </row>
    <row r="79" spans="1:7">
      <c r="A79" s="122" t="s">
        <v>38</v>
      </c>
      <c r="B79" s="122"/>
      <c r="C79" s="122"/>
      <c r="D79" s="122"/>
      <c r="E79" s="122"/>
      <c r="F79" s="122"/>
      <c r="G79" s="122"/>
    </row>
    <row r="80" spans="1:7">
      <c r="A80" s="3">
        <v>1</v>
      </c>
      <c r="B80" s="3" t="s">
        <v>19</v>
      </c>
      <c r="C80" s="9">
        <f t="shared" ref="C80:C83" si="12">ROUND(D80*0.901,4)</f>
        <v>3.0800000000000001E-2</v>
      </c>
      <c r="D80" s="9">
        <v>3.4200000000000001E-2</v>
      </c>
      <c r="E80" s="13">
        <f>C80+$C$9</f>
        <v>0.73320000000000007</v>
      </c>
      <c r="F80" s="8">
        <f>'[2]TARIFNE STAVKE od 01.10.2022'!F69</f>
        <v>3.3000000000000002E-2</v>
      </c>
      <c r="G80" s="9">
        <f>(E80+F80)</f>
        <v>0.7662000000000001</v>
      </c>
    </row>
    <row r="81" spans="1:7">
      <c r="A81" s="3">
        <v>2</v>
      </c>
      <c r="B81" s="3" t="s">
        <v>20</v>
      </c>
      <c r="C81" s="9">
        <f t="shared" si="12"/>
        <v>3.0800000000000001E-2</v>
      </c>
      <c r="D81" s="9">
        <v>3.4200000000000001E-2</v>
      </c>
      <c r="E81" s="13">
        <f>C81+$C$9</f>
        <v>0.73320000000000007</v>
      </c>
      <c r="F81" s="8">
        <f>'[2]TARIFNE STAVKE od 01.10.2022'!F70</f>
        <v>2.87E-2</v>
      </c>
      <c r="G81" s="9">
        <f>(E81+F81)</f>
        <v>0.76190000000000002</v>
      </c>
    </row>
    <row r="82" spans="1:7">
      <c r="A82" s="3">
        <v>3</v>
      </c>
      <c r="B82" s="3" t="s">
        <v>21</v>
      </c>
      <c r="C82" s="9">
        <f t="shared" si="12"/>
        <v>3.0800000000000001E-2</v>
      </c>
      <c r="D82" s="9">
        <v>3.4200000000000001E-2</v>
      </c>
      <c r="E82" s="13">
        <f>C82+$C$9</f>
        <v>0.73320000000000007</v>
      </c>
      <c r="F82" s="8">
        <f>'[2]TARIFNE STAVKE od 01.10.2022'!F71</f>
        <v>2.58E-2</v>
      </c>
      <c r="G82" s="9">
        <f>(E82+F82)</f>
        <v>0.75900000000000012</v>
      </c>
    </row>
    <row r="83" spans="1:7">
      <c r="A83" s="3">
        <v>4</v>
      </c>
      <c r="B83" s="3" t="s">
        <v>23</v>
      </c>
      <c r="C83" s="9">
        <f t="shared" si="12"/>
        <v>3.0800000000000001E-2</v>
      </c>
      <c r="D83" s="9">
        <v>3.4200000000000001E-2</v>
      </c>
      <c r="E83" s="13">
        <f>C83+$C$9</f>
        <v>0.73320000000000007</v>
      </c>
      <c r="F83" s="8">
        <f>'[2]TARIFNE STAVKE od 01.10.2022'!F72</f>
        <v>2.29E-2</v>
      </c>
      <c r="G83" s="9">
        <f>(E83+F83)</f>
        <v>0.75610000000000011</v>
      </c>
    </row>
    <row r="85" spans="1:7">
      <c r="A85" s="117" t="s">
        <v>39</v>
      </c>
      <c r="B85" s="117"/>
      <c r="C85" s="117"/>
      <c r="D85" s="117"/>
      <c r="E85" s="117"/>
      <c r="F85" s="117"/>
      <c r="G85" s="117"/>
    </row>
    <row r="86" spans="1:7" ht="38.25">
      <c r="A86" s="3" t="s">
        <v>8</v>
      </c>
      <c r="B86" s="3" t="s">
        <v>9</v>
      </c>
      <c r="C86" s="4" t="str">
        <f>C66</f>
        <v xml:space="preserve">Iznos premije opskrbljivača (P x 0,901) (kn/kWh) </v>
      </c>
      <c r="D86" s="4" t="s">
        <v>10</v>
      </c>
      <c r="E86" s="4" t="s">
        <v>11</v>
      </c>
      <c r="F86" s="4" t="s">
        <v>12</v>
      </c>
      <c r="G86" s="4" t="s">
        <v>13</v>
      </c>
    </row>
    <row r="87" spans="1:7">
      <c r="A87" s="7"/>
      <c r="B87" s="7" t="s">
        <v>14</v>
      </c>
      <c r="C87" s="7" t="s">
        <v>15</v>
      </c>
      <c r="D87" s="7" t="s">
        <v>15</v>
      </c>
      <c r="E87" s="7" t="s">
        <v>5</v>
      </c>
      <c r="F87" s="7" t="s">
        <v>16</v>
      </c>
      <c r="G87" s="11" t="s">
        <v>17</v>
      </c>
    </row>
    <row r="88" spans="1:7">
      <c r="A88" s="120" t="s">
        <v>40</v>
      </c>
      <c r="B88" s="121"/>
      <c r="C88" s="121"/>
      <c r="D88" s="121"/>
      <c r="E88" s="121"/>
      <c r="F88" s="121"/>
      <c r="G88" s="121"/>
    </row>
    <row r="89" spans="1:7">
      <c r="A89" s="3">
        <v>1</v>
      </c>
      <c r="B89" s="3" t="s">
        <v>19</v>
      </c>
      <c r="C89" s="9">
        <f t="shared" ref="C89:C95" si="13">ROUND(D89*0.901,4)</f>
        <v>2.5399999999999999E-2</v>
      </c>
      <c r="D89" s="9">
        <v>2.8199999999999999E-2</v>
      </c>
      <c r="E89" s="13">
        <f t="shared" ref="E89:E95" si="14">C89+$C$9</f>
        <v>0.7278</v>
      </c>
      <c r="F89" s="8">
        <f>'[2]TARIFNE STAVKE od 01.10.2022'!F76</f>
        <v>3.8800000000000001E-2</v>
      </c>
      <c r="G89" s="9">
        <f t="shared" ref="G89:G95" si="15">(E89+F89)</f>
        <v>0.76659999999999995</v>
      </c>
    </row>
    <row r="90" spans="1:7">
      <c r="A90" s="3">
        <v>2</v>
      </c>
      <c r="B90" s="3" t="s">
        <v>20</v>
      </c>
      <c r="C90" s="9">
        <f t="shared" si="13"/>
        <v>2.5399999999999999E-2</v>
      </c>
      <c r="D90" s="9">
        <v>2.8199999999999999E-2</v>
      </c>
      <c r="E90" s="13">
        <f t="shared" si="14"/>
        <v>0.7278</v>
      </c>
      <c r="F90" s="8">
        <f>'[2]TARIFNE STAVKE od 01.10.2022'!F77</f>
        <v>3.2300000000000002E-2</v>
      </c>
      <c r="G90" s="9">
        <f t="shared" si="15"/>
        <v>0.7601</v>
      </c>
    </row>
    <row r="91" spans="1:7">
      <c r="A91" s="3">
        <v>3</v>
      </c>
      <c r="B91" s="3" t="s">
        <v>21</v>
      </c>
      <c r="C91" s="9">
        <f t="shared" si="13"/>
        <v>2.5399999999999999E-2</v>
      </c>
      <c r="D91" s="9">
        <v>2.8199999999999999E-2</v>
      </c>
      <c r="E91" s="13">
        <f t="shared" si="14"/>
        <v>0.7278</v>
      </c>
      <c r="F91" s="8">
        <f>'[2]TARIFNE STAVKE od 01.10.2022'!F78</f>
        <v>3.0700000000000002E-2</v>
      </c>
      <c r="G91" s="9">
        <f t="shared" si="15"/>
        <v>0.75849999999999995</v>
      </c>
    </row>
    <row r="92" spans="1:7">
      <c r="A92" s="3">
        <v>4</v>
      </c>
      <c r="B92" s="3" t="s">
        <v>22</v>
      </c>
      <c r="C92" s="9">
        <f t="shared" si="13"/>
        <v>2.5399999999999999E-2</v>
      </c>
      <c r="D92" s="9">
        <v>2.8199999999999999E-2</v>
      </c>
      <c r="E92" s="13">
        <f t="shared" si="14"/>
        <v>0.7278</v>
      </c>
      <c r="F92" s="8">
        <f>'[2]TARIFNE STAVKE od 01.10.2022'!F79</f>
        <v>2.9100000000000001E-2</v>
      </c>
      <c r="G92" s="9">
        <f t="shared" si="15"/>
        <v>0.75690000000000002</v>
      </c>
    </row>
    <row r="93" spans="1:7">
      <c r="A93" s="3">
        <v>5</v>
      </c>
      <c r="B93" s="3" t="s">
        <v>23</v>
      </c>
      <c r="C93" s="9">
        <f t="shared" si="13"/>
        <v>2.5399999999999999E-2</v>
      </c>
      <c r="D93" s="9">
        <v>2.8199999999999999E-2</v>
      </c>
      <c r="E93" s="13">
        <f t="shared" si="14"/>
        <v>0.7278</v>
      </c>
      <c r="F93" s="8">
        <f>'[2]TARIFNE STAVKE od 01.10.2022'!F80</f>
        <v>2.75E-2</v>
      </c>
      <c r="G93" s="9">
        <f t="shared" si="15"/>
        <v>0.75529999999999997</v>
      </c>
    </row>
    <row r="94" spans="1:7">
      <c r="A94" s="3">
        <v>6</v>
      </c>
      <c r="B94" s="3" t="s">
        <v>24</v>
      </c>
      <c r="C94" s="9">
        <f t="shared" si="13"/>
        <v>2.5399999999999999E-2</v>
      </c>
      <c r="D94" s="9">
        <v>2.8199999999999999E-2</v>
      </c>
      <c r="E94" s="13">
        <f t="shared" si="14"/>
        <v>0.7278</v>
      </c>
      <c r="F94" s="8">
        <f>'[2]TARIFNE STAVKE od 01.10.2022'!F81</f>
        <v>2.5899999999999999E-2</v>
      </c>
      <c r="G94" s="9">
        <f t="shared" si="15"/>
        <v>0.75370000000000004</v>
      </c>
    </row>
    <row r="95" spans="1:7">
      <c r="A95" s="3">
        <v>7</v>
      </c>
      <c r="B95" s="3" t="s">
        <v>25</v>
      </c>
      <c r="C95" s="9">
        <f t="shared" si="13"/>
        <v>2.5399999999999999E-2</v>
      </c>
      <c r="D95" s="9">
        <v>2.8199999999999999E-2</v>
      </c>
      <c r="E95" s="13">
        <f t="shared" si="14"/>
        <v>0.7278</v>
      </c>
      <c r="F95" s="8">
        <f>'[2]TARIFNE STAVKE od 01.10.2022'!F82</f>
        <v>2.5899999999999999E-2</v>
      </c>
      <c r="G95" s="9">
        <f t="shared" si="15"/>
        <v>0.75370000000000004</v>
      </c>
    </row>
    <row r="96" spans="1:7">
      <c r="A96" s="120" t="s">
        <v>41</v>
      </c>
      <c r="B96" s="121"/>
      <c r="C96" s="121"/>
      <c r="D96" s="121"/>
      <c r="E96" s="121"/>
      <c r="F96" s="121"/>
      <c r="G96" s="121"/>
    </row>
    <row r="97" spans="1:7">
      <c r="A97" s="3">
        <v>1</v>
      </c>
      <c r="B97" s="3" t="s">
        <v>20</v>
      </c>
      <c r="C97" s="9">
        <f t="shared" ref="C97:C99" si="16">ROUND(D97*0.901,4)</f>
        <v>2.5399999999999999E-2</v>
      </c>
      <c r="D97" s="9">
        <v>2.8199999999999999E-2</v>
      </c>
      <c r="E97" s="13">
        <f>C97+$C$9</f>
        <v>0.7278</v>
      </c>
      <c r="F97" s="8">
        <f>'[2]TARIFNE STAVKE od 01.10.2022'!F86</f>
        <v>2.01E-2</v>
      </c>
      <c r="G97" s="9">
        <f>(E97+F97)</f>
        <v>0.74790000000000001</v>
      </c>
    </row>
    <row r="98" spans="1:7">
      <c r="A98" s="3">
        <v>2</v>
      </c>
      <c r="B98" s="3" t="s">
        <v>22</v>
      </c>
      <c r="C98" s="9">
        <f t="shared" si="16"/>
        <v>2.5399999999999999E-2</v>
      </c>
      <c r="D98" s="9">
        <v>2.8199999999999999E-2</v>
      </c>
      <c r="E98" s="13">
        <f>C98+$C$9</f>
        <v>0.7278</v>
      </c>
      <c r="F98" s="8">
        <f>'[2]TARIFNE STAVKE od 01.10.2022'!F87</f>
        <v>1.6E-2</v>
      </c>
      <c r="G98" s="9">
        <f>(E98+F98)</f>
        <v>0.74380000000000002</v>
      </c>
    </row>
    <row r="99" spans="1:7">
      <c r="A99" s="3">
        <v>3</v>
      </c>
      <c r="B99" s="3" t="s">
        <v>23</v>
      </c>
      <c r="C99" s="9">
        <f t="shared" si="16"/>
        <v>2.5399999999999999E-2</v>
      </c>
      <c r="D99" s="9">
        <v>2.8199999999999999E-2</v>
      </c>
      <c r="E99" s="13">
        <f>C99+$C$9</f>
        <v>0.7278</v>
      </c>
      <c r="F99" s="8">
        <f>'[2]TARIFNE STAVKE od 01.10.2022'!F88</f>
        <v>1.6E-2</v>
      </c>
      <c r="G99" s="9">
        <f>(E99+F99)</f>
        <v>0.74380000000000002</v>
      </c>
    </row>
    <row r="101" spans="1:7">
      <c r="A101" s="117" t="s">
        <v>42</v>
      </c>
      <c r="B101" s="117"/>
      <c r="C101" s="117"/>
      <c r="D101" s="117"/>
      <c r="E101" s="117"/>
      <c r="F101" s="117"/>
      <c r="G101" s="117"/>
    </row>
    <row r="102" spans="1:7" ht="38.25">
      <c r="A102" s="3" t="s">
        <v>8</v>
      </c>
      <c r="B102" s="3" t="s">
        <v>9</v>
      </c>
      <c r="C102" s="4" t="str">
        <f>C86</f>
        <v xml:space="preserve">Iznos premije opskrbljivača (P x 0,901) (kn/kWh) </v>
      </c>
      <c r="D102" s="4" t="s">
        <v>10</v>
      </c>
      <c r="E102" s="4" t="s">
        <v>11</v>
      </c>
      <c r="F102" s="4" t="s">
        <v>12</v>
      </c>
      <c r="G102" s="4" t="s">
        <v>13</v>
      </c>
    </row>
    <row r="103" spans="1:7">
      <c r="A103" s="7"/>
      <c r="B103" s="7" t="s">
        <v>14</v>
      </c>
      <c r="C103" s="7" t="s">
        <v>15</v>
      </c>
      <c r="D103" s="7" t="s">
        <v>15</v>
      </c>
      <c r="E103" s="7" t="s">
        <v>5</v>
      </c>
      <c r="F103" s="7" t="s">
        <v>16</v>
      </c>
      <c r="G103" s="11" t="s">
        <v>17</v>
      </c>
    </row>
    <row r="104" spans="1:7">
      <c r="A104" s="120" t="s">
        <v>43</v>
      </c>
      <c r="B104" s="121"/>
      <c r="C104" s="121"/>
      <c r="D104" s="121"/>
      <c r="E104" s="121"/>
      <c r="F104" s="121"/>
      <c r="G104" s="121"/>
    </row>
    <row r="105" spans="1:7">
      <c r="A105" s="3">
        <v>1</v>
      </c>
      <c r="B105" s="3" t="s">
        <v>20</v>
      </c>
      <c r="C105" s="9">
        <f t="shared" ref="C105:C107" si="17">ROUND(D105*0.901,4)</f>
        <v>2.81E-2</v>
      </c>
      <c r="D105" s="9">
        <v>3.1199999999999999E-2</v>
      </c>
      <c r="E105" s="13">
        <f>C105+$C$9</f>
        <v>0.73050000000000004</v>
      </c>
      <c r="F105" s="8">
        <f>'[2]TARIFNE STAVKE od 01.10.2022'!F92</f>
        <v>3.9600000000000003E-2</v>
      </c>
      <c r="G105" s="9">
        <f>(E105+F105)</f>
        <v>0.77010000000000001</v>
      </c>
    </row>
    <row r="106" spans="1:7">
      <c r="A106" s="3">
        <v>2</v>
      </c>
      <c r="B106" s="3" t="s">
        <v>21</v>
      </c>
      <c r="C106" s="9">
        <f t="shared" si="17"/>
        <v>2.81E-2</v>
      </c>
      <c r="D106" s="9">
        <v>3.1199999999999999E-2</v>
      </c>
      <c r="E106" s="13">
        <f>C106+$C$9</f>
        <v>0.73050000000000004</v>
      </c>
      <c r="F106" s="8">
        <f>'[2]TARIFNE STAVKE od 01.10.2022'!F93</f>
        <v>3.1699999999999999E-2</v>
      </c>
      <c r="G106" s="9">
        <f>(E106+F106)</f>
        <v>0.76219999999999999</v>
      </c>
    </row>
    <row r="107" spans="1:7">
      <c r="A107" s="3">
        <v>3</v>
      </c>
      <c r="B107" s="3" t="s">
        <v>22</v>
      </c>
      <c r="C107" s="9">
        <f t="shared" si="17"/>
        <v>2.81E-2</v>
      </c>
      <c r="D107" s="9">
        <v>3.1199999999999999E-2</v>
      </c>
      <c r="E107" s="13">
        <f>C107+$C$9</f>
        <v>0.73050000000000004</v>
      </c>
      <c r="F107" s="8">
        <f>'[2]TARIFNE STAVKE od 01.10.2022'!F94</f>
        <v>2.9700000000000001E-2</v>
      </c>
      <c r="G107" s="9">
        <f>(E107+F107)</f>
        <v>0.76019999999999999</v>
      </c>
    </row>
    <row r="108" spans="1:7">
      <c r="A108" s="120" t="s">
        <v>44</v>
      </c>
      <c r="B108" s="121"/>
      <c r="C108" s="121"/>
      <c r="D108" s="121"/>
      <c r="E108" s="121"/>
      <c r="F108" s="121"/>
      <c r="G108" s="121"/>
    </row>
    <row r="109" spans="1:7">
      <c r="A109" s="3">
        <v>1</v>
      </c>
      <c r="B109" s="3" t="s">
        <v>19</v>
      </c>
      <c r="C109" s="9">
        <f t="shared" ref="C109:C112" si="18">ROUND(D109*0.901,4)</f>
        <v>2.81E-2</v>
      </c>
      <c r="D109" s="9">
        <v>3.1199999999999999E-2</v>
      </c>
      <c r="E109" s="13">
        <f>C109+$C$9</f>
        <v>0.73050000000000004</v>
      </c>
      <c r="F109" s="8">
        <f>'[2]TARIFNE STAVKE od 01.10.2022'!F98</f>
        <v>3.5900000000000001E-2</v>
      </c>
      <c r="G109" s="9">
        <f>(E109+F109)</f>
        <v>0.76640000000000008</v>
      </c>
    </row>
    <row r="110" spans="1:7">
      <c r="A110" s="3">
        <v>2</v>
      </c>
      <c r="B110" s="3" t="s">
        <v>20</v>
      </c>
      <c r="C110" s="9">
        <f t="shared" si="18"/>
        <v>2.81E-2</v>
      </c>
      <c r="D110" s="9">
        <v>3.1199999999999999E-2</v>
      </c>
      <c r="E110" s="13">
        <f>C110+$C$9</f>
        <v>0.73050000000000004</v>
      </c>
      <c r="F110" s="8">
        <f>'[2]TARIFNE STAVKE od 01.10.2022'!F99</f>
        <v>2.87E-2</v>
      </c>
      <c r="G110" s="9">
        <f>(E110+F110)</f>
        <v>0.75919999999999999</v>
      </c>
    </row>
    <row r="111" spans="1:7">
      <c r="A111" s="3">
        <v>3</v>
      </c>
      <c r="B111" s="3" t="s">
        <v>21</v>
      </c>
      <c r="C111" s="9">
        <f t="shared" si="18"/>
        <v>2.81E-2</v>
      </c>
      <c r="D111" s="9">
        <v>3.1199999999999999E-2</v>
      </c>
      <c r="E111" s="13">
        <f>C111+$C$9</f>
        <v>0.73050000000000004</v>
      </c>
      <c r="F111" s="8">
        <f>'[2]TARIFNE STAVKE od 01.10.2022'!F100</f>
        <v>2.87E-2</v>
      </c>
      <c r="G111" s="9">
        <f>(E111+F111)</f>
        <v>0.75919999999999999</v>
      </c>
    </row>
    <row r="112" spans="1:7">
      <c r="A112" s="3">
        <v>4</v>
      </c>
      <c r="B112" s="3" t="s">
        <v>23</v>
      </c>
      <c r="C112" s="9">
        <f t="shared" si="18"/>
        <v>2.81E-2</v>
      </c>
      <c r="D112" s="9">
        <v>3.1199999999999999E-2</v>
      </c>
      <c r="E112" s="13">
        <f>C112+$C$9</f>
        <v>0.73050000000000004</v>
      </c>
      <c r="F112" s="8">
        <f>'[2]TARIFNE STAVKE od 01.10.2022'!F101</f>
        <v>2.5899999999999999E-2</v>
      </c>
      <c r="G112" s="9">
        <f>(E112+F112)</f>
        <v>0.75640000000000007</v>
      </c>
    </row>
    <row r="113" spans="1:7">
      <c r="A113" s="120" t="s">
        <v>45</v>
      </c>
      <c r="B113" s="121"/>
      <c r="C113" s="121"/>
      <c r="D113" s="121"/>
      <c r="E113" s="121"/>
      <c r="F113" s="121"/>
      <c r="G113" s="121"/>
    </row>
    <row r="114" spans="1:7">
      <c r="A114" s="3">
        <v>1</v>
      </c>
      <c r="B114" s="3" t="s">
        <v>19</v>
      </c>
      <c r="C114" s="9">
        <f t="shared" ref="C114:C115" si="19">ROUND(D114*0.901,4)</f>
        <v>2.81E-2</v>
      </c>
      <c r="D114" s="9">
        <v>3.1199999999999999E-2</v>
      </c>
      <c r="E114" s="13">
        <f>C114+$C$9</f>
        <v>0.73050000000000004</v>
      </c>
      <c r="F114" s="8">
        <f>'[2]TARIFNE STAVKE od 01.10.2022'!F105</f>
        <v>2.75E-2</v>
      </c>
      <c r="G114" s="9">
        <f>(E114+F114)</f>
        <v>0.75800000000000001</v>
      </c>
    </row>
    <row r="115" spans="1:7">
      <c r="A115" s="3">
        <v>2</v>
      </c>
      <c r="B115" s="3" t="s">
        <v>20</v>
      </c>
      <c r="C115" s="9">
        <f t="shared" si="19"/>
        <v>2.81E-2</v>
      </c>
      <c r="D115" s="9">
        <v>3.1199999999999999E-2</v>
      </c>
      <c r="E115" s="13">
        <f>C115+$C$9</f>
        <v>0.73050000000000004</v>
      </c>
      <c r="F115" s="8">
        <f>'[2]TARIFNE STAVKE od 01.10.2022'!F106</f>
        <v>2.75E-2</v>
      </c>
      <c r="G115" s="9">
        <f>(E115+F115)</f>
        <v>0.75800000000000001</v>
      </c>
    </row>
    <row r="117" spans="1:7">
      <c r="A117" s="117" t="s">
        <v>46</v>
      </c>
      <c r="B117" s="117"/>
      <c r="C117" s="117"/>
      <c r="D117" s="117"/>
      <c r="E117" s="117"/>
      <c r="F117" s="117"/>
      <c r="G117" s="117"/>
    </row>
    <row r="118" spans="1:7" ht="38.25">
      <c r="A118" s="3" t="s">
        <v>8</v>
      </c>
      <c r="B118" s="3" t="s">
        <v>9</v>
      </c>
      <c r="C118" s="4" t="str">
        <f>C102</f>
        <v xml:space="preserve">Iznos premije opskrbljivača (P x 0,901) (kn/kWh) </v>
      </c>
      <c r="D118" s="4" t="s">
        <v>10</v>
      </c>
      <c r="E118" s="4" t="s">
        <v>11</v>
      </c>
      <c r="F118" s="4" t="s">
        <v>12</v>
      </c>
      <c r="G118" s="4" t="s">
        <v>13</v>
      </c>
    </row>
    <row r="119" spans="1:7">
      <c r="A119" s="7"/>
      <c r="B119" s="7" t="s">
        <v>14</v>
      </c>
      <c r="C119" s="7" t="s">
        <v>15</v>
      </c>
      <c r="D119" s="7" t="s">
        <v>15</v>
      </c>
      <c r="E119" s="7" t="s">
        <v>5</v>
      </c>
      <c r="F119" s="7" t="s">
        <v>16</v>
      </c>
      <c r="G119" s="11" t="s">
        <v>17</v>
      </c>
    </row>
    <row r="120" spans="1:7">
      <c r="A120" s="120" t="s">
        <v>47</v>
      </c>
      <c r="B120" s="121"/>
      <c r="C120" s="121"/>
      <c r="D120" s="121"/>
      <c r="E120" s="121"/>
      <c r="F120" s="121"/>
      <c r="G120" s="121"/>
    </row>
    <row r="121" spans="1:7">
      <c r="A121" s="3">
        <v>1</v>
      </c>
      <c r="B121" s="3" t="s">
        <v>20</v>
      </c>
      <c r="C121" s="9">
        <f t="shared" ref="C121:C125" si="20">ROUND(D121*0.901,4)</f>
        <v>2.2499999999999999E-2</v>
      </c>
      <c r="D121" s="9">
        <v>2.5000000000000001E-2</v>
      </c>
      <c r="E121" s="13">
        <f>C121+$C$9</f>
        <v>0.72489999999999999</v>
      </c>
      <c r="F121" s="8">
        <f>'[2]TARIFNE STAVKE od 01.10.2022'!F110</f>
        <v>2.87E-2</v>
      </c>
      <c r="G121" s="9">
        <f>(E121+F121)</f>
        <v>0.75359999999999994</v>
      </c>
    </row>
    <row r="122" spans="1:7">
      <c r="A122" s="3">
        <v>2</v>
      </c>
      <c r="B122" s="3" t="s">
        <v>21</v>
      </c>
      <c r="C122" s="9">
        <f t="shared" si="20"/>
        <v>2.2499999999999999E-2</v>
      </c>
      <c r="D122" s="9">
        <v>2.5000000000000001E-2</v>
      </c>
      <c r="E122" s="13">
        <f>C122+$C$9</f>
        <v>0.72489999999999999</v>
      </c>
      <c r="F122" s="8">
        <f>'[2]TARIFNE STAVKE od 01.10.2022'!F111</f>
        <v>2.3E-2</v>
      </c>
      <c r="G122" s="9">
        <f>(E122+F122)</f>
        <v>0.74790000000000001</v>
      </c>
    </row>
    <row r="123" spans="1:7">
      <c r="A123" s="3">
        <v>3</v>
      </c>
      <c r="B123" s="3" t="s">
        <v>22</v>
      </c>
      <c r="C123" s="9">
        <f t="shared" si="20"/>
        <v>2.2499999999999999E-2</v>
      </c>
      <c r="D123" s="9">
        <v>2.5000000000000001E-2</v>
      </c>
      <c r="E123" s="13">
        <f>C123+$C$9</f>
        <v>0.72489999999999999</v>
      </c>
      <c r="F123" s="8">
        <f>'[2]TARIFNE STAVKE od 01.10.2022'!F112</f>
        <v>2.1499999999999998E-2</v>
      </c>
      <c r="G123" s="9">
        <f>(E123+F123)</f>
        <v>0.74639999999999995</v>
      </c>
    </row>
    <row r="124" spans="1:7">
      <c r="A124" s="3">
        <v>4</v>
      </c>
      <c r="B124" s="3" t="s">
        <v>23</v>
      </c>
      <c r="C124" s="9">
        <f t="shared" si="20"/>
        <v>2.2499999999999999E-2</v>
      </c>
      <c r="D124" s="9">
        <v>2.5000000000000001E-2</v>
      </c>
      <c r="E124" s="13">
        <f>C124+$C$9</f>
        <v>0.72489999999999999</v>
      </c>
      <c r="F124" s="8">
        <f>'[2]TARIFNE STAVKE od 01.10.2022'!F113</f>
        <v>2.01E-2</v>
      </c>
      <c r="G124" s="9">
        <f>(E124+F124)</f>
        <v>0.745</v>
      </c>
    </row>
    <row r="125" spans="1:7">
      <c r="A125" s="3">
        <v>5</v>
      </c>
      <c r="B125" s="3" t="s">
        <v>24</v>
      </c>
      <c r="C125" s="9">
        <f t="shared" si="20"/>
        <v>2.2499999999999999E-2</v>
      </c>
      <c r="D125" s="9">
        <v>2.5000000000000001E-2</v>
      </c>
      <c r="E125" s="13">
        <f>C125+$C$9</f>
        <v>0.72489999999999999</v>
      </c>
      <c r="F125" s="8">
        <f>'[2]TARIFNE STAVKE od 01.10.2022'!F114</f>
        <v>1.8700000000000001E-2</v>
      </c>
      <c r="G125" s="9">
        <f>(E125+F125)</f>
        <v>0.74360000000000004</v>
      </c>
    </row>
    <row r="127" spans="1:7">
      <c r="A127" s="117" t="s">
        <v>48</v>
      </c>
      <c r="B127" s="117"/>
      <c r="C127" s="117"/>
      <c r="D127" s="117"/>
      <c r="E127" s="117"/>
      <c r="F127" s="117"/>
      <c r="G127" s="117"/>
    </row>
    <row r="128" spans="1:7" ht="38.25">
      <c r="A128" s="3" t="s">
        <v>8</v>
      </c>
      <c r="B128" s="3" t="s">
        <v>9</v>
      </c>
      <c r="C128" s="4" t="str">
        <f>C118</f>
        <v xml:space="preserve">Iznos premije opskrbljivača (P x 0,901) (kn/kWh) </v>
      </c>
      <c r="D128" s="4" t="s">
        <v>10</v>
      </c>
      <c r="E128" s="4" t="s">
        <v>11</v>
      </c>
      <c r="F128" s="4" t="s">
        <v>12</v>
      </c>
      <c r="G128" s="4" t="s">
        <v>13</v>
      </c>
    </row>
    <row r="129" spans="1:7">
      <c r="A129" s="7"/>
      <c r="B129" s="7" t="s">
        <v>14</v>
      </c>
      <c r="C129" s="7" t="s">
        <v>15</v>
      </c>
      <c r="D129" s="7" t="s">
        <v>15</v>
      </c>
      <c r="E129" s="7" t="s">
        <v>5</v>
      </c>
      <c r="F129" s="7" t="s">
        <v>16</v>
      </c>
      <c r="G129" s="11" t="s">
        <v>17</v>
      </c>
    </row>
    <row r="130" spans="1:7">
      <c r="A130" s="120" t="s">
        <v>49</v>
      </c>
      <c r="B130" s="121"/>
      <c r="C130" s="121"/>
      <c r="D130" s="121"/>
      <c r="E130" s="121"/>
      <c r="F130" s="121"/>
      <c r="G130" s="121"/>
    </row>
    <row r="131" spans="1:7">
      <c r="A131" s="3">
        <v>1</v>
      </c>
      <c r="B131" s="3" t="s">
        <v>19</v>
      </c>
      <c r="C131" s="9">
        <f t="shared" ref="C131:C136" si="21">ROUND(D131*0.901,4)</f>
        <v>2.4E-2</v>
      </c>
      <c r="D131" s="9">
        <v>2.6599999999999999E-2</v>
      </c>
      <c r="E131" s="13">
        <f t="shared" ref="E131:E136" si="22">C131+$C$9</f>
        <v>0.72640000000000005</v>
      </c>
      <c r="F131" s="8">
        <f>'[2]TARIFNE STAVKE od 01.10.2022'!F118</f>
        <v>2.9600000000000001E-2</v>
      </c>
      <c r="G131" s="9">
        <f t="shared" ref="G131:G136" si="23">(E131+F131)</f>
        <v>0.75600000000000001</v>
      </c>
    </row>
    <row r="132" spans="1:7">
      <c r="A132" s="3">
        <v>2</v>
      </c>
      <c r="B132" s="3" t="s">
        <v>20</v>
      </c>
      <c r="C132" s="9">
        <f t="shared" si="21"/>
        <v>2.4E-2</v>
      </c>
      <c r="D132" s="9">
        <v>2.6599999999999999E-2</v>
      </c>
      <c r="E132" s="13">
        <f t="shared" si="22"/>
        <v>0.72640000000000005</v>
      </c>
      <c r="F132" s="8">
        <f>'[2]TARIFNE STAVKE od 01.10.2022'!F119</f>
        <v>2.9600000000000001E-2</v>
      </c>
      <c r="G132" s="9">
        <f t="shared" si="23"/>
        <v>0.75600000000000001</v>
      </c>
    </row>
    <row r="133" spans="1:7">
      <c r="A133" s="3">
        <v>3</v>
      </c>
      <c r="B133" s="3" t="s">
        <v>21</v>
      </c>
      <c r="C133" s="9">
        <f t="shared" si="21"/>
        <v>2.4E-2</v>
      </c>
      <c r="D133" s="9">
        <v>2.6599999999999999E-2</v>
      </c>
      <c r="E133" s="13">
        <f t="shared" si="22"/>
        <v>0.72640000000000005</v>
      </c>
      <c r="F133" s="8">
        <f>'[2]TARIFNE STAVKE od 01.10.2022'!F120</f>
        <v>2.9600000000000001E-2</v>
      </c>
      <c r="G133" s="9">
        <f t="shared" si="23"/>
        <v>0.75600000000000001</v>
      </c>
    </row>
    <row r="134" spans="1:7">
      <c r="A134" s="3">
        <v>4</v>
      </c>
      <c r="B134" s="3" t="s">
        <v>22</v>
      </c>
      <c r="C134" s="9">
        <f t="shared" si="21"/>
        <v>2.4E-2</v>
      </c>
      <c r="D134" s="9">
        <v>2.6599999999999999E-2</v>
      </c>
      <c r="E134" s="13">
        <f t="shared" si="22"/>
        <v>0.72640000000000005</v>
      </c>
      <c r="F134" s="8">
        <f>'[2]TARIFNE STAVKE od 01.10.2022'!F121</f>
        <v>2.81E-2</v>
      </c>
      <c r="G134" s="9">
        <f t="shared" si="23"/>
        <v>0.75450000000000006</v>
      </c>
    </row>
    <row r="135" spans="1:7">
      <c r="A135" s="3">
        <v>5</v>
      </c>
      <c r="B135" s="3" t="s">
        <v>23</v>
      </c>
      <c r="C135" s="9">
        <f t="shared" si="21"/>
        <v>2.4E-2</v>
      </c>
      <c r="D135" s="9">
        <v>2.6599999999999999E-2</v>
      </c>
      <c r="E135" s="13">
        <f t="shared" si="22"/>
        <v>0.72640000000000005</v>
      </c>
      <c r="F135" s="8">
        <f>'[2]TARIFNE STAVKE od 01.10.2022'!F122</f>
        <v>2.6599999999999999E-2</v>
      </c>
      <c r="G135" s="9">
        <f t="shared" si="23"/>
        <v>0.753</v>
      </c>
    </row>
    <row r="136" spans="1:7">
      <c r="A136" s="3">
        <v>6</v>
      </c>
      <c r="B136" s="3" t="s">
        <v>24</v>
      </c>
      <c r="C136" s="9">
        <f t="shared" si="21"/>
        <v>2.4E-2</v>
      </c>
      <c r="D136" s="9">
        <v>2.6599999999999999E-2</v>
      </c>
      <c r="E136" s="13">
        <f t="shared" si="22"/>
        <v>0.72640000000000005</v>
      </c>
      <c r="F136" s="8">
        <f>'[2]TARIFNE STAVKE od 01.10.2022'!F123</f>
        <v>2.5100000000000001E-2</v>
      </c>
      <c r="G136" s="9">
        <f t="shared" si="23"/>
        <v>0.75150000000000006</v>
      </c>
    </row>
    <row r="137" spans="1:7">
      <c r="A137" s="120" t="s">
        <v>50</v>
      </c>
      <c r="B137" s="121"/>
      <c r="C137" s="121"/>
      <c r="D137" s="121"/>
      <c r="E137" s="121"/>
      <c r="F137" s="121"/>
      <c r="G137" s="121"/>
    </row>
    <row r="138" spans="1:7">
      <c r="A138" s="3">
        <v>1</v>
      </c>
      <c r="B138" s="3" t="s">
        <v>19</v>
      </c>
      <c r="C138" s="9">
        <f t="shared" ref="C138:C142" si="24">ROUND(D138*0.901,4)</f>
        <v>2.4E-2</v>
      </c>
      <c r="D138" s="9">
        <v>2.6599999999999999E-2</v>
      </c>
      <c r="E138" s="13">
        <f>C138+$C$9</f>
        <v>0.72640000000000005</v>
      </c>
      <c r="F138" s="8">
        <f>'[2]TARIFNE STAVKE od 01.10.2022'!F127</f>
        <v>3.9399999999999998E-2</v>
      </c>
      <c r="G138" s="9">
        <f>(E138+F138)</f>
        <v>0.76580000000000004</v>
      </c>
    </row>
    <row r="139" spans="1:7">
      <c r="A139" s="3">
        <v>2</v>
      </c>
      <c r="B139" s="3" t="s">
        <v>20</v>
      </c>
      <c r="C139" s="9">
        <f t="shared" si="24"/>
        <v>2.4E-2</v>
      </c>
      <c r="D139" s="9">
        <v>2.6599999999999999E-2</v>
      </c>
      <c r="E139" s="13">
        <f>C139+$C$9</f>
        <v>0.72640000000000005</v>
      </c>
      <c r="F139" s="8">
        <f>'[2]TARIFNE STAVKE od 01.10.2022'!F128</f>
        <v>3.2800000000000003E-2</v>
      </c>
      <c r="G139" s="9">
        <f>(E139+F139)</f>
        <v>0.7592000000000001</v>
      </c>
    </row>
    <row r="140" spans="1:7">
      <c r="A140" s="3">
        <v>3</v>
      </c>
      <c r="B140" s="3" t="s">
        <v>21</v>
      </c>
      <c r="C140" s="9">
        <f t="shared" si="24"/>
        <v>2.4E-2</v>
      </c>
      <c r="D140" s="9">
        <v>2.6599999999999999E-2</v>
      </c>
      <c r="E140" s="13">
        <f>C140+$C$9</f>
        <v>0.72640000000000005</v>
      </c>
      <c r="F140" s="8">
        <f>'[2]TARIFNE STAVKE od 01.10.2022'!F129</f>
        <v>2.9600000000000001E-2</v>
      </c>
      <c r="G140" s="9">
        <f>(E140+F140)</f>
        <v>0.75600000000000001</v>
      </c>
    </row>
    <row r="141" spans="1:7">
      <c r="A141" s="3">
        <v>4</v>
      </c>
      <c r="B141" s="3" t="s">
        <v>22</v>
      </c>
      <c r="C141" s="9">
        <f t="shared" si="24"/>
        <v>2.4E-2</v>
      </c>
      <c r="D141" s="9">
        <v>2.6599999999999999E-2</v>
      </c>
      <c r="E141" s="13">
        <f>C141+$C$9</f>
        <v>0.72640000000000005</v>
      </c>
      <c r="F141" s="8">
        <f>'[2]TARIFNE STAVKE od 01.10.2022'!F130</f>
        <v>2.7799999999999998E-2</v>
      </c>
      <c r="G141" s="9">
        <f>(E141+F141)</f>
        <v>0.75420000000000009</v>
      </c>
    </row>
    <row r="142" spans="1:7">
      <c r="A142" s="3">
        <v>5</v>
      </c>
      <c r="B142" s="3" t="s">
        <v>23</v>
      </c>
      <c r="C142" s="9">
        <f t="shared" si="24"/>
        <v>2.4E-2</v>
      </c>
      <c r="D142" s="9">
        <v>2.6599999999999999E-2</v>
      </c>
      <c r="E142" s="13">
        <f>C142+$C$9</f>
        <v>0.72640000000000005</v>
      </c>
      <c r="F142" s="8">
        <f>'[2]TARIFNE STAVKE od 01.10.2022'!F131</f>
        <v>2.7799999999999998E-2</v>
      </c>
      <c r="G142" s="9">
        <f>(E142+F142)</f>
        <v>0.75420000000000009</v>
      </c>
    </row>
    <row r="144" spans="1:7">
      <c r="A144" s="117" t="s">
        <v>51</v>
      </c>
      <c r="B144" s="117"/>
      <c r="C144" s="117"/>
      <c r="D144" s="117"/>
      <c r="E144" s="117"/>
      <c r="F144" s="117"/>
      <c r="G144" s="117"/>
    </row>
    <row r="145" spans="1:7" ht="38.25">
      <c r="A145" s="3" t="s">
        <v>8</v>
      </c>
      <c r="B145" s="3" t="s">
        <v>9</v>
      </c>
      <c r="C145" s="4" t="str">
        <f>C128</f>
        <v xml:space="preserve">Iznos premije opskrbljivača (P x 0,901) (kn/kWh) </v>
      </c>
      <c r="D145" s="4" t="s">
        <v>10</v>
      </c>
      <c r="E145" s="4" t="s">
        <v>11</v>
      </c>
      <c r="F145" s="4" t="s">
        <v>12</v>
      </c>
      <c r="G145" s="4" t="s">
        <v>13</v>
      </c>
    </row>
    <row r="146" spans="1:7">
      <c r="A146" s="7"/>
      <c r="B146" s="7" t="s">
        <v>14</v>
      </c>
      <c r="C146" s="7" t="s">
        <v>15</v>
      </c>
      <c r="D146" s="7" t="s">
        <v>15</v>
      </c>
      <c r="E146" s="7" t="s">
        <v>5</v>
      </c>
      <c r="F146" s="7" t="s">
        <v>16</v>
      </c>
      <c r="G146" s="11" t="s">
        <v>17</v>
      </c>
    </row>
    <row r="147" spans="1:7">
      <c r="A147" s="120" t="s">
        <v>52</v>
      </c>
      <c r="B147" s="121"/>
      <c r="C147" s="121"/>
      <c r="D147" s="121"/>
      <c r="E147" s="121"/>
      <c r="F147" s="121"/>
      <c r="G147" s="121"/>
    </row>
    <row r="148" spans="1:7">
      <c r="A148" s="3">
        <v>1</v>
      </c>
      <c r="B148" s="3" t="s">
        <v>19</v>
      </c>
      <c r="C148" s="9">
        <f t="shared" ref="C148:C152" si="25">ROUND(D148*0.901,4)</f>
        <v>2.3699999999999999E-2</v>
      </c>
      <c r="D148" s="9">
        <v>2.63E-2</v>
      </c>
      <c r="E148" s="13">
        <f>C148+$C$9</f>
        <v>0.72609999999999997</v>
      </c>
      <c r="F148" s="8">
        <f>'[2]TARIFNE STAVKE od 01.10.2022'!F135</f>
        <v>5.2600000000000001E-2</v>
      </c>
      <c r="G148" s="9">
        <f>(E148+F148)</f>
        <v>0.77869999999999995</v>
      </c>
    </row>
    <row r="149" spans="1:7">
      <c r="A149" s="3">
        <v>2</v>
      </c>
      <c r="B149" s="3" t="s">
        <v>20</v>
      </c>
      <c r="C149" s="9">
        <f t="shared" si="25"/>
        <v>2.3699999999999999E-2</v>
      </c>
      <c r="D149" s="9">
        <v>2.63E-2</v>
      </c>
      <c r="E149" s="13">
        <f>C149+$C$9</f>
        <v>0.72609999999999997</v>
      </c>
      <c r="F149" s="8">
        <f>'[2]TARIFNE STAVKE od 01.10.2022'!F136</f>
        <v>4.58E-2</v>
      </c>
      <c r="G149" s="9">
        <f>(E149+F149)</f>
        <v>0.77189999999999992</v>
      </c>
    </row>
    <row r="150" spans="1:7">
      <c r="A150" s="3">
        <v>3</v>
      </c>
      <c r="B150" s="3" t="s">
        <v>21</v>
      </c>
      <c r="C150" s="9">
        <f t="shared" si="25"/>
        <v>2.3699999999999999E-2</v>
      </c>
      <c r="D150" s="9">
        <v>2.63E-2</v>
      </c>
      <c r="E150" s="13">
        <f>C150+$C$9</f>
        <v>0.72609999999999997</v>
      </c>
      <c r="F150" s="8">
        <f>'[2]TARIFNE STAVKE od 01.10.2022'!F137</f>
        <v>3.8899999999999997E-2</v>
      </c>
      <c r="G150" s="9">
        <f>(E150+F150)</f>
        <v>0.76500000000000001</v>
      </c>
    </row>
    <row r="151" spans="1:7">
      <c r="A151" s="3">
        <v>4</v>
      </c>
      <c r="B151" s="3" t="s">
        <v>22</v>
      </c>
      <c r="C151" s="9">
        <f t="shared" si="25"/>
        <v>2.3699999999999999E-2</v>
      </c>
      <c r="D151" s="9">
        <v>2.63E-2</v>
      </c>
      <c r="E151" s="13">
        <f>C151+$C$9</f>
        <v>0.72609999999999997</v>
      </c>
      <c r="F151" s="8">
        <f>'[2]TARIFNE STAVKE od 01.10.2022'!F138</f>
        <v>3.7999999999999999E-2</v>
      </c>
      <c r="G151" s="9">
        <f>(E151+F151)</f>
        <v>0.7641</v>
      </c>
    </row>
    <row r="152" spans="1:7">
      <c r="A152" s="3">
        <v>5</v>
      </c>
      <c r="B152" s="3" t="s">
        <v>23</v>
      </c>
      <c r="C152" s="9">
        <f t="shared" si="25"/>
        <v>2.3699999999999999E-2</v>
      </c>
      <c r="D152" s="9">
        <v>2.63E-2</v>
      </c>
      <c r="E152" s="13">
        <f>C152+$C$9</f>
        <v>0.72609999999999997</v>
      </c>
      <c r="F152" s="8">
        <f>'[2]TARIFNE STAVKE od 01.10.2022'!F139</f>
        <v>3.6600000000000001E-2</v>
      </c>
      <c r="G152" s="9">
        <f>(E152+F152)</f>
        <v>0.76269999999999993</v>
      </c>
    </row>
    <row r="154" spans="1:7">
      <c r="A154" s="117" t="s">
        <v>53</v>
      </c>
      <c r="B154" s="117"/>
      <c r="C154" s="117"/>
      <c r="D154" s="117"/>
      <c r="E154" s="117"/>
      <c r="F154" s="117"/>
      <c r="G154" s="117"/>
    </row>
    <row r="155" spans="1:7" ht="38.25">
      <c r="A155" s="3" t="s">
        <v>8</v>
      </c>
      <c r="B155" s="3" t="s">
        <v>9</v>
      </c>
      <c r="C155" s="4" t="str">
        <f>C145</f>
        <v xml:space="preserve">Iznos premije opskrbljivača (P x 0,901) (kn/kWh) </v>
      </c>
      <c r="D155" s="4" t="s">
        <v>10</v>
      </c>
      <c r="E155" s="4" t="s">
        <v>11</v>
      </c>
      <c r="F155" s="4" t="s">
        <v>12</v>
      </c>
      <c r="G155" s="4" t="s">
        <v>13</v>
      </c>
    </row>
    <row r="156" spans="1:7">
      <c r="A156" s="7"/>
      <c r="B156" s="7" t="s">
        <v>14</v>
      </c>
      <c r="C156" s="7" t="s">
        <v>15</v>
      </c>
      <c r="D156" s="7" t="s">
        <v>15</v>
      </c>
      <c r="E156" s="7" t="s">
        <v>5</v>
      </c>
      <c r="F156" s="7" t="s">
        <v>16</v>
      </c>
      <c r="G156" s="11" t="s">
        <v>17</v>
      </c>
    </row>
    <row r="157" spans="1:7">
      <c r="A157" s="120" t="s">
        <v>54</v>
      </c>
      <c r="B157" s="121"/>
      <c r="C157" s="121"/>
      <c r="D157" s="121"/>
      <c r="E157" s="121"/>
      <c r="F157" s="121"/>
      <c r="G157" s="121"/>
    </row>
    <row r="158" spans="1:7">
      <c r="A158" s="3">
        <v>1</v>
      </c>
      <c r="B158" s="3" t="s">
        <v>19</v>
      </c>
      <c r="C158" s="9">
        <f t="shared" ref="C158:C163" si="26">ROUND(D158*0.901,4)</f>
        <v>2.4E-2</v>
      </c>
      <c r="D158" s="9">
        <v>2.6599999999999999E-2</v>
      </c>
      <c r="E158" s="13">
        <f t="shared" ref="E158:E163" si="27">C158+$C$9</f>
        <v>0.72640000000000005</v>
      </c>
      <c r="F158" s="8">
        <f>'[2]TARIFNE STAVKE od 01.10.2022'!F143</f>
        <v>5.4699999999999999E-2</v>
      </c>
      <c r="G158" s="9">
        <f t="shared" ref="G158:G163" si="28">(E158+F158)</f>
        <v>0.78110000000000002</v>
      </c>
    </row>
    <row r="159" spans="1:7">
      <c r="A159" s="3">
        <v>2</v>
      </c>
      <c r="B159" s="3" t="s">
        <v>20</v>
      </c>
      <c r="C159" s="9">
        <f t="shared" si="26"/>
        <v>2.4E-2</v>
      </c>
      <c r="D159" s="9">
        <v>2.6599999999999999E-2</v>
      </c>
      <c r="E159" s="13">
        <f t="shared" si="27"/>
        <v>0.72640000000000005</v>
      </c>
      <c r="F159" s="8">
        <f>'[2]TARIFNE STAVKE od 01.10.2022'!F144</f>
        <v>5.4699999999999999E-2</v>
      </c>
      <c r="G159" s="9">
        <f t="shared" si="28"/>
        <v>0.78110000000000002</v>
      </c>
    </row>
    <row r="160" spans="1:7">
      <c r="A160" s="3">
        <v>3</v>
      </c>
      <c r="B160" s="3" t="s">
        <v>21</v>
      </c>
      <c r="C160" s="9">
        <f t="shared" si="26"/>
        <v>2.4E-2</v>
      </c>
      <c r="D160" s="9">
        <v>2.6599999999999999E-2</v>
      </c>
      <c r="E160" s="13">
        <f t="shared" si="27"/>
        <v>0.72640000000000005</v>
      </c>
      <c r="F160" s="8">
        <f>'[2]TARIFNE STAVKE od 01.10.2022'!F145</f>
        <v>4.3799999999999999E-2</v>
      </c>
      <c r="G160" s="9">
        <f t="shared" si="28"/>
        <v>0.7702</v>
      </c>
    </row>
    <row r="161" spans="1:7">
      <c r="A161" s="3">
        <v>4</v>
      </c>
      <c r="B161" s="3" t="s">
        <v>22</v>
      </c>
      <c r="C161" s="9">
        <f t="shared" si="26"/>
        <v>2.4E-2</v>
      </c>
      <c r="D161" s="9">
        <v>2.6599999999999999E-2</v>
      </c>
      <c r="E161" s="13">
        <f t="shared" si="27"/>
        <v>0.72640000000000005</v>
      </c>
      <c r="F161" s="8">
        <f>'[2]TARIFNE STAVKE od 01.10.2022'!F146</f>
        <v>4.1000000000000002E-2</v>
      </c>
      <c r="G161" s="9">
        <f t="shared" si="28"/>
        <v>0.76740000000000008</v>
      </c>
    </row>
    <row r="162" spans="1:7">
      <c r="A162" s="3">
        <v>5</v>
      </c>
      <c r="B162" s="3" t="s">
        <v>23</v>
      </c>
      <c r="C162" s="9">
        <f t="shared" si="26"/>
        <v>2.4E-2</v>
      </c>
      <c r="D162" s="9">
        <v>2.6599999999999999E-2</v>
      </c>
      <c r="E162" s="13">
        <f t="shared" si="27"/>
        <v>0.72640000000000005</v>
      </c>
      <c r="F162" s="8">
        <f>'[2]TARIFNE STAVKE od 01.10.2022'!F147</f>
        <v>3.8300000000000001E-2</v>
      </c>
      <c r="G162" s="9">
        <f t="shared" si="28"/>
        <v>0.76470000000000005</v>
      </c>
    </row>
    <row r="163" spans="1:7">
      <c r="A163" s="3">
        <v>6</v>
      </c>
      <c r="B163" s="3" t="s">
        <v>24</v>
      </c>
      <c r="C163" s="9">
        <f t="shared" si="26"/>
        <v>2.4E-2</v>
      </c>
      <c r="D163" s="9">
        <v>2.6599999999999999E-2</v>
      </c>
      <c r="E163" s="13">
        <f t="shared" si="27"/>
        <v>0.72640000000000005</v>
      </c>
      <c r="F163" s="8">
        <f>'[2]TARIFNE STAVKE od 01.10.2022'!F148</f>
        <v>3.56E-2</v>
      </c>
      <c r="G163" s="9">
        <f t="shared" si="28"/>
        <v>0.76200000000000001</v>
      </c>
    </row>
    <row r="165" spans="1:7">
      <c r="A165" s="117" t="s">
        <v>55</v>
      </c>
      <c r="B165" s="117"/>
      <c r="C165" s="117"/>
      <c r="D165" s="117"/>
      <c r="E165" s="117"/>
      <c r="F165" s="117"/>
      <c r="G165" s="117"/>
    </row>
    <row r="166" spans="1:7" ht="38.25">
      <c r="A166" s="3" t="s">
        <v>8</v>
      </c>
      <c r="B166" s="3" t="s">
        <v>9</v>
      </c>
      <c r="C166" s="4" t="str">
        <f>C155</f>
        <v xml:space="preserve">Iznos premije opskrbljivača (P x 0,901) (kn/kWh) </v>
      </c>
      <c r="D166" s="4" t="s">
        <v>10</v>
      </c>
      <c r="E166" s="4" t="s">
        <v>11</v>
      </c>
      <c r="F166" s="4" t="s">
        <v>12</v>
      </c>
      <c r="G166" s="4" t="s">
        <v>13</v>
      </c>
    </row>
    <row r="167" spans="1:7">
      <c r="A167" s="7"/>
      <c r="B167" s="7" t="s">
        <v>14</v>
      </c>
      <c r="C167" s="7" t="s">
        <v>15</v>
      </c>
      <c r="D167" s="7" t="s">
        <v>15</v>
      </c>
      <c r="E167" s="7" t="s">
        <v>5</v>
      </c>
      <c r="F167" s="7" t="s">
        <v>16</v>
      </c>
      <c r="G167" s="11" t="s">
        <v>17</v>
      </c>
    </row>
    <row r="168" spans="1:7">
      <c r="A168" s="120" t="s">
        <v>56</v>
      </c>
      <c r="B168" s="121"/>
      <c r="C168" s="121"/>
      <c r="D168" s="121"/>
      <c r="E168" s="121"/>
      <c r="F168" s="121"/>
      <c r="G168" s="121"/>
    </row>
    <row r="169" spans="1:7">
      <c r="A169" s="3">
        <v>1</v>
      </c>
      <c r="B169" s="3" t="s">
        <v>19</v>
      </c>
      <c r="C169" s="9">
        <f t="shared" ref="C169:C174" si="29">ROUND(D169*0.901,4)</f>
        <v>2.4E-2</v>
      </c>
      <c r="D169" s="9">
        <v>2.6599999999999999E-2</v>
      </c>
      <c r="E169" s="13">
        <f t="shared" ref="E169:E174" si="30">C169+$C$9</f>
        <v>0.72640000000000005</v>
      </c>
      <c r="F169" s="76" t="str">
        <f>'[2]TARIFNE STAVKE od 01.10.2022'!F152</f>
        <v>0,0349</v>
      </c>
      <c r="G169" s="9">
        <f t="shared" ref="G169:G174" si="31">(E169+F169)</f>
        <v>0.76130000000000009</v>
      </c>
    </row>
    <row r="170" spans="1:7">
      <c r="A170" s="3">
        <v>2</v>
      </c>
      <c r="B170" s="3" t="s">
        <v>20</v>
      </c>
      <c r="C170" s="9">
        <f t="shared" si="29"/>
        <v>2.4E-2</v>
      </c>
      <c r="D170" s="9">
        <v>2.6599999999999999E-2</v>
      </c>
      <c r="E170" s="13">
        <f t="shared" si="30"/>
        <v>0.72640000000000005</v>
      </c>
      <c r="F170" s="76" t="str">
        <f>'[2]TARIFNE STAVKE od 01.10.2022'!F153</f>
        <v>0,0349</v>
      </c>
      <c r="G170" s="9">
        <f t="shared" si="31"/>
        <v>0.76130000000000009</v>
      </c>
    </row>
    <row r="171" spans="1:7">
      <c r="A171" s="3">
        <v>3</v>
      </c>
      <c r="B171" s="3" t="s">
        <v>21</v>
      </c>
      <c r="C171" s="9">
        <f t="shared" si="29"/>
        <v>2.4E-2</v>
      </c>
      <c r="D171" s="9">
        <v>2.6599999999999999E-2</v>
      </c>
      <c r="E171" s="13">
        <f t="shared" si="30"/>
        <v>0.72640000000000005</v>
      </c>
      <c r="F171" s="76" t="str">
        <f>'[2]TARIFNE STAVKE od 01.10.2022'!F154</f>
        <v>0,0279</v>
      </c>
      <c r="G171" s="9">
        <f t="shared" si="31"/>
        <v>0.75430000000000008</v>
      </c>
    </row>
    <row r="172" spans="1:7">
      <c r="A172" s="3">
        <v>4</v>
      </c>
      <c r="B172" s="3" t="s">
        <v>22</v>
      </c>
      <c r="C172" s="9">
        <f t="shared" si="29"/>
        <v>2.4E-2</v>
      </c>
      <c r="D172" s="9">
        <v>2.6599999999999999E-2</v>
      </c>
      <c r="E172" s="13">
        <f t="shared" si="30"/>
        <v>0.72640000000000005</v>
      </c>
      <c r="F172" s="76" t="str">
        <f>'[2]TARIFNE STAVKE od 01.10.2022'!F155</f>
        <v>0,0261</v>
      </c>
      <c r="G172" s="9">
        <f t="shared" si="31"/>
        <v>0.75250000000000006</v>
      </c>
    </row>
    <row r="173" spans="1:7">
      <c r="A173" s="3">
        <v>5</v>
      </c>
      <c r="B173" s="3" t="s">
        <v>23</v>
      </c>
      <c r="C173" s="9">
        <f t="shared" si="29"/>
        <v>2.4E-2</v>
      </c>
      <c r="D173" s="9">
        <v>2.6599999999999999E-2</v>
      </c>
      <c r="E173" s="13">
        <f t="shared" si="30"/>
        <v>0.72640000000000005</v>
      </c>
      <c r="F173" s="76" t="str">
        <f>'[2]TARIFNE STAVKE od 01.10.2022'!F156</f>
        <v>0,0244</v>
      </c>
      <c r="G173" s="9">
        <f t="shared" si="31"/>
        <v>0.75080000000000002</v>
      </c>
    </row>
    <row r="174" spans="1:7">
      <c r="A174" s="3">
        <v>6</v>
      </c>
      <c r="B174" s="3" t="s">
        <v>24</v>
      </c>
      <c r="C174" s="9">
        <f t="shared" si="29"/>
        <v>2.4E-2</v>
      </c>
      <c r="D174" s="9">
        <v>2.6599999999999999E-2</v>
      </c>
      <c r="E174" s="13">
        <f t="shared" si="30"/>
        <v>0.72640000000000005</v>
      </c>
      <c r="F174" s="76" t="str">
        <f>'[2]TARIFNE STAVKE od 01.10.2022'!F157</f>
        <v>0,0227</v>
      </c>
      <c r="G174" s="9">
        <f t="shared" si="31"/>
        <v>0.7491000000000001</v>
      </c>
    </row>
    <row r="176" spans="1:7">
      <c r="A176" s="117" t="s">
        <v>57</v>
      </c>
      <c r="B176" s="117"/>
      <c r="C176" s="117"/>
      <c r="D176" s="117"/>
      <c r="E176" s="117"/>
      <c r="F176" s="117"/>
      <c r="G176" s="117"/>
    </row>
    <row r="177" spans="1:7" ht="38.25">
      <c r="A177" s="3" t="s">
        <v>8</v>
      </c>
      <c r="B177" s="3" t="s">
        <v>9</v>
      </c>
      <c r="C177" s="4" t="str">
        <f>C166</f>
        <v xml:space="preserve">Iznos premije opskrbljivača (P x 0,901) (kn/kWh) </v>
      </c>
      <c r="D177" s="4" t="s">
        <v>10</v>
      </c>
      <c r="E177" s="4" t="s">
        <v>11</v>
      </c>
      <c r="F177" s="4" t="s">
        <v>12</v>
      </c>
      <c r="G177" s="4" t="s">
        <v>13</v>
      </c>
    </row>
    <row r="178" spans="1:7">
      <c r="A178" s="7"/>
      <c r="B178" s="7" t="s">
        <v>14</v>
      </c>
      <c r="C178" s="7" t="s">
        <v>15</v>
      </c>
      <c r="D178" s="7" t="s">
        <v>15</v>
      </c>
      <c r="E178" s="7" t="s">
        <v>5</v>
      </c>
      <c r="F178" s="7" t="s">
        <v>16</v>
      </c>
      <c r="G178" s="11" t="s">
        <v>17</v>
      </c>
    </row>
    <row r="179" spans="1:7">
      <c r="A179" s="120" t="s">
        <v>58</v>
      </c>
      <c r="B179" s="121"/>
      <c r="C179" s="121"/>
      <c r="D179" s="121"/>
      <c r="E179" s="121"/>
      <c r="F179" s="121"/>
      <c r="G179" s="121"/>
    </row>
    <row r="180" spans="1:7">
      <c r="A180" s="3">
        <v>1</v>
      </c>
      <c r="B180" s="3" t="s">
        <v>20</v>
      </c>
      <c r="C180" s="9">
        <f t="shared" ref="C180:C182" si="32">ROUND(D180*0.901,4)</f>
        <v>2.4E-2</v>
      </c>
      <c r="D180" s="9">
        <v>2.6599999999999999E-2</v>
      </c>
      <c r="E180" s="13">
        <f>C180+$C$9</f>
        <v>0.72640000000000005</v>
      </c>
      <c r="F180" s="8">
        <f>'[2]TARIFNE STAVKE od 01.10.2022'!F161</f>
        <v>2.7300000000000001E-2</v>
      </c>
      <c r="G180" s="9">
        <f>(E180+F180)</f>
        <v>0.75370000000000004</v>
      </c>
    </row>
    <row r="181" spans="1:7">
      <c r="A181" s="3">
        <v>2</v>
      </c>
      <c r="B181" s="3" t="s">
        <v>21</v>
      </c>
      <c r="C181" s="9">
        <f t="shared" si="32"/>
        <v>2.4E-2</v>
      </c>
      <c r="D181" s="9">
        <v>2.6599999999999999E-2</v>
      </c>
      <c r="E181" s="13">
        <f>C181+$C$9</f>
        <v>0.72640000000000005</v>
      </c>
      <c r="F181" s="8">
        <f>'[2]TARIFNE STAVKE od 01.10.2022'!F162</f>
        <v>2.6800000000000001E-2</v>
      </c>
      <c r="G181" s="9">
        <f>(E181+F181)</f>
        <v>0.75320000000000009</v>
      </c>
    </row>
    <row r="182" spans="1:7">
      <c r="A182" s="3">
        <v>3</v>
      </c>
      <c r="B182" s="3" t="s">
        <v>23</v>
      </c>
      <c r="C182" s="9">
        <f t="shared" si="32"/>
        <v>2.4E-2</v>
      </c>
      <c r="D182" s="9">
        <v>2.6599999999999999E-2</v>
      </c>
      <c r="E182" s="13">
        <f>C182+$C$9</f>
        <v>0.72640000000000005</v>
      </c>
      <c r="F182" s="8">
        <f>'[2]TARIFNE STAVKE od 01.10.2022'!F163</f>
        <v>2.46E-2</v>
      </c>
      <c r="G182" s="9">
        <f>(E182+F182)</f>
        <v>0.751</v>
      </c>
    </row>
    <row r="184" spans="1:7">
      <c r="A184" s="117" t="s">
        <v>59</v>
      </c>
      <c r="B184" s="117"/>
      <c r="C184" s="117"/>
      <c r="D184" s="117"/>
      <c r="E184" s="117"/>
      <c r="F184" s="117"/>
      <c r="G184" s="117"/>
    </row>
    <row r="185" spans="1:7" ht="38.25">
      <c r="A185" s="3" t="s">
        <v>8</v>
      </c>
      <c r="B185" s="3" t="s">
        <v>9</v>
      </c>
      <c r="C185" s="4" t="str">
        <f>C177</f>
        <v xml:space="preserve">Iznos premije opskrbljivača (P x 0,901) (kn/kWh) </v>
      </c>
      <c r="D185" s="4" t="s">
        <v>10</v>
      </c>
      <c r="E185" s="4" t="s">
        <v>11</v>
      </c>
      <c r="F185" s="4" t="s">
        <v>12</v>
      </c>
      <c r="G185" s="4" t="s">
        <v>13</v>
      </c>
    </row>
    <row r="186" spans="1:7">
      <c r="A186" s="7"/>
      <c r="B186" s="7" t="s">
        <v>14</v>
      </c>
      <c r="C186" s="7" t="s">
        <v>15</v>
      </c>
      <c r="D186" s="7" t="s">
        <v>15</v>
      </c>
      <c r="E186" s="7" t="s">
        <v>5</v>
      </c>
      <c r="F186" s="7" t="s">
        <v>16</v>
      </c>
      <c r="G186" s="11" t="s">
        <v>17</v>
      </c>
    </row>
    <row r="187" spans="1:7">
      <c r="A187" s="120" t="s">
        <v>60</v>
      </c>
      <c r="B187" s="121"/>
      <c r="C187" s="121"/>
      <c r="D187" s="121"/>
      <c r="E187" s="121"/>
      <c r="F187" s="121"/>
      <c r="G187" s="121"/>
    </row>
    <row r="188" spans="1:7">
      <c r="A188" s="3">
        <v>1</v>
      </c>
      <c r="B188" s="3" t="s">
        <v>20</v>
      </c>
      <c r="C188" s="9">
        <f t="shared" ref="C188:C191" si="33">ROUND(D188*0.901,4)</f>
        <v>2.4E-2</v>
      </c>
      <c r="D188" s="9">
        <v>2.6599999999999999E-2</v>
      </c>
      <c r="E188" s="13">
        <f>C188+$C$9</f>
        <v>0.72640000000000005</v>
      </c>
      <c r="F188" s="8">
        <f>'[2]TARIFNE STAVKE od 01.10.2022'!F167</f>
        <v>6.2300000000000001E-2</v>
      </c>
      <c r="G188" s="9">
        <f>(E188+F188)</f>
        <v>0.78870000000000007</v>
      </c>
    </row>
    <row r="189" spans="1:7">
      <c r="A189" s="3">
        <v>2</v>
      </c>
      <c r="B189" s="3" t="s">
        <v>21</v>
      </c>
      <c r="C189" s="9">
        <f t="shared" si="33"/>
        <v>2.4E-2</v>
      </c>
      <c r="D189" s="9">
        <v>2.6599999999999999E-2</v>
      </c>
      <c r="E189" s="13">
        <f>C189+$C$9</f>
        <v>0.72640000000000005</v>
      </c>
      <c r="F189" s="8">
        <f>'[2]TARIFNE STAVKE od 01.10.2022'!F168</f>
        <v>5.9200000000000003E-2</v>
      </c>
      <c r="G189" s="9">
        <f>(E189+F189)</f>
        <v>0.78560000000000008</v>
      </c>
    </row>
    <row r="190" spans="1:7">
      <c r="A190" s="3">
        <v>3</v>
      </c>
      <c r="B190" s="3" t="s">
        <v>23</v>
      </c>
      <c r="C190" s="9">
        <f t="shared" si="33"/>
        <v>2.4E-2</v>
      </c>
      <c r="D190" s="9">
        <v>2.6599999999999999E-2</v>
      </c>
      <c r="E190" s="13">
        <f>C190+$C$9</f>
        <v>0.72640000000000005</v>
      </c>
      <c r="F190" s="8">
        <f>'[2]TARIFNE STAVKE od 01.10.2022'!F169</f>
        <v>5.2999999999999999E-2</v>
      </c>
      <c r="G190" s="9">
        <f>(E190+F190)</f>
        <v>0.77940000000000009</v>
      </c>
    </row>
    <row r="191" spans="1:7">
      <c r="A191" s="3">
        <v>4</v>
      </c>
      <c r="B191" s="3" t="s">
        <v>25</v>
      </c>
      <c r="C191" s="9">
        <f t="shared" si="33"/>
        <v>2.4E-2</v>
      </c>
      <c r="D191" s="9">
        <v>2.6599999999999999E-2</v>
      </c>
      <c r="E191" s="13">
        <f>C191+$C$9</f>
        <v>0.72640000000000005</v>
      </c>
      <c r="F191" s="8">
        <f>'[2]TARIFNE STAVKE od 01.10.2022'!F170</f>
        <v>3.7400000000000003E-2</v>
      </c>
      <c r="G191" s="9">
        <f>(E191+F191)</f>
        <v>0.76380000000000003</v>
      </c>
    </row>
    <row r="193" spans="1:7">
      <c r="A193" s="117" t="s">
        <v>61</v>
      </c>
      <c r="B193" s="117"/>
      <c r="C193" s="117"/>
      <c r="D193" s="117"/>
      <c r="E193" s="117"/>
      <c r="F193" s="117"/>
      <c r="G193" s="117"/>
    </row>
    <row r="194" spans="1:7" ht="38.25">
      <c r="A194" s="3" t="s">
        <v>8</v>
      </c>
      <c r="B194" s="3" t="s">
        <v>9</v>
      </c>
      <c r="C194" s="4" t="str">
        <f>C185</f>
        <v xml:space="preserve">Iznos premije opskrbljivača (P x 0,901) (kn/kWh) </v>
      </c>
      <c r="D194" s="4" t="s">
        <v>10</v>
      </c>
      <c r="E194" s="4" t="s">
        <v>11</v>
      </c>
      <c r="F194" s="4" t="s">
        <v>12</v>
      </c>
      <c r="G194" s="4" t="s">
        <v>13</v>
      </c>
    </row>
    <row r="195" spans="1:7">
      <c r="A195" s="7"/>
      <c r="B195" s="7" t="s">
        <v>14</v>
      </c>
      <c r="C195" s="7" t="s">
        <v>15</v>
      </c>
      <c r="D195" s="7" t="s">
        <v>15</v>
      </c>
      <c r="E195" s="7" t="s">
        <v>5</v>
      </c>
      <c r="F195" s="7" t="s">
        <v>16</v>
      </c>
      <c r="G195" s="11" t="s">
        <v>17</v>
      </c>
    </row>
    <row r="196" spans="1:7">
      <c r="A196" s="120" t="s">
        <v>62</v>
      </c>
      <c r="B196" s="121"/>
      <c r="C196" s="121"/>
      <c r="D196" s="121"/>
      <c r="E196" s="121"/>
      <c r="F196" s="121"/>
      <c r="G196" s="121"/>
    </row>
    <row r="197" spans="1:7">
      <c r="A197" s="3">
        <v>1</v>
      </c>
      <c r="B197" s="3" t="s">
        <v>19</v>
      </c>
      <c r="C197" s="9">
        <f t="shared" ref="C197:C201" si="34">ROUND(D197*0.901,4)</f>
        <v>2.3300000000000001E-2</v>
      </c>
      <c r="D197" s="9">
        <v>2.5899999999999999E-2</v>
      </c>
      <c r="E197" s="13">
        <f>C197+$C$9</f>
        <v>0.72570000000000001</v>
      </c>
      <c r="F197" s="76" t="str">
        <f>'[2]TARIFNE STAVKE od 01.10.2022'!F174</f>
        <v>0,0264</v>
      </c>
      <c r="G197" s="9">
        <f>(E197+F197)</f>
        <v>0.75209999999999999</v>
      </c>
    </row>
    <row r="198" spans="1:7">
      <c r="A198" s="3">
        <v>2</v>
      </c>
      <c r="B198" s="3" t="s">
        <v>20</v>
      </c>
      <c r="C198" s="9">
        <f t="shared" si="34"/>
        <v>2.3300000000000001E-2</v>
      </c>
      <c r="D198" s="9">
        <v>2.5899999999999999E-2</v>
      </c>
      <c r="E198" s="13">
        <f>C198+$C$9</f>
        <v>0.72570000000000001</v>
      </c>
      <c r="F198" s="76" t="str">
        <f>'[2]TARIFNE STAVKE od 01.10.2022'!F175</f>
        <v>0,0264</v>
      </c>
      <c r="G198" s="9">
        <f>(E198+F198)</f>
        <v>0.75209999999999999</v>
      </c>
    </row>
    <row r="199" spans="1:7">
      <c r="A199" s="3">
        <v>3</v>
      </c>
      <c r="B199" s="3" t="s">
        <v>21</v>
      </c>
      <c r="C199" s="9">
        <f t="shared" si="34"/>
        <v>2.3300000000000001E-2</v>
      </c>
      <c r="D199" s="9">
        <v>2.5899999999999999E-2</v>
      </c>
      <c r="E199" s="13">
        <f>C199+$C$9</f>
        <v>0.72570000000000001</v>
      </c>
      <c r="F199" s="76" t="str">
        <f>'[2]TARIFNE STAVKE od 01.10.2022'!F176</f>
        <v>0,0238</v>
      </c>
      <c r="G199" s="9">
        <f>(E199+F199)</f>
        <v>0.74950000000000006</v>
      </c>
    </row>
    <row r="200" spans="1:7">
      <c r="A200" s="3">
        <v>4</v>
      </c>
      <c r="B200" s="3" t="s">
        <v>22</v>
      </c>
      <c r="C200" s="9">
        <f t="shared" si="34"/>
        <v>2.3300000000000001E-2</v>
      </c>
      <c r="D200" s="9">
        <v>2.5899999999999999E-2</v>
      </c>
      <c r="E200" s="13">
        <f>C200+$C$9</f>
        <v>0.72570000000000001</v>
      </c>
      <c r="F200" s="76" t="str">
        <f>'[2]TARIFNE STAVKE od 01.10.2022'!F177</f>
        <v>0,0238</v>
      </c>
      <c r="G200" s="9">
        <f>(E200+F200)</f>
        <v>0.74950000000000006</v>
      </c>
    </row>
    <row r="201" spans="1:7">
      <c r="A201" s="3">
        <v>5</v>
      </c>
      <c r="B201" s="3" t="s">
        <v>23</v>
      </c>
      <c r="C201" s="9">
        <f t="shared" si="34"/>
        <v>2.3300000000000001E-2</v>
      </c>
      <c r="D201" s="9">
        <v>2.5899999999999999E-2</v>
      </c>
      <c r="E201" s="13">
        <f>C201+$C$9</f>
        <v>0.72570000000000001</v>
      </c>
      <c r="F201" s="76" t="str">
        <f>'[2]TARIFNE STAVKE od 01.10.2022'!F178</f>
        <v>0,0211</v>
      </c>
      <c r="G201" s="9">
        <f>(E201+F201)</f>
        <v>0.74680000000000002</v>
      </c>
    </row>
    <row r="203" spans="1:7">
      <c r="A203" s="117" t="s">
        <v>63</v>
      </c>
      <c r="B203" s="117"/>
      <c r="C203" s="117"/>
      <c r="D203" s="117"/>
      <c r="E203" s="117"/>
      <c r="F203" s="117"/>
      <c r="G203" s="117"/>
    </row>
    <row r="204" spans="1:7" ht="38.25">
      <c r="A204" s="3" t="s">
        <v>8</v>
      </c>
      <c r="B204" s="3" t="s">
        <v>9</v>
      </c>
      <c r="C204" s="4" t="str">
        <f>C194</f>
        <v xml:space="preserve">Iznos premije opskrbljivača (P x 0,901) (kn/kWh) </v>
      </c>
      <c r="D204" s="4" t="s">
        <v>10</v>
      </c>
      <c r="E204" s="4" t="s">
        <v>11</v>
      </c>
      <c r="F204" s="4" t="s">
        <v>12</v>
      </c>
      <c r="G204" s="4" t="s">
        <v>13</v>
      </c>
    </row>
    <row r="205" spans="1:7">
      <c r="A205" s="7"/>
      <c r="B205" s="7" t="s">
        <v>14</v>
      </c>
      <c r="C205" s="7" t="s">
        <v>15</v>
      </c>
      <c r="D205" s="7" t="s">
        <v>15</v>
      </c>
      <c r="E205" s="7" t="s">
        <v>5</v>
      </c>
      <c r="F205" s="7" t="s">
        <v>16</v>
      </c>
      <c r="G205" s="11" t="s">
        <v>17</v>
      </c>
    </row>
    <row r="206" spans="1:7">
      <c r="A206" s="123" t="s">
        <v>149</v>
      </c>
      <c r="B206" s="124"/>
      <c r="C206" s="124"/>
      <c r="D206" s="124"/>
      <c r="E206" s="124"/>
      <c r="F206" s="124"/>
      <c r="G206" s="124"/>
    </row>
    <row r="207" spans="1:7">
      <c r="A207" s="3">
        <v>1</v>
      </c>
      <c r="B207" s="3" t="s">
        <v>19</v>
      </c>
      <c r="C207" s="9">
        <f t="shared" ref="C207:C211" si="35">ROUND(D207*0.901,4)</f>
        <v>2.3300000000000001E-2</v>
      </c>
      <c r="D207" s="9">
        <v>2.5899999999999999E-2</v>
      </c>
      <c r="E207" s="13">
        <f>C207+$C$9</f>
        <v>0.72570000000000001</v>
      </c>
      <c r="F207" s="8">
        <f>'[2]TARIFNE STAVKE od 01.10.2022'!F16</f>
        <v>3.04E-2</v>
      </c>
      <c r="G207" s="9">
        <f>(E207+F207)</f>
        <v>0.75609999999999999</v>
      </c>
    </row>
    <row r="208" spans="1:7">
      <c r="A208" s="3">
        <v>2</v>
      </c>
      <c r="B208" s="3" t="s">
        <v>20</v>
      </c>
      <c r="C208" s="9">
        <f t="shared" si="35"/>
        <v>2.3300000000000001E-2</v>
      </c>
      <c r="D208" s="9">
        <v>2.5899999999999999E-2</v>
      </c>
      <c r="E208" s="13">
        <f>C208+$C$9</f>
        <v>0.72570000000000001</v>
      </c>
      <c r="F208" s="8">
        <f>'[2]TARIFNE STAVKE od 01.10.2022'!F17</f>
        <v>3.04E-2</v>
      </c>
      <c r="G208" s="9">
        <f>(E208+F208)</f>
        <v>0.75609999999999999</v>
      </c>
    </row>
    <row r="209" spans="1:7">
      <c r="A209" s="3">
        <v>3</v>
      </c>
      <c r="B209" s="3" t="s">
        <v>21</v>
      </c>
      <c r="C209" s="9">
        <f t="shared" si="35"/>
        <v>2.3300000000000001E-2</v>
      </c>
      <c r="D209" s="9">
        <v>2.5899999999999999E-2</v>
      </c>
      <c r="E209" s="13">
        <f>C209+$C$9</f>
        <v>0.72570000000000001</v>
      </c>
      <c r="F209" s="8">
        <f>'[2]TARIFNE STAVKE od 01.10.2022'!F18</f>
        <v>3.04E-2</v>
      </c>
      <c r="G209" s="9">
        <f>(E209+F209)</f>
        <v>0.75609999999999999</v>
      </c>
    </row>
    <row r="210" spans="1:7">
      <c r="A210" s="3">
        <v>4</v>
      </c>
      <c r="B210" s="3" t="s">
        <v>22</v>
      </c>
      <c r="C210" s="9">
        <f t="shared" si="35"/>
        <v>2.3300000000000001E-2</v>
      </c>
      <c r="D210" s="9">
        <v>2.5899999999999999E-2</v>
      </c>
      <c r="E210" s="13">
        <f>C210+$C$9</f>
        <v>0.72570000000000001</v>
      </c>
      <c r="F210" s="8">
        <f>'[2]TARIFNE STAVKE od 01.10.2022'!F19</f>
        <v>2.7300000000000001E-2</v>
      </c>
      <c r="G210" s="9">
        <f>(E210+F210)</f>
        <v>0.753</v>
      </c>
    </row>
    <row r="211" spans="1:7">
      <c r="A211" s="3">
        <v>5</v>
      </c>
      <c r="B211" s="3" t="s">
        <v>23</v>
      </c>
      <c r="C211" s="9">
        <f t="shared" si="35"/>
        <v>2.3300000000000001E-2</v>
      </c>
      <c r="D211" s="9">
        <v>2.5899999999999999E-2</v>
      </c>
      <c r="E211" s="13">
        <f>C211+$C$9</f>
        <v>0.72570000000000001</v>
      </c>
      <c r="F211" s="8">
        <f>'[2]TARIFNE STAVKE od 01.10.2022'!F20</f>
        <v>2.7300000000000001E-2</v>
      </c>
      <c r="G211" s="9">
        <f>(E211+F211)</f>
        <v>0.753</v>
      </c>
    </row>
    <row r="212" spans="1:7">
      <c r="A212" s="120" t="s">
        <v>65</v>
      </c>
      <c r="B212" s="121"/>
      <c r="C212" s="121"/>
      <c r="D212" s="121"/>
      <c r="E212" s="121"/>
      <c r="F212" s="121"/>
      <c r="G212" s="121"/>
    </row>
    <row r="213" spans="1:7">
      <c r="A213" s="3">
        <v>1</v>
      </c>
      <c r="B213" s="3" t="s">
        <v>20</v>
      </c>
      <c r="C213" s="9">
        <f t="shared" ref="C213:C216" si="36">ROUND(D213*0.901,4)</f>
        <v>2.3300000000000001E-2</v>
      </c>
      <c r="D213" s="9">
        <v>2.5899999999999999E-2</v>
      </c>
      <c r="E213" s="13">
        <f>C213+$C$9</f>
        <v>0.72570000000000001</v>
      </c>
      <c r="F213" s="8">
        <f>'[2]TARIFNE STAVKE od 01.10.2022'!F190</f>
        <v>3.6600000000000001E-2</v>
      </c>
      <c r="G213" s="9">
        <f>(E213+F213)</f>
        <v>0.76229999999999998</v>
      </c>
    </row>
    <row r="214" spans="1:7">
      <c r="A214" s="3">
        <v>2</v>
      </c>
      <c r="B214" s="3" t="s">
        <v>21</v>
      </c>
      <c r="C214" s="9">
        <f t="shared" si="36"/>
        <v>2.3300000000000001E-2</v>
      </c>
      <c r="D214" s="9">
        <v>2.5899999999999999E-2</v>
      </c>
      <c r="E214" s="13">
        <f>C214+$C$9</f>
        <v>0.72570000000000001</v>
      </c>
      <c r="F214" s="8">
        <f>'[2]TARIFNE STAVKE od 01.10.2022'!F191</f>
        <v>3.6600000000000001E-2</v>
      </c>
      <c r="G214" s="9">
        <f>(E214+F214)</f>
        <v>0.76229999999999998</v>
      </c>
    </row>
    <row r="215" spans="1:7">
      <c r="A215" s="3">
        <v>3</v>
      </c>
      <c r="B215" s="3" t="s">
        <v>22</v>
      </c>
      <c r="C215" s="9">
        <f t="shared" si="36"/>
        <v>2.3300000000000001E-2</v>
      </c>
      <c r="D215" s="9">
        <v>2.5899999999999999E-2</v>
      </c>
      <c r="E215" s="13">
        <f>C215+$C$9</f>
        <v>0.72570000000000001</v>
      </c>
      <c r="F215" s="8">
        <f>'[2]TARIFNE STAVKE od 01.10.2022'!F192</f>
        <v>3.4799999999999998E-2</v>
      </c>
      <c r="G215" s="9">
        <f>(E215+F215)</f>
        <v>0.76049999999999995</v>
      </c>
    </row>
    <row r="216" spans="1:7">
      <c r="A216" s="3">
        <v>4</v>
      </c>
      <c r="B216" s="3" t="s">
        <v>23</v>
      </c>
      <c r="C216" s="9">
        <f t="shared" si="36"/>
        <v>2.3300000000000001E-2</v>
      </c>
      <c r="D216" s="9">
        <v>2.5899999999999999E-2</v>
      </c>
      <c r="E216" s="13">
        <f>C216+$C$9</f>
        <v>0.72570000000000001</v>
      </c>
      <c r="F216" s="8">
        <f>'[2]TARIFNE STAVKE od 01.10.2022'!F193</f>
        <v>3.2899999999999999E-2</v>
      </c>
      <c r="G216" s="9">
        <f>(E216+F216)</f>
        <v>0.75860000000000005</v>
      </c>
    </row>
    <row r="217" spans="1:7">
      <c r="A217" s="122" t="s">
        <v>66</v>
      </c>
      <c r="B217" s="122"/>
      <c r="C217" s="122"/>
      <c r="D217" s="122"/>
      <c r="E217" s="122"/>
      <c r="F217" s="122"/>
      <c r="G217" s="122"/>
    </row>
    <row r="218" spans="1:7">
      <c r="A218" s="3">
        <v>1</v>
      </c>
      <c r="B218" s="3" t="s">
        <v>20</v>
      </c>
      <c r="C218" s="9">
        <f t="shared" ref="C218:C221" si="37">ROUND(D218*0.901,4)</f>
        <v>2.3300000000000001E-2</v>
      </c>
      <c r="D218" s="9">
        <v>2.5899999999999999E-2</v>
      </c>
      <c r="E218" s="13">
        <f>C218+$C$9</f>
        <v>0.72570000000000001</v>
      </c>
      <c r="F218" s="8">
        <f>'[2]TARIFNE STAVKE od 01.10.2022'!F197</f>
        <v>4.1399999999999999E-2</v>
      </c>
      <c r="G218" s="9">
        <f>(E218+F218)</f>
        <v>0.7671</v>
      </c>
    </row>
    <row r="219" spans="1:7">
      <c r="A219" s="3">
        <v>2</v>
      </c>
      <c r="B219" s="3" t="s">
        <v>21</v>
      </c>
      <c r="C219" s="9">
        <f t="shared" si="37"/>
        <v>2.3300000000000001E-2</v>
      </c>
      <c r="D219" s="9">
        <v>2.5899999999999999E-2</v>
      </c>
      <c r="E219" s="13">
        <f>C219+$C$9</f>
        <v>0.72570000000000001</v>
      </c>
      <c r="F219" s="8">
        <f>'[2]TARIFNE STAVKE od 01.10.2022'!F198</f>
        <v>3.3099999999999997E-2</v>
      </c>
      <c r="G219" s="9">
        <f>(E219+F219)</f>
        <v>0.75880000000000003</v>
      </c>
    </row>
    <row r="220" spans="1:7">
      <c r="A220" s="3">
        <v>3</v>
      </c>
      <c r="B220" s="3" t="s">
        <v>22</v>
      </c>
      <c r="C220" s="9">
        <f t="shared" si="37"/>
        <v>2.3300000000000001E-2</v>
      </c>
      <c r="D220" s="9">
        <v>2.5899999999999999E-2</v>
      </c>
      <c r="E220" s="13">
        <f>C220+$C$9</f>
        <v>0.72570000000000001</v>
      </c>
      <c r="F220" s="8">
        <f>'[2]TARIFNE STAVKE od 01.10.2022'!F199</f>
        <v>3.1E-2</v>
      </c>
      <c r="G220" s="9">
        <f>(E220+F220)</f>
        <v>0.75670000000000004</v>
      </c>
    </row>
    <row r="221" spans="1:7">
      <c r="A221" s="3">
        <v>4</v>
      </c>
      <c r="B221" s="3" t="s">
        <v>23</v>
      </c>
      <c r="C221" s="9">
        <f t="shared" si="37"/>
        <v>2.3300000000000001E-2</v>
      </c>
      <c r="D221" s="9">
        <v>2.5899999999999999E-2</v>
      </c>
      <c r="E221" s="13">
        <f>C221+$C$9</f>
        <v>0.72570000000000001</v>
      </c>
      <c r="F221" s="8">
        <f>'[2]TARIFNE STAVKE od 01.10.2022'!F200</f>
        <v>2.8899999999999999E-2</v>
      </c>
      <c r="G221" s="9">
        <f>(E221+F221)</f>
        <v>0.75460000000000005</v>
      </c>
    </row>
    <row r="223" spans="1:7">
      <c r="A223" s="117" t="s">
        <v>67</v>
      </c>
      <c r="B223" s="117"/>
      <c r="C223" s="117"/>
      <c r="D223" s="117"/>
      <c r="E223" s="117"/>
      <c r="F223" s="117"/>
      <c r="G223" s="117"/>
    </row>
    <row r="224" spans="1:7" ht="38.25">
      <c r="A224" s="3" t="s">
        <v>8</v>
      </c>
      <c r="B224" s="3" t="s">
        <v>9</v>
      </c>
      <c r="C224" s="4" t="str">
        <f>C204</f>
        <v xml:space="preserve">Iznos premije opskrbljivača (P x 0,901) (kn/kWh) </v>
      </c>
      <c r="D224" s="4" t="s">
        <v>10</v>
      </c>
      <c r="E224" s="4" t="s">
        <v>11</v>
      </c>
      <c r="F224" s="4" t="s">
        <v>12</v>
      </c>
      <c r="G224" s="4" t="s">
        <v>13</v>
      </c>
    </row>
    <row r="225" spans="1:7">
      <c r="A225" s="7"/>
      <c r="B225" s="7" t="s">
        <v>14</v>
      </c>
      <c r="C225" s="7" t="s">
        <v>15</v>
      </c>
      <c r="D225" s="7" t="s">
        <v>15</v>
      </c>
      <c r="E225" s="7" t="s">
        <v>5</v>
      </c>
      <c r="F225" s="7" t="s">
        <v>16</v>
      </c>
      <c r="G225" s="11" t="s">
        <v>17</v>
      </c>
    </row>
    <row r="226" spans="1:7">
      <c r="A226" s="120" t="s">
        <v>68</v>
      </c>
      <c r="B226" s="121"/>
      <c r="C226" s="121"/>
      <c r="D226" s="121"/>
      <c r="E226" s="121"/>
      <c r="F226" s="121"/>
      <c r="G226" s="121"/>
    </row>
    <row r="227" spans="1:7">
      <c r="A227" s="3">
        <v>1</v>
      </c>
      <c r="B227" s="3" t="s">
        <v>19</v>
      </c>
      <c r="C227" s="9">
        <f t="shared" ref="C227:C230" si="38">ROUND(D227*0.901,4)</f>
        <v>2.6599999999999999E-2</v>
      </c>
      <c r="D227" s="9">
        <v>2.9499999999999998E-2</v>
      </c>
      <c r="E227" s="13">
        <f>C227+$C$9</f>
        <v>0.72899999999999998</v>
      </c>
      <c r="F227" s="8">
        <f>'[2]TARIFNE STAVKE od 01.10.2022'!F204</f>
        <v>4.6300000000000001E-2</v>
      </c>
      <c r="G227" s="9">
        <f>(E227+F227)</f>
        <v>0.77529999999999999</v>
      </c>
    </row>
    <row r="228" spans="1:7">
      <c r="A228" s="3">
        <v>2</v>
      </c>
      <c r="B228" s="3" t="s">
        <v>20</v>
      </c>
      <c r="C228" s="9">
        <f t="shared" si="38"/>
        <v>2.6599999999999999E-2</v>
      </c>
      <c r="D228" s="9">
        <v>2.9499999999999998E-2</v>
      </c>
      <c r="E228" s="13">
        <f>C228+$C$9</f>
        <v>0.72899999999999998</v>
      </c>
      <c r="F228" s="8">
        <f>'[2]TARIFNE STAVKE od 01.10.2022'!F205</f>
        <v>3.56E-2</v>
      </c>
      <c r="G228" s="9">
        <f>(E228+F228)</f>
        <v>0.76459999999999995</v>
      </c>
    </row>
    <row r="229" spans="1:7">
      <c r="A229" s="3">
        <v>3</v>
      </c>
      <c r="B229" s="3" t="s">
        <v>21</v>
      </c>
      <c r="C229" s="9">
        <f t="shared" si="38"/>
        <v>2.6599999999999999E-2</v>
      </c>
      <c r="D229" s="9">
        <v>2.9499999999999998E-2</v>
      </c>
      <c r="E229" s="13">
        <f>C229+$C$9</f>
        <v>0.72899999999999998</v>
      </c>
      <c r="F229" s="8">
        <f>'[2]TARIFNE STAVKE od 01.10.2022'!F206</f>
        <v>3.0300000000000001E-2</v>
      </c>
      <c r="G229" s="9">
        <f>(E229+F229)</f>
        <v>0.75929999999999997</v>
      </c>
    </row>
    <row r="230" spans="1:7">
      <c r="A230" s="3">
        <v>4</v>
      </c>
      <c r="B230" s="3" t="s">
        <v>23</v>
      </c>
      <c r="C230" s="9">
        <f t="shared" si="38"/>
        <v>2.6599999999999999E-2</v>
      </c>
      <c r="D230" s="9">
        <v>2.9499999999999998E-2</v>
      </c>
      <c r="E230" s="13">
        <f>C230+$C$9</f>
        <v>0.72899999999999998</v>
      </c>
      <c r="F230" s="8">
        <f>'[2]TARIFNE STAVKE od 01.10.2022'!F207</f>
        <v>2.6700000000000002E-2</v>
      </c>
      <c r="G230" s="9">
        <f>(E230+F230)</f>
        <v>0.75570000000000004</v>
      </c>
    </row>
    <row r="232" spans="1:7">
      <c r="A232" s="117" t="s">
        <v>69</v>
      </c>
      <c r="B232" s="117"/>
      <c r="C232" s="117"/>
      <c r="D232" s="117"/>
      <c r="E232" s="117"/>
      <c r="F232" s="117"/>
      <c r="G232" s="117"/>
    </row>
    <row r="233" spans="1:7" ht="38.25">
      <c r="A233" s="3" t="s">
        <v>8</v>
      </c>
      <c r="B233" s="3" t="s">
        <v>9</v>
      </c>
      <c r="C233" s="4" t="str">
        <f>C224</f>
        <v xml:space="preserve">Iznos premije opskrbljivača (P x 0,901) (kn/kWh) </v>
      </c>
      <c r="D233" s="4" t="s">
        <v>10</v>
      </c>
      <c r="E233" s="4" t="s">
        <v>11</v>
      </c>
      <c r="F233" s="4" t="s">
        <v>12</v>
      </c>
      <c r="G233" s="4" t="s">
        <v>13</v>
      </c>
    </row>
    <row r="234" spans="1:7">
      <c r="A234" s="7"/>
      <c r="B234" s="7" t="s">
        <v>14</v>
      </c>
      <c r="C234" s="7" t="s">
        <v>15</v>
      </c>
      <c r="D234" s="7" t="s">
        <v>15</v>
      </c>
      <c r="E234" s="7" t="s">
        <v>5</v>
      </c>
      <c r="F234" s="7" t="s">
        <v>16</v>
      </c>
      <c r="G234" s="11" t="s">
        <v>17</v>
      </c>
    </row>
    <row r="235" spans="1:7">
      <c r="A235" s="120" t="s">
        <v>68</v>
      </c>
      <c r="B235" s="121"/>
      <c r="C235" s="121"/>
      <c r="D235" s="121"/>
      <c r="E235" s="121"/>
      <c r="F235" s="121"/>
      <c r="G235" s="121"/>
    </row>
    <row r="236" spans="1:7">
      <c r="A236" s="3">
        <v>1</v>
      </c>
      <c r="B236" s="3" t="s">
        <v>19</v>
      </c>
      <c r="C236" s="9">
        <f t="shared" ref="C236:C243" si="39">ROUND(D236*0.901,4)</f>
        <v>3.3399999999999999E-2</v>
      </c>
      <c r="D236" s="9">
        <v>3.7100000000000001E-2</v>
      </c>
      <c r="E236" s="13">
        <f t="shared" ref="E236:E243" si="40">C236+$C$9</f>
        <v>0.73580000000000001</v>
      </c>
      <c r="F236" s="8">
        <f>'[2]TARIFNE STAVKE od 01.10.2022'!F211</f>
        <v>4.6300000000000001E-2</v>
      </c>
      <c r="G236" s="9">
        <f t="shared" ref="G236:G243" si="41">(E236+F236)</f>
        <v>0.78210000000000002</v>
      </c>
    </row>
    <row r="237" spans="1:7">
      <c r="A237" s="3">
        <v>2</v>
      </c>
      <c r="B237" s="3" t="s">
        <v>20</v>
      </c>
      <c r="C237" s="9">
        <f t="shared" si="39"/>
        <v>3.3399999999999999E-2</v>
      </c>
      <c r="D237" s="9">
        <v>3.7100000000000001E-2</v>
      </c>
      <c r="E237" s="13">
        <f t="shared" si="40"/>
        <v>0.73580000000000001</v>
      </c>
      <c r="F237" s="8">
        <f>'[2]TARIFNE STAVKE od 01.10.2022'!F212</f>
        <v>3.56E-2</v>
      </c>
      <c r="G237" s="9">
        <f t="shared" si="41"/>
        <v>0.77139999999999997</v>
      </c>
    </row>
    <row r="238" spans="1:7">
      <c r="A238" s="3">
        <v>3</v>
      </c>
      <c r="B238" s="3" t="s">
        <v>21</v>
      </c>
      <c r="C238" s="9">
        <f t="shared" si="39"/>
        <v>3.3399999999999999E-2</v>
      </c>
      <c r="D238" s="9">
        <v>3.7100000000000001E-2</v>
      </c>
      <c r="E238" s="13">
        <f t="shared" si="40"/>
        <v>0.73580000000000001</v>
      </c>
      <c r="F238" s="8">
        <f>'[2]TARIFNE STAVKE od 01.10.2022'!F213</f>
        <v>3.0300000000000001E-2</v>
      </c>
      <c r="G238" s="9">
        <f t="shared" si="41"/>
        <v>0.7661</v>
      </c>
    </row>
    <row r="239" spans="1:7">
      <c r="A239" s="3">
        <v>4</v>
      </c>
      <c r="B239" s="3" t="s">
        <v>22</v>
      </c>
      <c r="C239" s="9">
        <f t="shared" si="39"/>
        <v>3.3399999999999999E-2</v>
      </c>
      <c r="D239" s="9">
        <v>3.7100000000000001E-2</v>
      </c>
      <c r="E239" s="13">
        <f t="shared" si="40"/>
        <v>0.73580000000000001</v>
      </c>
      <c r="F239" s="8">
        <f>'[2]TARIFNE STAVKE od 01.10.2022'!F214</f>
        <v>2.8500000000000001E-2</v>
      </c>
      <c r="G239" s="9">
        <f t="shared" si="41"/>
        <v>0.76429999999999998</v>
      </c>
    </row>
    <row r="240" spans="1:7">
      <c r="A240" s="3">
        <v>5</v>
      </c>
      <c r="B240" s="3" t="s">
        <v>23</v>
      </c>
      <c r="C240" s="9">
        <f t="shared" si="39"/>
        <v>3.3399999999999999E-2</v>
      </c>
      <c r="D240" s="9">
        <v>3.7100000000000001E-2</v>
      </c>
      <c r="E240" s="13">
        <f t="shared" si="40"/>
        <v>0.73580000000000001</v>
      </c>
      <c r="F240" s="8">
        <f>'[2]TARIFNE STAVKE od 01.10.2022'!F215</f>
        <v>2.6700000000000002E-2</v>
      </c>
      <c r="G240" s="9">
        <f t="shared" si="41"/>
        <v>0.76249999999999996</v>
      </c>
    </row>
    <row r="241" spans="1:7">
      <c r="A241" s="3">
        <v>6</v>
      </c>
      <c r="B241" s="3" t="s">
        <v>24</v>
      </c>
      <c r="C241" s="9">
        <f t="shared" si="39"/>
        <v>3.3399999999999999E-2</v>
      </c>
      <c r="D241" s="9">
        <v>3.7100000000000001E-2</v>
      </c>
      <c r="E241" s="13">
        <f t="shared" si="40"/>
        <v>0.73580000000000001</v>
      </c>
      <c r="F241" s="8">
        <f>'[2]TARIFNE STAVKE od 01.10.2022'!F216</f>
        <v>2.5000000000000001E-2</v>
      </c>
      <c r="G241" s="9">
        <f t="shared" si="41"/>
        <v>0.76080000000000003</v>
      </c>
    </row>
    <row r="242" spans="1:7">
      <c r="A242" s="3">
        <v>7</v>
      </c>
      <c r="B242" s="3" t="s">
        <v>25</v>
      </c>
      <c r="C242" s="9">
        <f t="shared" si="39"/>
        <v>3.3399999999999999E-2</v>
      </c>
      <c r="D242" s="9">
        <v>3.7100000000000001E-2</v>
      </c>
      <c r="E242" s="13">
        <f t="shared" si="40"/>
        <v>0.73580000000000001</v>
      </c>
      <c r="F242" s="8">
        <f>'[2]TARIFNE STAVKE od 01.10.2022'!F217</f>
        <v>2.3199999999999998E-2</v>
      </c>
      <c r="G242" s="9">
        <f t="shared" si="41"/>
        <v>0.75900000000000001</v>
      </c>
    </row>
    <row r="243" spans="1:7">
      <c r="A243" s="3">
        <v>8</v>
      </c>
      <c r="B243" s="3" t="s">
        <v>28</v>
      </c>
      <c r="C243" s="9">
        <f t="shared" si="39"/>
        <v>3.3399999999999999E-2</v>
      </c>
      <c r="D243" s="9">
        <v>3.7100000000000001E-2</v>
      </c>
      <c r="E243" s="13">
        <f t="shared" si="40"/>
        <v>0.73580000000000001</v>
      </c>
      <c r="F243" s="8">
        <f>'[2]TARIFNE STAVKE od 01.10.2022'!F218</f>
        <v>2.1399999999999999E-2</v>
      </c>
      <c r="G243" s="9">
        <f t="shared" si="41"/>
        <v>0.75719999999999998</v>
      </c>
    </row>
    <row r="245" spans="1:7">
      <c r="A245" s="117" t="s">
        <v>70</v>
      </c>
      <c r="B245" s="117"/>
      <c r="C245" s="117"/>
      <c r="D245" s="117"/>
      <c r="E245" s="117"/>
      <c r="F245" s="117"/>
      <c r="G245" s="117"/>
    </row>
    <row r="246" spans="1:7" ht="38.25">
      <c r="A246" s="3" t="s">
        <v>8</v>
      </c>
      <c r="B246" s="3" t="s">
        <v>9</v>
      </c>
      <c r="C246" s="4" t="str">
        <f>C233</f>
        <v xml:space="preserve">Iznos premije opskrbljivača (P x 0,901) (kn/kWh) </v>
      </c>
      <c r="D246" s="4" t="s">
        <v>10</v>
      </c>
      <c r="E246" s="4" t="s">
        <v>11</v>
      </c>
      <c r="F246" s="4" t="s">
        <v>12</v>
      </c>
      <c r="G246" s="4" t="s">
        <v>13</v>
      </c>
    </row>
    <row r="247" spans="1:7">
      <c r="A247" s="7"/>
      <c r="B247" s="7" t="s">
        <v>14</v>
      </c>
      <c r="C247" s="7" t="s">
        <v>15</v>
      </c>
      <c r="D247" s="7" t="s">
        <v>15</v>
      </c>
      <c r="E247" s="7" t="s">
        <v>5</v>
      </c>
      <c r="F247" s="7" t="s">
        <v>16</v>
      </c>
      <c r="G247" s="11" t="s">
        <v>17</v>
      </c>
    </row>
    <row r="248" spans="1:7">
      <c r="A248" s="120" t="s">
        <v>68</v>
      </c>
      <c r="B248" s="121"/>
      <c r="C248" s="121"/>
      <c r="D248" s="121"/>
      <c r="E248" s="121"/>
      <c r="F248" s="121"/>
      <c r="G248" s="121"/>
    </row>
    <row r="249" spans="1:7">
      <c r="A249" s="3">
        <v>1</v>
      </c>
      <c r="B249" s="3" t="s">
        <v>19</v>
      </c>
      <c r="C249" s="9">
        <f t="shared" ref="C249:C255" si="42">ROUND(D249*0.901,4)</f>
        <v>3.3399999999999999E-2</v>
      </c>
      <c r="D249" s="9">
        <v>3.7100000000000001E-2</v>
      </c>
      <c r="E249" s="13">
        <f t="shared" ref="E249:E255" si="43">C249+$C$9</f>
        <v>0.73580000000000001</v>
      </c>
      <c r="F249" s="8">
        <f>'[2]TARIFNE STAVKE od 01.10.2022'!F222</f>
        <v>4.6300000000000001E-2</v>
      </c>
      <c r="G249" s="9">
        <f t="shared" ref="G249:G255" si="44">(E249+F249)</f>
        <v>0.78210000000000002</v>
      </c>
    </row>
    <row r="250" spans="1:7">
      <c r="A250" s="3">
        <v>2</v>
      </c>
      <c r="B250" s="3" t="s">
        <v>20</v>
      </c>
      <c r="C250" s="9">
        <f t="shared" si="42"/>
        <v>3.3399999999999999E-2</v>
      </c>
      <c r="D250" s="9">
        <v>3.7100000000000001E-2</v>
      </c>
      <c r="E250" s="13">
        <f t="shared" si="43"/>
        <v>0.73580000000000001</v>
      </c>
      <c r="F250" s="8">
        <f>'[2]TARIFNE STAVKE od 01.10.2022'!F223</f>
        <v>3.56E-2</v>
      </c>
      <c r="G250" s="9">
        <f t="shared" si="44"/>
        <v>0.77139999999999997</v>
      </c>
    </row>
    <row r="251" spans="1:7">
      <c r="A251" s="3">
        <v>3</v>
      </c>
      <c r="B251" s="3" t="s">
        <v>21</v>
      </c>
      <c r="C251" s="9">
        <f t="shared" si="42"/>
        <v>3.3399999999999999E-2</v>
      </c>
      <c r="D251" s="9">
        <v>3.7100000000000001E-2</v>
      </c>
      <c r="E251" s="13">
        <f t="shared" si="43"/>
        <v>0.73580000000000001</v>
      </c>
      <c r="F251" s="8">
        <f>'[2]TARIFNE STAVKE od 01.10.2022'!F224</f>
        <v>3.0300000000000001E-2</v>
      </c>
      <c r="G251" s="9">
        <f t="shared" si="44"/>
        <v>0.7661</v>
      </c>
    </row>
    <row r="252" spans="1:7">
      <c r="A252" s="3">
        <v>4</v>
      </c>
      <c r="B252" s="3" t="s">
        <v>22</v>
      </c>
      <c r="C252" s="9">
        <f t="shared" si="42"/>
        <v>3.3399999999999999E-2</v>
      </c>
      <c r="D252" s="9">
        <v>3.7100000000000001E-2</v>
      </c>
      <c r="E252" s="13">
        <f t="shared" si="43"/>
        <v>0.73580000000000001</v>
      </c>
      <c r="F252" s="8">
        <f>'[2]TARIFNE STAVKE od 01.10.2022'!F225</f>
        <v>2.8500000000000001E-2</v>
      </c>
      <c r="G252" s="9">
        <f t="shared" si="44"/>
        <v>0.76429999999999998</v>
      </c>
    </row>
    <row r="253" spans="1:7">
      <c r="A253" s="3">
        <v>5</v>
      </c>
      <c r="B253" s="3" t="s">
        <v>23</v>
      </c>
      <c r="C253" s="9">
        <f t="shared" si="42"/>
        <v>3.3399999999999999E-2</v>
      </c>
      <c r="D253" s="9">
        <v>3.7100000000000001E-2</v>
      </c>
      <c r="E253" s="13">
        <f t="shared" si="43"/>
        <v>0.73580000000000001</v>
      </c>
      <c r="F253" s="8">
        <f>'[2]TARIFNE STAVKE od 01.10.2022'!F226</f>
        <v>2.6700000000000002E-2</v>
      </c>
      <c r="G253" s="9">
        <f t="shared" si="44"/>
        <v>0.76249999999999996</v>
      </c>
    </row>
    <row r="254" spans="1:7">
      <c r="A254" s="3">
        <v>6</v>
      </c>
      <c r="B254" s="3" t="s">
        <v>24</v>
      </c>
      <c r="C254" s="9">
        <f t="shared" si="42"/>
        <v>3.3399999999999999E-2</v>
      </c>
      <c r="D254" s="9">
        <v>3.7100000000000001E-2</v>
      </c>
      <c r="E254" s="13">
        <f t="shared" si="43"/>
        <v>0.73580000000000001</v>
      </c>
      <c r="F254" s="8">
        <f>'[2]TARIFNE STAVKE od 01.10.2022'!F227</f>
        <v>2.5000000000000001E-2</v>
      </c>
      <c r="G254" s="9">
        <f t="shared" si="44"/>
        <v>0.76080000000000003</v>
      </c>
    </row>
    <row r="255" spans="1:7">
      <c r="A255" s="3">
        <v>7</v>
      </c>
      <c r="B255" s="3" t="s">
        <v>25</v>
      </c>
      <c r="C255" s="9">
        <f t="shared" si="42"/>
        <v>3.3399999999999999E-2</v>
      </c>
      <c r="D255" s="9">
        <v>3.7100000000000001E-2</v>
      </c>
      <c r="E255" s="13">
        <f t="shared" si="43"/>
        <v>0.73580000000000001</v>
      </c>
      <c r="F255" s="8">
        <f>'[2]TARIFNE STAVKE od 01.10.2022'!F228</f>
        <v>2.3199999999999998E-2</v>
      </c>
      <c r="G255" s="9">
        <f t="shared" si="44"/>
        <v>0.75900000000000001</v>
      </c>
    </row>
    <row r="257" spans="1:7">
      <c r="A257" s="117" t="s">
        <v>71</v>
      </c>
      <c r="B257" s="117"/>
      <c r="C257" s="117"/>
      <c r="D257" s="117"/>
      <c r="E257" s="117"/>
      <c r="F257" s="117"/>
      <c r="G257" s="117"/>
    </row>
    <row r="258" spans="1:7" ht="38.25">
      <c r="A258" s="3" t="s">
        <v>8</v>
      </c>
      <c r="B258" s="3" t="s">
        <v>9</v>
      </c>
      <c r="C258" s="4" t="str">
        <f>C246</f>
        <v xml:space="preserve">Iznos premije opskrbljivača (P x 0,901) (kn/kWh) </v>
      </c>
      <c r="D258" s="4" t="s">
        <v>10</v>
      </c>
      <c r="E258" s="4" t="s">
        <v>11</v>
      </c>
      <c r="F258" s="4" t="s">
        <v>12</v>
      </c>
      <c r="G258" s="4" t="s">
        <v>13</v>
      </c>
    </row>
    <row r="259" spans="1:7">
      <c r="A259" s="7"/>
      <c r="B259" s="7" t="s">
        <v>14</v>
      </c>
      <c r="C259" s="7" t="s">
        <v>15</v>
      </c>
      <c r="D259" s="7" t="s">
        <v>15</v>
      </c>
      <c r="E259" s="7" t="s">
        <v>5</v>
      </c>
      <c r="F259" s="7" t="s">
        <v>16</v>
      </c>
      <c r="G259" s="11" t="s">
        <v>17</v>
      </c>
    </row>
    <row r="260" spans="1:7">
      <c r="A260" s="120" t="s">
        <v>68</v>
      </c>
      <c r="B260" s="121"/>
      <c r="C260" s="121"/>
      <c r="D260" s="121"/>
      <c r="E260" s="121"/>
      <c r="F260" s="121"/>
      <c r="G260" s="121"/>
    </row>
    <row r="261" spans="1:7">
      <c r="A261" s="3">
        <v>1</v>
      </c>
      <c r="B261" s="3" t="s">
        <v>19</v>
      </c>
      <c r="C261" s="9">
        <f t="shared" ref="C261:C267" si="45">ROUND(D261*0.901,4)</f>
        <v>2.6599999999999999E-2</v>
      </c>
      <c r="D261" s="9">
        <v>2.9499999999999998E-2</v>
      </c>
      <c r="E261" s="13">
        <f t="shared" ref="E261:E267" si="46">C261+$C$9</f>
        <v>0.72899999999999998</v>
      </c>
      <c r="F261" s="8">
        <f>'[2]TARIFNE STAVKE od 01.10.2022'!F232</f>
        <v>4.6300000000000001E-2</v>
      </c>
      <c r="G261" s="9">
        <f t="shared" ref="G261:G267" si="47">(E261+F261)</f>
        <v>0.77529999999999999</v>
      </c>
    </row>
    <row r="262" spans="1:7">
      <c r="A262" s="3">
        <v>2</v>
      </c>
      <c r="B262" s="3" t="s">
        <v>20</v>
      </c>
      <c r="C262" s="9">
        <f t="shared" si="45"/>
        <v>2.6599999999999999E-2</v>
      </c>
      <c r="D262" s="9">
        <v>2.9499999999999998E-2</v>
      </c>
      <c r="E262" s="13">
        <f t="shared" si="46"/>
        <v>0.72899999999999998</v>
      </c>
      <c r="F262" s="8">
        <f>'[2]TARIFNE STAVKE od 01.10.2022'!F233</f>
        <v>3.56E-2</v>
      </c>
      <c r="G262" s="9">
        <f t="shared" si="47"/>
        <v>0.76459999999999995</v>
      </c>
    </row>
    <row r="263" spans="1:7">
      <c r="A263" s="3">
        <v>3</v>
      </c>
      <c r="B263" s="3" t="s">
        <v>21</v>
      </c>
      <c r="C263" s="9">
        <f t="shared" si="45"/>
        <v>2.6599999999999999E-2</v>
      </c>
      <c r="D263" s="9">
        <v>2.9499999999999998E-2</v>
      </c>
      <c r="E263" s="13">
        <f t="shared" si="46"/>
        <v>0.72899999999999998</v>
      </c>
      <c r="F263" s="8">
        <f>'[2]TARIFNE STAVKE od 01.10.2022'!F234</f>
        <v>3.0300000000000001E-2</v>
      </c>
      <c r="G263" s="9">
        <f t="shared" si="47"/>
        <v>0.75929999999999997</v>
      </c>
    </row>
    <row r="264" spans="1:7">
      <c r="A264" s="3">
        <v>4</v>
      </c>
      <c r="B264" s="3" t="s">
        <v>22</v>
      </c>
      <c r="C264" s="9">
        <f t="shared" si="45"/>
        <v>2.6599999999999999E-2</v>
      </c>
      <c r="D264" s="9">
        <v>2.9499999999999998E-2</v>
      </c>
      <c r="E264" s="13">
        <f t="shared" si="46"/>
        <v>0.72899999999999998</v>
      </c>
      <c r="F264" s="8">
        <f>'[2]TARIFNE STAVKE od 01.10.2022'!F235</f>
        <v>2.8500000000000001E-2</v>
      </c>
      <c r="G264" s="9">
        <f t="shared" si="47"/>
        <v>0.75749999999999995</v>
      </c>
    </row>
    <row r="265" spans="1:7">
      <c r="A265" s="3">
        <v>5</v>
      </c>
      <c r="B265" s="3" t="s">
        <v>23</v>
      </c>
      <c r="C265" s="9">
        <f t="shared" si="45"/>
        <v>2.6599999999999999E-2</v>
      </c>
      <c r="D265" s="9">
        <v>2.9499999999999998E-2</v>
      </c>
      <c r="E265" s="13">
        <f t="shared" si="46"/>
        <v>0.72899999999999998</v>
      </c>
      <c r="F265" s="8">
        <f>'[2]TARIFNE STAVKE od 01.10.2022'!F236</f>
        <v>2.6700000000000002E-2</v>
      </c>
      <c r="G265" s="9">
        <f t="shared" si="47"/>
        <v>0.75570000000000004</v>
      </c>
    </row>
    <row r="266" spans="1:7">
      <c r="A266" s="3">
        <v>6</v>
      </c>
      <c r="B266" s="3" t="s">
        <v>24</v>
      </c>
      <c r="C266" s="9">
        <f t="shared" si="45"/>
        <v>2.6599999999999999E-2</v>
      </c>
      <c r="D266" s="9">
        <v>2.9499999999999998E-2</v>
      </c>
      <c r="E266" s="13">
        <f t="shared" si="46"/>
        <v>0.72899999999999998</v>
      </c>
      <c r="F266" s="8">
        <f>'[2]TARIFNE STAVKE od 01.10.2022'!F237</f>
        <v>2.5000000000000001E-2</v>
      </c>
      <c r="G266" s="9">
        <f t="shared" si="47"/>
        <v>0.754</v>
      </c>
    </row>
    <row r="267" spans="1:7">
      <c r="A267" s="3">
        <v>7</v>
      </c>
      <c r="B267" s="3" t="s">
        <v>25</v>
      </c>
      <c r="C267" s="9">
        <f t="shared" si="45"/>
        <v>2.6599999999999999E-2</v>
      </c>
      <c r="D267" s="9">
        <v>2.9499999999999998E-2</v>
      </c>
      <c r="E267" s="13">
        <f t="shared" si="46"/>
        <v>0.72899999999999998</v>
      </c>
      <c r="F267" s="8">
        <f>'[2]TARIFNE STAVKE od 01.10.2022'!F238</f>
        <v>2.3199999999999998E-2</v>
      </c>
      <c r="G267" s="9">
        <f t="shared" si="47"/>
        <v>0.75219999999999998</v>
      </c>
    </row>
    <row r="269" spans="1:7">
      <c r="A269" s="117" t="s">
        <v>72</v>
      </c>
      <c r="B269" s="117"/>
      <c r="C269" s="117"/>
      <c r="D269" s="117"/>
      <c r="E269" s="117"/>
      <c r="F269" s="117"/>
      <c r="G269" s="117"/>
    </row>
    <row r="270" spans="1:7" ht="38.25">
      <c r="A270" s="3" t="s">
        <v>8</v>
      </c>
      <c r="B270" s="3" t="s">
        <v>9</v>
      </c>
      <c r="C270" s="4" t="str">
        <f>C258</f>
        <v xml:space="preserve">Iznos premije opskrbljivača (P x 0,901) (kn/kWh) </v>
      </c>
      <c r="D270" s="4" t="s">
        <v>10</v>
      </c>
      <c r="E270" s="4" t="s">
        <v>11</v>
      </c>
      <c r="F270" s="4" t="s">
        <v>12</v>
      </c>
      <c r="G270" s="4" t="s">
        <v>13</v>
      </c>
    </row>
    <row r="271" spans="1:7">
      <c r="A271" s="7"/>
      <c r="B271" s="7" t="s">
        <v>14</v>
      </c>
      <c r="C271" s="7" t="s">
        <v>15</v>
      </c>
      <c r="D271" s="7" t="s">
        <v>15</v>
      </c>
      <c r="E271" s="7" t="s">
        <v>5</v>
      </c>
      <c r="F271" s="7" t="s">
        <v>16</v>
      </c>
      <c r="G271" s="11" t="s">
        <v>17</v>
      </c>
    </row>
    <row r="272" spans="1:7">
      <c r="A272" s="120" t="s">
        <v>68</v>
      </c>
      <c r="B272" s="121"/>
      <c r="C272" s="121"/>
      <c r="D272" s="121"/>
      <c r="E272" s="121"/>
      <c r="F272" s="121"/>
      <c r="G272" s="121"/>
    </row>
    <row r="273" spans="1:7">
      <c r="A273" s="3">
        <v>1</v>
      </c>
      <c r="B273" s="3" t="s">
        <v>19</v>
      </c>
      <c r="C273" s="9">
        <f t="shared" ref="C273:C278" si="48">ROUND(D273*0.901,4)</f>
        <v>3.3399999999999999E-2</v>
      </c>
      <c r="D273" s="9">
        <v>3.7100000000000001E-2</v>
      </c>
      <c r="E273" s="13">
        <f t="shared" ref="E273:E278" si="49">C273+$C$9</f>
        <v>0.73580000000000001</v>
      </c>
      <c r="F273" s="8">
        <f>'[2]TARIFNE STAVKE od 01.10.2022'!F242</f>
        <v>4.6300000000000001E-2</v>
      </c>
      <c r="G273" s="9">
        <f t="shared" ref="G273:G278" si="50">(E273+F273)</f>
        <v>0.78210000000000002</v>
      </c>
    </row>
    <row r="274" spans="1:7">
      <c r="A274" s="3">
        <v>2</v>
      </c>
      <c r="B274" s="3" t="s">
        <v>20</v>
      </c>
      <c r="C274" s="9">
        <f t="shared" si="48"/>
        <v>3.3399999999999999E-2</v>
      </c>
      <c r="D274" s="9">
        <v>3.7100000000000001E-2</v>
      </c>
      <c r="E274" s="13">
        <f t="shared" si="49"/>
        <v>0.73580000000000001</v>
      </c>
      <c r="F274" s="8">
        <f>'[2]TARIFNE STAVKE od 01.10.2022'!F243</f>
        <v>3.56E-2</v>
      </c>
      <c r="G274" s="9">
        <f t="shared" si="50"/>
        <v>0.77139999999999997</v>
      </c>
    </row>
    <row r="275" spans="1:7">
      <c r="A275" s="3">
        <v>3</v>
      </c>
      <c r="B275" s="3" t="s">
        <v>21</v>
      </c>
      <c r="C275" s="9">
        <f t="shared" si="48"/>
        <v>3.3399999999999999E-2</v>
      </c>
      <c r="D275" s="9">
        <v>3.7100000000000001E-2</v>
      </c>
      <c r="E275" s="13">
        <f t="shared" si="49"/>
        <v>0.73580000000000001</v>
      </c>
      <c r="F275" s="8">
        <f>'[2]TARIFNE STAVKE od 01.10.2022'!F244</f>
        <v>3.0300000000000001E-2</v>
      </c>
      <c r="G275" s="9">
        <f t="shared" si="50"/>
        <v>0.7661</v>
      </c>
    </row>
    <row r="276" spans="1:7">
      <c r="A276" s="3">
        <v>4</v>
      </c>
      <c r="B276" s="3" t="s">
        <v>23</v>
      </c>
      <c r="C276" s="9">
        <f t="shared" si="48"/>
        <v>3.3399999999999999E-2</v>
      </c>
      <c r="D276" s="9">
        <v>3.7100000000000001E-2</v>
      </c>
      <c r="E276" s="13">
        <f t="shared" si="49"/>
        <v>0.73580000000000001</v>
      </c>
      <c r="F276" s="8">
        <f>'[2]TARIFNE STAVKE od 01.10.2022'!F245</f>
        <v>2.8500000000000001E-2</v>
      </c>
      <c r="G276" s="9">
        <f t="shared" si="50"/>
        <v>0.76429999999999998</v>
      </c>
    </row>
    <row r="277" spans="1:7">
      <c r="A277" s="3">
        <v>5</v>
      </c>
      <c r="B277" s="3" t="s">
        <v>28</v>
      </c>
      <c r="C277" s="9">
        <f t="shared" si="48"/>
        <v>3.3399999999999999E-2</v>
      </c>
      <c r="D277" s="9">
        <v>3.7100000000000001E-2</v>
      </c>
      <c r="E277" s="13">
        <f t="shared" si="49"/>
        <v>0.73580000000000001</v>
      </c>
      <c r="F277" s="8">
        <f>'[2]TARIFNE STAVKE od 01.10.2022'!F246</f>
        <v>2.1399999999999999E-2</v>
      </c>
      <c r="G277" s="9">
        <f t="shared" si="50"/>
        <v>0.75719999999999998</v>
      </c>
    </row>
    <row r="278" spans="1:7">
      <c r="A278" s="3">
        <v>6</v>
      </c>
      <c r="B278" s="3" t="s">
        <v>73</v>
      </c>
      <c r="C278" s="9">
        <f t="shared" si="48"/>
        <v>3.3399999999999999E-2</v>
      </c>
      <c r="D278" s="9">
        <v>3.7100000000000001E-2</v>
      </c>
      <c r="E278" s="13">
        <f t="shared" si="49"/>
        <v>0.73580000000000001</v>
      </c>
      <c r="F278" s="8">
        <f>'[2]TARIFNE STAVKE od 01.10.2022'!F247</f>
        <v>1.24E-2</v>
      </c>
      <c r="G278" s="9">
        <f t="shared" si="50"/>
        <v>0.74819999999999998</v>
      </c>
    </row>
    <row r="280" spans="1:7">
      <c r="A280" s="117" t="s">
        <v>74</v>
      </c>
      <c r="B280" s="117"/>
      <c r="C280" s="117"/>
      <c r="D280" s="117"/>
      <c r="E280" s="117"/>
      <c r="F280" s="117"/>
      <c r="G280" s="117"/>
    </row>
    <row r="281" spans="1:7" ht="38.25">
      <c r="A281" s="3" t="s">
        <v>8</v>
      </c>
      <c r="B281" s="3" t="s">
        <v>9</v>
      </c>
      <c r="C281" s="4" t="str">
        <f>C270</f>
        <v xml:space="preserve">Iznos premije opskrbljivača (P x 0,901) (kn/kWh) </v>
      </c>
      <c r="D281" s="4" t="s">
        <v>10</v>
      </c>
      <c r="E281" s="4" t="s">
        <v>11</v>
      </c>
      <c r="F281" s="4" t="s">
        <v>12</v>
      </c>
      <c r="G281" s="4" t="s">
        <v>13</v>
      </c>
    </row>
    <row r="282" spans="1:7">
      <c r="A282" s="7"/>
      <c r="B282" s="7" t="s">
        <v>14</v>
      </c>
      <c r="C282" s="7" t="s">
        <v>15</v>
      </c>
      <c r="D282" s="7" t="s">
        <v>15</v>
      </c>
      <c r="E282" s="7" t="s">
        <v>5</v>
      </c>
      <c r="F282" s="7" t="s">
        <v>16</v>
      </c>
      <c r="G282" s="11" t="s">
        <v>17</v>
      </c>
    </row>
    <row r="283" spans="1:7">
      <c r="A283" s="120" t="s">
        <v>68</v>
      </c>
      <c r="B283" s="121"/>
      <c r="C283" s="121"/>
      <c r="D283" s="121"/>
      <c r="E283" s="121"/>
      <c r="F283" s="121"/>
      <c r="G283" s="121"/>
    </row>
    <row r="284" spans="1:7">
      <c r="A284" s="3">
        <v>1</v>
      </c>
      <c r="B284" s="3" t="s">
        <v>19</v>
      </c>
      <c r="C284" s="9">
        <f t="shared" ref="C284:C290" si="51">ROUND(D284*0.901,4)</f>
        <v>3.3399999999999999E-2</v>
      </c>
      <c r="D284" s="9">
        <v>3.7100000000000001E-2</v>
      </c>
      <c r="E284" s="13">
        <f t="shared" ref="E284:E290" si="52">C284+$C$9</f>
        <v>0.73580000000000001</v>
      </c>
      <c r="F284" s="8">
        <f>'[2]TARIFNE STAVKE od 01.10.2022'!F251</f>
        <v>4.6300000000000001E-2</v>
      </c>
      <c r="G284" s="9">
        <f t="shared" ref="G284:G290" si="53">(E284+F284)</f>
        <v>0.78210000000000002</v>
      </c>
    </row>
    <row r="285" spans="1:7">
      <c r="A285" s="3">
        <v>2</v>
      </c>
      <c r="B285" s="3" t="s">
        <v>20</v>
      </c>
      <c r="C285" s="9">
        <f t="shared" si="51"/>
        <v>3.3399999999999999E-2</v>
      </c>
      <c r="D285" s="9">
        <v>3.7100000000000001E-2</v>
      </c>
      <c r="E285" s="13">
        <f t="shared" si="52"/>
        <v>0.73580000000000001</v>
      </c>
      <c r="F285" s="8">
        <f>'[2]TARIFNE STAVKE od 01.10.2022'!F252</f>
        <v>3.56E-2</v>
      </c>
      <c r="G285" s="9">
        <f t="shared" si="53"/>
        <v>0.77139999999999997</v>
      </c>
    </row>
    <row r="286" spans="1:7">
      <c r="A286" s="3">
        <v>3</v>
      </c>
      <c r="B286" s="3" t="s">
        <v>21</v>
      </c>
      <c r="C286" s="9">
        <f t="shared" si="51"/>
        <v>3.3399999999999999E-2</v>
      </c>
      <c r="D286" s="9">
        <v>3.7100000000000001E-2</v>
      </c>
      <c r="E286" s="13">
        <f t="shared" si="52"/>
        <v>0.73580000000000001</v>
      </c>
      <c r="F286" s="8">
        <f>'[2]TARIFNE STAVKE od 01.10.2022'!F253</f>
        <v>3.0300000000000001E-2</v>
      </c>
      <c r="G286" s="9">
        <f t="shared" si="53"/>
        <v>0.7661</v>
      </c>
    </row>
    <row r="287" spans="1:7">
      <c r="A287" s="3">
        <v>4</v>
      </c>
      <c r="B287" s="3" t="s">
        <v>22</v>
      </c>
      <c r="C287" s="9">
        <f t="shared" si="51"/>
        <v>3.3399999999999999E-2</v>
      </c>
      <c r="D287" s="9">
        <v>3.7100000000000001E-2</v>
      </c>
      <c r="E287" s="13">
        <f t="shared" si="52"/>
        <v>0.73580000000000001</v>
      </c>
      <c r="F287" s="8">
        <f>'[2]TARIFNE STAVKE od 01.10.2022'!F254</f>
        <v>2.8500000000000001E-2</v>
      </c>
      <c r="G287" s="9">
        <f t="shared" si="53"/>
        <v>0.76429999999999998</v>
      </c>
    </row>
    <row r="288" spans="1:7">
      <c r="A288" s="3">
        <v>5</v>
      </c>
      <c r="B288" s="3" t="s">
        <v>23</v>
      </c>
      <c r="C288" s="9">
        <f t="shared" si="51"/>
        <v>3.3399999999999999E-2</v>
      </c>
      <c r="D288" s="9">
        <v>3.7100000000000001E-2</v>
      </c>
      <c r="E288" s="13">
        <f t="shared" si="52"/>
        <v>0.73580000000000001</v>
      </c>
      <c r="F288" s="8">
        <f>'[2]TARIFNE STAVKE od 01.10.2022'!F255</f>
        <v>2.6700000000000002E-2</v>
      </c>
      <c r="G288" s="9">
        <f t="shared" si="53"/>
        <v>0.76249999999999996</v>
      </c>
    </row>
    <row r="289" spans="1:7">
      <c r="A289" s="3">
        <v>6</v>
      </c>
      <c r="B289" s="3" t="s">
        <v>24</v>
      </c>
      <c r="C289" s="9">
        <f t="shared" si="51"/>
        <v>3.3399999999999999E-2</v>
      </c>
      <c r="D289" s="9">
        <v>3.7100000000000001E-2</v>
      </c>
      <c r="E289" s="13">
        <f t="shared" si="52"/>
        <v>0.73580000000000001</v>
      </c>
      <c r="F289" s="8">
        <f>'[2]TARIFNE STAVKE od 01.10.2022'!F256</f>
        <v>2.5000000000000001E-2</v>
      </c>
      <c r="G289" s="9">
        <f t="shared" si="53"/>
        <v>0.76080000000000003</v>
      </c>
    </row>
    <row r="290" spans="1:7">
      <c r="A290" s="3">
        <v>7</v>
      </c>
      <c r="B290" s="3" t="s">
        <v>25</v>
      </c>
      <c r="C290" s="9">
        <f t="shared" si="51"/>
        <v>3.3399999999999999E-2</v>
      </c>
      <c r="D290" s="9">
        <v>3.7100000000000001E-2</v>
      </c>
      <c r="E290" s="13">
        <f t="shared" si="52"/>
        <v>0.73580000000000001</v>
      </c>
      <c r="F290" s="8">
        <f>'[2]TARIFNE STAVKE od 01.10.2022'!F257</f>
        <v>2.3199999999999998E-2</v>
      </c>
      <c r="G290" s="9">
        <f t="shared" si="53"/>
        <v>0.75900000000000001</v>
      </c>
    </row>
    <row r="292" spans="1:7">
      <c r="A292" s="117" t="s">
        <v>75</v>
      </c>
      <c r="B292" s="117"/>
      <c r="C292" s="117"/>
      <c r="D292" s="117"/>
      <c r="E292" s="117"/>
      <c r="F292" s="117"/>
      <c r="G292" s="117"/>
    </row>
    <row r="293" spans="1:7" ht="38.25">
      <c r="A293" s="3" t="s">
        <v>8</v>
      </c>
      <c r="B293" s="3" t="s">
        <v>9</v>
      </c>
      <c r="C293" s="4" t="str">
        <f>C281</f>
        <v xml:space="preserve">Iznos premije opskrbljivača (P x 0,901) (kn/kWh) </v>
      </c>
      <c r="D293" s="4" t="s">
        <v>10</v>
      </c>
      <c r="E293" s="4" t="s">
        <v>11</v>
      </c>
      <c r="F293" s="4" t="s">
        <v>12</v>
      </c>
      <c r="G293" s="4" t="s">
        <v>13</v>
      </c>
    </row>
    <row r="294" spans="1:7">
      <c r="A294" s="7"/>
      <c r="B294" s="7" t="s">
        <v>14</v>
      </c>
      <c r="C294" s="7" t="s">
        <v>15</v>
      </c>
      <c r="D294" s="7" t="s">
        <v>15</v>
      </c>
      <c r="E294" s="7" t="s">
        <v>5</v>
      </c>
      <c r="F294" s="7" t="s">
        <v>16</v>
      </c>
      <c r="G294" s="11" t="s">
        <v>17</v>
      </c>
    </row>
    <row r="295" spans="1:7">
      <c r="A295" s="120" t="s">
        <v>76</v>
      </c>
      <c r="B295" s="121"/>
      <c r="C295" s="121"/>
      <c r="D295" s="121"/>
      <c r="E295" s="121"/>
      <c r="F295" s="121"/>
      <c r="G295" s="121"/>
    </row>
    <row r="296" spans="1:7">
      <c r="A296" s="3">
        <v>1</v>
      </c>
      <c r="B296" s="3" t="s">
        <v>19</v>
      </c>
      <c r="C296" s="9">
        <f t="shared" ref="C296:C301" si="54">ROUND(D296*0.901,4)</f>
        <v>2.6599999999999999E-2</v>
      </c>
      <c r="D296" s="9">
        <v>2.9499999999999998E-2</v>
      </c>
      <c r="E296" s="13">
        <f t="shared" ref="E296:E301" si="55">C296+$C$9</f>
        <v>0.72899999999999998</v>
      </c>
      <c r="F296" s="76" t="str">
        <f>'[2]TARIFNE STAVKE od 01.10.2022'!F261</f>
        <v>0,0250</v>
      </c>
      <c r="G296" s="9">
        <f t="shared" ref="G296:G301" si="56">(E296+F296)</f>
        <v>0.754</v>
      </c>
    </row>
    <row r="297" spans="1:7">
      <c r="A297" s="3">
        <v>2</v>
      </c>
      <c r="B297" s="3" t="s">
        <v>20</v>
      </c>
      <c r="C297" s="9">
        <f t="shared" si="54"/>
        <v>2.6599999999999999E-2</v>
      </c>
      <c r="D297" s="9">
        <v>2.9499999999999998E-2</v>
      </c>
      <c r="E297" s="13">
        <f t="shared" si="55"/>
        <v>0.72899999999999998</v>
      </c>
      <c r="F297" s="76" t="str">
        <f>'[2]TARIFNE STAVKE od 01.10.2022'!F262</f>
        <v>0,0250</v>
      </c>
      <c r="G297" s="9">
        <f t="shared" si="56"/>
        <v>0.754</v>
      </c>
    </row>
    <row r="298" spans="1:7">
      <c r="A298" s="3">
        <v>3</v>
      </c>
      <c r="B298" s="3" t="s">
        <v>21</v>
      </c>
      <c r="C298" s="9">
        <f t="shared" si="54"/>
        <v>2.6599999999999999E-2</v>
      </c>
      <c r="D298" s="9">
        <v>2.9499999999999998E-2</v>
      </c>
      <c r="E298" s="13">
        <f t="shared" si="55"/>
        <v>0.72899999999999998</v>
      </c>
      <c r="F298" s="76" t="str">
        <f>'[2]TARIFNE STAVKE od 01.10.2022'!F263</f>
        <v>0,0250</v>
      </c>
      <c r="G298" s="9">
        <f t="shared" si="56"/>
        <v>0.754</v>
      </c>
    </row>
    <row r="299" spans="1:7">
      <c r="A299" s="3">
        <v>4</v>
      </c>
      <c r="B299" s="3" t="s">
        <v>22</v>
      </c>
      <c r="C299" s="9">
        <f t="shared" si="54"/>
        <v>2.6599999999999999E-2</v>
      </c>
      <c r="D299" s="9">
        <v>2.9499999999999998E-2</v>
      </c>
      <c r="E299" s="13">
        <f t="shared" si="55"/>
        <v>0.72899999999999998</v>
      </c>
      <c r="F299" s="76" t="str">
        <f>'[2]TARIFNE STAVKE od 01.10.2022'!F264</f>
        <v>0,0238</v>
      </c>
      <c r="G299" s="9">
        <f t="shared" si="56"/>
        <v>0.75280000000000002</v>
      </c>
    </row>
    <row r="300" spans="1:7">
      <c r="A300" s="3">
        <v>5</v>
      </c>
      <c r="B300" s="3" t="s">
        <v>23</v>
      </c>
      <c r="C300" s="9">
        <f t="shared" si="54"/>
        <v>2.6599999999999999E-2</v>
      </c>
      <c r="D300" s="9">
        <v>2.9499999999999998E-2</v>
      </c>
      <c r="E300" s="13">
        <f t="shared" si="55"/>
        <v>0.72899999999999998</v>
      </c>
      <c r="F300" s="76" t="str">
        <f>'[2]TARIFNE STAVKE od 01.10.2022'!F265</f>
        <v>0,0225</v>
      </c>
      <c r="G300" s="9">
        <f t="shared" si="56"/>
        <v>0.75149999999999995</v>
      </c>
    </row>
    <row r="301" spans="1:7">
      <c r="A301" s="3">
        <v>6</v>
      </c>
      <c r="B301" s="3" t="s">
        <v>24</v>
      </c>
      <c r="C301" s="9">
        <f t="shared" si="54"/>
        <v>2.6599999999999999E-2</v>
      </c>
      <c r="D301" s="9">
        <v>2.9499999999999998E-2</v>
      </c>
      <c r="E301" s="13">
        <f t="shared" si="55"/>
        <v>0.72899999999999998</v>
      </c>
      <c r="F301" s="76" t="str">
        <f>'[2]TARIFNE STAVKE od 01.10.2022'!F266</f>
        <v>0,0213</v>
      </c>
      <c r="G301" s="9">
        <f t="shared" si="56"/>
        <v>0.75029999999999997</v>
      </c>
    </row>
    <row r="303" spans="1:7">
      <c r="A303" s="117" t="s">
        <v>77</v>
      </c>
      <c r="B303" s="117"/>
      <c r="C303" s="117"/>
      <c r="D303" s="117"/>
      <c r="E303" s="117"/>
      <c r="F303" s="117"/>
      <c r="G303" s="117"/>
    </row>
    <row r="304" spans="1:7" ht="38.25">
      <c r="A304" s="3" t="s">
        <v>8</v>
      </c>
      <c r="B304" s="3" t="s">
        <v>9</v>
      </c>
      <c r="C304" s="4" t="str">
        <f>C293</f>
        <v xml:space="preserve">Iznos premije opskrbljivača (P x 0,901) (kn/kWh) </v>
      </c>
      <c r="D304" s="4" t="s">
        <v>10</v>
      </c>
      <c r="E304" s="4" t="s">
        <v>11</v>
      </c>
      <c r="F304" s="4" t="s">
        <v>12</v>
      </c>
      <c r="G304" s="4" t="s">
        <v>13</v>
      </c>
    </row>
    <row r="305" spans="1:7">
      <c r="A305" s="7"/>
      <c r="B305" s="7" t="s">
        <v>14</v>
      </c>
      <c r="C305" s="7" t="s">
        <v>15</v>
      </c>
      <c r="D305" s="7" t="s">
        <v>15</v>
      </c>
      <c r="E305" s="7" t="s">
        <v>5</v>
      </c>
      <c r="F305" s="7" t="s">
        <v>16</v>
      </c>
      <c r="G305" s="11" t="s">
        <v>17</v>
      </c>
    </row>
    <row r="306" spans="1:7">
      <c r="A306" s="120" t="s">
        <v>78</v>
      </c>
      <c r="B306" s="121"/>
      <c r="C306" s="121"/>
      <c r="D306" s="121"/>
      <c r="E306" s="121"/>
      <c r="F306" s="121"/>
      <c r="G306" s="121"/>
    </row>
    <row r="307" spans="1:7">
      <c r="A307" s="3">
        <v>1</v>
      </c>
      <c r="B307" s="3" t="s">
        <v>19</v>
      </c>
      <c r="C307" s="9">
        <f t="shared" ref="C307:C311" si="57">ROUND(D307*0.901,4)</f>
        <v>2.7400000000000001E-2</v>
      </c>
      <c r="D307" s="9">
        <v>3.04E-2</v>
      </c>
      <c r="E307" s="13">
        <f>C307+$C$9</f>
        <v>0.7298</v>
      </c>
      <c r="F307" s="76" t="str">
        <f>'[2]TARIFNE STAVKE od 01.10.2022'!F270</f>
        <v>0,0459</v>
      </c>
      <c r="G307" s="9">
        <f>(E307+F307)</f>
        <v>0.77570000000000006</v>
      </c>
    </row>
    <row r="308" spans="1:7">
      <c r="A308" s="3">
        <v>2</v>
      </c>
      <c r="B308" s="3" t="s">
        <v>20</v>
      </c>
      <c r="C308" s="9">
        <f t="shared" si="57"/>
        <v>2.7400000000000001E-2</v>
      </c>
      <c r="D308" s="9">
        <v>3.04E-2</v>
      </c>
      <c r="E308" s="13">
        <f>C308+$C$9</f>
        <v>0.7298</v>
      </c>
      <c r="F308" s="76" t="str">
        <f>'[2]TARIFNE STAVKE od 01.10.2022'!F271</f>
        <v>0,0382</v>
      </c>
      <c r="G308" s="9">
        <f>(E308+F308)</f>
        <v>0.76800000000000002</v>
      </c>
    </row>
    <row r="309" spans="1:7">
      <c r="A309" s="3">
        <v>3</v>
      </c>
      <c r="B309" s="3" t="s">
        <v>21</v>
      </c>
      <c r="C309" s="9">
        <f t="shared" si="57"/>
        <v>2.7400000000000001E-2</v>
      </c>
      <c r="D309" s="9">
        <v>3.04E-2</v>
      </c>
      <c r="E309" s="13">
        <f>C309+$C$9</f>
        <v>0.7298</v>
      </c>
      <c r="F309" s="76" t="str">
        <f>'[2]TARIFNE STAVKE od 01.10.2022'!F272</f>
        <v>0,0363</v>
      </c>
      <c r="G309" s="9">
        <f>(E309+F309)</f>
        <v>0.7661</v>
      </c>
    </row>
    <row r="310" spans="1:7">
      <c r="A310" s="3">
        <v>4</v>
      </c>
      <c r="B310" s="3" t="s">
        <v>22</v>
      </c>
      <c r="C310" s="9">
        <f t="shared" si="57"/>
        <v>2.7400000000000001E-2</v>
      </c>
      <c r="D310" s="9">
        <v>3.04E-2</v>
      </c>
      <c r="E310" s="13">
        <f>C310+$C$9</f>
        <v>0.7298</v>
      </c>
      <c r="F310" s="76" t="str">
        <f>'[2]TARIFNE STAVKE od 01.10.2022'!F273</f>
        <v>0,0344</v>
      </c>
      <c r="G310" s="9">
        <f>(E310+F310)</f>
        <v>0.76419999999999999</v>
      </c>
    </row>
    <row r="311" spans="1:7">
      <c r="A311" s="3">
        <v>5</v>
      </c>
      <c r="B311" s="3" t="s">
        <v>23</v>
      </c>
      <c r="C311" s="9">
        <f t="shared" si="57"/>
        <v>2.7400000000000001E-2</v>
      </c>
      <c r="D311" s="9">
        <v>3.04E-2</v>
      </c>
      <c r="E311" s="13">
        <f>C311+$C$9</f>
        <v>0.7298</v>
      </c>
      <c r="F311" s="76" t="str">
        <f>'[2]TARIFNE STAVKE od 01.10.2022'!F274</f>
        <v>0,0324</v>
      </c>
      <c r="G311" s="9">
        <f>(E311+F311)</f>
        <v>0.76219999999999999</v>
      </c>
    </row>
    <row r="312" spans="1:7">
      <c r="A312" s="120" t="s">
        <v>79</v>
      </c>
      <c r="B312" s="121"/>
      <c r="C312" s="121"/>
      <c r="D312" s="121"/>
      <c r="E312" s="121"/>
      <c r="F312" s="121"/>
      <c r="G312" s="121"/>
    </row>
    <row r="313" spans="1:7">
      <c r="A313" s="3">
        <v>1</v>
      </c>
      <c r="B313" s="3" t="s">
        <v>20</v>
      </c>
      <c r="C313" s="9">
        <f t="shared" ref="C313:C315" si="58">ROUND(D313*0.901,4)</f>
        <v>2.7400000000000001E-2</v>
      </c>
      <c r="D313" s="9">
        <v>3.04E-2</v>
      </c>
      <c r="E313" s="13">
        <f>C313+$C$9</f>
        <v>0.7298</v>
      </c>
      <c r="F313" s="76" t="str">
        <f>'[2]TARIFNE STAVKE od 01.10.2022'!F278</f>
        <v>0,0451</v>
      </c>
      <c r="G313" s="9">
        <f>(E313+F313)</f>
        <v>0.77490000000000003</v>
      </c>
    </row>
    <row r="314" spans="1:7">
      <c r="A314" s="3">
        <v>2</v>
      </c>
      <c r="B314" s="3" t="s">
        <v>22</v>
      </c>
      <c r="C314" s="9">
        <f t="shared" si="58"/>
        <v>2.7400000000000001E-2</v>
      </c>
      <c r="D314" s="9">
        <v>3.04E-2</v>
      </c>
      <c r="E314" s="13">
        <f>C314+$C$9</f>
        <v>0.7298</v>
      </c>
      <c r="F314" s="76" t="str">
        <f>'[2]TARIFNE STAVKE od 01.10.2022'!F279</f>
        <v>0,0428</v>
      </c>
      <c r="G314" s="9">
        <f>(E314+F314)</f>
        <v>0.77259999999999995</v>
      </c>
    </row>
    <row r="315" spans="1:7">
      <c r="A315" s="3">
        <v>3</v>
      </c>
      <c r="B315" s="3" t="s">
        <v>23</v>
      </c>
      <c r="C315" s="9">
        <f t="shared" si="58"/>
        <v>2.7400000000000001E-2</v>
      </c>
      <c r="D315" s="9">
        <v>3.04E-2</v>
      </c>
      <c r="E315" s="13">
        <f>C315+$C$9</f>
        <v>0.7298</v>
      </c>
      <c r="F315" s="76" t="str">
        <f>'[2]TARIFNE STAVKE od 01.10.2022'!F280</f>
        <v>0,0405</v>
      </c>
      <c r="G315" s="9">
        <f>(E315+F315)</f>
        <v>0.77029999999999998</v>
      </c>
    </row>
    <row r="317" spans="1:7">
      <c r="A317" s="117" t="s">
        <v>80</v>
      </c>
      <c r="B317" s="117"/>
      <c r="C317" s="117"/>
      <c r="D317" s="117"/>
      <c r="E317" s="117"/>
      <c r="F317" s="117"/>
      <c r="G317" s="117"/>
    </row>
    <row r="318" spans="1:7" ht="38.25">
      <c r="A318" s="3" t="s">
        <v>8</v>
      </c>
      <c r="B318" s="3" t="s">
        <v>9</v>
      </c>
      <c r="C318" s="4" t="str">
        <f>C304</f>
        <v xml:space="preserve">Iznos premije opskrbljivača (P x 0,901) (kn/kWh) </v>
      </c>
      <c r="D318" s="4" t="s">
        <v>10</v>
      </c>
      <c r="E318" s="4" t="s">
        <v>11</v>
      </c>
      <c r="F318" s="4" t="s">
        <v>12</v>
      </c>
      <c r="G318" s="4" t="s">
        <v>13</v>
      </c>
    </row>
    <row r="319" spans="1:7">
      <c r="A319" s="7"/>
      <c r="B319" s="7" t="s">
        <v>14</v>
      </c>
      <c r="C319" s="7" t="s">
        <v>15</v>
      </c>
      <c r="D319" s="7" t="s">
        <v>15</v>
      </c>
      <c r="E319" s="7" t="s">
        <v>5</v>
      </c>
      <c r="F319" s="7" t="s">
        <v>16</v>
      </c>
      <c r="G319" s="11" t="s">
        <v>17</v>
      </c>
    </row>
    <row r="320" spans="1:7">
      <c r="A320" s="120" t="s">
        <v>81</v>
      </c>
      <c r="B320" s="121"/>
      <c r="C320" s="121"/>
      <c r="D320" s="121"/>
      <c r="E320" s="121"/>
      <c r="F320" s="121"/>
      <c r="G320" s="121"/>
    </row>
    <row r="321" spans="1:7">
      <c r="A321" s="3">
        <v>1</v>
      </c>
      <c r="B321" s="3" t="s">
        <v>19</v>
      </c>
      <c r="C321" s="9">
        <f t="shared" ref="C321:C325" si="59">ROUND(D321*0.901,4)</f>
        <v>2.5100000000000001E-2</v>
      </c>
      <c r="D321" s="9">
        <v>2.7900000000000001E-2</v>
      </c>
      <c r="E321" s="13">
        <f>C321+$C$9</f>
        <v>0.72750000000000004</v>
      </c>
      <c r="F321" s="76" t="str">
        <f>'[2]TARIFNE STAVKE od 01.10.2022'!F284</f>
        <v>0,0980</v>
      </c>
      <c r="G321" s="9">
        <f>(E321+F321)</f>
        <v>0.82550000000000001</v>
      </c>
    </row>
    <row r="322" spans="1:7">
      <c r="A322" s="3">
        <v>2</v>
      </c>
      <c r="B322" s="3" t="s">
        <v>20</v>
      </c>
      <c r="C322" s="9">
        <f t="shared" si="59"/>
        <v>2.5100000000000001E-2</v>
      </c>
      <c r="D322" s="9">
        <v>2.7900000000000001E-2</v>
      </c>
      <c r="E322" s="13">
        <f>C322+$C$9</f>
        <v>0.72750000000000004</v>
      </c>
      <c r="F322" s="76" t="str">
        <f>'[2]TARIFNE STAVKE od 01.10.2022'!F285</f>
        <v>0,0891</v>
      </c>
      <c r="G322" s="9">
        <f>(E322+F322)</f>
        <v>0.81659999999999999</v>
      </c>
    </row>
    <row r="323" spans="1:7">
      <c r="A323" s="3">
        <v>3</v>
      </c>
      <c r="B323" s="3" t="s">
        <v>21</v>
      </c>
      <c r="C323" s="9">
        <f t="shared" si="59"/>
        <v>2.5100000000000001E-2</v>
      </c>
      <c r="D323" s="9">
        <v>2.7900000000000001E-2</v>
      </c>
      <c r="E323" s="13">
        <f>C323+$C$9</f>
        <v>0.72750000000000004</v>
      </c>
      <c r="F323" s="76" t="str">
        <f>'[2]TARIFNE STAVKE od 01.10.2022'!F286</f>
        <v>0,0891</v>
      </c>
      <c r="G323" s="9">
        <f>(E323+F323)</f>
        <v>0.81659999999999999</v>
      </c>
    </row>
    <row r="324" spans="1:7">
      <c r="A324" s="3">
        <v>4</v>
      </c>
      <c r="B324" s="3" t="s">
        <v>22</v>
      </c>
      <c r="C324" s="9">
        <f t="shared" si="59"/>
        <v>2.5100000000000001E-2</v>
      </c>
      <c r="D324" s="9">
        <v>2.7900000000000001E-2</v>
      </c>
      <c r="E324" s="13">
        <f>C324+$C$9</f>
        <v>0.72750000000000004</v>
      </c>
      <c r="F324" s="76" t="str">
        <f>'[2]TARIFNE STAVKE od 01.10.2022'!F287</f>
        <v>0,0847</v>
      </c>
      <c r="G324" s="9">
        <f>(E324+F324)</f>
        <v>0.81220000000000003</v>
      </c>
    </row>
    <row r="325" spans="1:7">
      <c r="A325" s="3">
        <v>5</v>
      </c>
      <c r="B325" s="3" t="s">
        <v>23</v>
      </c>
      <c r="C325" s="9">
        <f t="shared" si="59"/>
        <v>2.5100000000000001E-2</v>
      </c>
      <c r="D325" s="9">
        <v>2.7900000000000001E-2</v>
      </c>
      <c r="E325" s="13">
        <f>C325+$C$9</f>
        <v>0.72750000000000004</v>
      </c>
      <c r="F325" s="76" t="str">
        <f>'[2]TARIFNE STAVKE od 01.10.2022'!F288</f>
        <v>0,0802</v>
      </c>
      <c r="G325" s="9">
        <f>(E325+F325)</f>
        <v>0.80770000000000008</v>
      </c>
    </row>
    <row r="327" spans="1:7">
      <c r="A327" s="117" t="s">
        <v>82</v>
      </c>
      <c r="B327" s="117"/>
      <c r="C327" s="117"/>
      <c r="D327" s="117"/>
      <c r="E327" s="117"/>
      <c r="F327" s="117"/>
      <c r="G327" s="117"/>
    </row>
    <row r="328" spans="1:7" ht="38.25">
      <c r="A328" s="3" t="s">
        <v>8</v>
      </c>
      <c r="B328" s="3" t="s">
        <v>9</v>
      </c>
      <c r="C328" s="4" t="str">
        <f>C318</f>
        <v xml:space="preserve">Iznos premije opskrbljivača (P x 0,901) (kn/kWh) </v>
      </c>
      <c r="D328" s="4" t="s">
        <v>10</v>
      </c>
      <c r="E328" s="4" t="s">
        <v>11</v>
      </c>
      <c r="F328" s="4" t="s">
        <v>12</v>
      </c>
      <c r="G328" s="4" t="s">
        <v>13</v>
      </c>
    </row>
    <row r="329" spans="1:7">
      <c r="A329" s="7"/>
      <c r="B329" s="7" t="s">
        <v>14</v>
      </c>
      <c r="C329" s="7" t="s">
        <v>15</v>
      </c>
      <c r="D329" s="7" t="s">
        <v>15</v>
      </c>
      <c r="E329" s="7" t="s">
        <v>5</v>
      </c>
      <c r="F329" s="7" t="s">
        <v>16</v>
      </c>
      <c r="G329" s="11" t="s">
        <v>17</v>
      </c>
    </row>
    <row r="330" spans="1:7">
      <c r="A330" s="120" t="s">
        <v>83</v>
      </c>
      <c r="B330" s="121"/>
      <c r="C330" s="121"/>
      <c r="D330" s="121"/>
      <c r="E330" s="121"/>
      <c r="F330" s="121"/>
      <c r="G330" s="121"/>
    </row>
    <row r="331" spans="1:7">
      <c r="A331" s="3">
        <v>1</v>
      </c>
      <c r="B331" s="3" t="s">
        <v>19</v>
      </c>
      <c r="C331" s="9">
        <f t="shared" ref="C331:C336" si="60">ROUND(D331*0.901,4)</f>
        <v>2.5100000000000001E-2</v>
      </c>
      <c r="D331" s="9">
        <v>2.7900000000000001E-2</v>
      </c>
      <c r="E331" s="13">
        <f t="shared" ref="E331:E336" si="61">C331+$C$9</f>
        <v>0.72750000000000004</v>
      </c>
      <c r="F331" s="8">
        <f>'[2]TARIFNE STAVKE od 01.10.2022'!F292</f>
        <v>9.7900000000000001E-2</v>
      </c>
      <c r="G331" s="9">
        <f t="shared" ref="G331:G336" si="62">(E331+F331)</f>
        <v>0.82540000000000002</v>
      </c>
    </row>
    <row r="332" spans="1:7">
      <c r="A332" s="3">
        <v>2</v>
      </c>
      <c r="B332" s="3" t="s">
        <v>20</v>
      </c>
      <c r="C332" s="9">
        <f t="shared" si="60"/>
        <v>2.5100000000000001E-2</v>
      </c>
      <c r="D332" s="9">
        <v>2.7900000000000001E-2</v>
      </c>
      <c r="E332" s="13">
        <f t="shared" si="61"/>
        <v>0.72750000000000004</v>
      </c>
      <c r="F332" s="8">
        <f>'[2]TARIFNE STAVKE od 01.10.2022'!F293</f>
        <v>8.8999999999999996E-2</v>
      </c>
      <c r="G332" s="9">
        <f t="shared" si="62"/>
        <v>0.8165</v>
      </c>
    </row>
    <row r="333" spans="1:7">
      <c r="A333" s="3">
        <v>3</v>
      </c>
      <c r="B333" s="3" t="s">
        <v>21</v>
      </c>
      <c r="C333" s="9">
        <f t="shared" si="60"/>
        <v>2.5100000000000001E-2</v>
      </c>
      <c r="D333" s="9">
        <v>2.7900000000000001E-2</v>
      </c>
      <c r="E333" s="13">
        <f t="shared" si="61"/>
        <v>0.72750000000000004</v>
      </c>
      <c r="F333" s="8">
        <f>'[2]TARIFNE STAVKE od 01.10.2022'!F294</f>
        <v>8.8999999999999996E-2</v>
      </c>
      <c r="G333" s="9">
        <f t="shared" si="62"/>
        <v>0.8165</v>
      </c>
    </row>
    <row r="334" spans="1:7">
      <c r="A334" s="3">
        <v>4</v>
      </c>
      <c r="B334" s="3" t="s">
        <v>22</v>
      </c>
      <c r="C334" s="9">
        <f t="shared" si="60"/>
        <v>2.5100000000000001E-2</v>
      </c>
      <c r="D334" s="9">
        <v>2.7900000000000001E-2</v>
      </c>
      <c r="E334" s="13">
        <f t="shared" si="61"/>
        <v>0.72750000000000004</v>
      </c>
      <c r="F334" s="8">
        <f>'[2]TARIFNE STAVKE od 01.10.2022'!F295</f>
        <v>8.4599999999999995E-2</v>
      </c>
      <c r="G334" s="9">
        <f t="shared" si="62"/>
        <v>0.81210000000000004</v>
      </c>
    </row>
    <row r="335" spans="1:7">
      <c r="A335" s="3">
        <v>5</v>
      </c>
      <c r="B335" s="3" t="s">
        <v>23</v>
      </c>
      <c r="C335" s="9">
        <f t="shared" si="60"/>
        <v>2.5100000000000001E-2</v>
      </c>
      <c r="D335" s="9">
        <v>2.7900000000000001E-2</v>
      </c>
      <c r="E335" s="13">
        <f t="shared" si="61"/>
        <v>0.72750000000000004</v>
      </c>
      <c r="F335" s="8">
        <f>'[2]TARIFNE STAVKE od 01.10.2022'!F296</f>
        <v>8.0100000000000005E-2</v>
      </c>
      <c r="G335" s="9">
        <f t="shared" si="62"/>
        <v>0.8076000000000001</v>
      </c>
    </row>
    <row r="336" spans="1:7">
      <c r="A336" s="3">
        <v>6</v>
      </c>
      <c r="B336" s="3" t="s">
        <v>24</v>
      </c>
      <c r="C336" s="9">
        <f t="shared" si="60"/>
        <v>2.5100000000000001E-2</v>
      </c>
      <c r="D336" s="9">
        <v>2.7900000000000001E-2</v>
      </c>
      <c r="E336" s="13">
        <f t="shared" si="61"/>
        <v>0.72750000000000004</v>
      </c>
      <c r="F336" s="8">
        <f>'[2]TARIFNE STAVKE od 01.10.2022'!F297</f>
        <v>7.5700000000000003E-2</v>
      </c>
      <c r="G336" s="9">
        <f t="shared" si="62"/>
        <v>0.80320000000000003</v>
      </c>
    </row>
    <row r="338" spans="1:7">
      <c r="A338" s="117" t="s">
        <v>84</v>
      </c>
      <c r="B338" s="117"/>
      <c r="C338" s="117"/>
      <c r="D338" s="117"/>
      <c r="E338" s="117"/>
      <c r="F338" s="117"/>
      <c r="G338" s="117"/>
    </row>
    <row r="339" spans="1:7" ht="38.25">
      <c r="A339" s="3" t="s">
        <v>8</v>
      </c>
      <c r="B339" s="3" t="s">
        <v>9</v>
      </c>
      <c r="C339" s="4" t="str">
        <f>C328</f>
        <v xml:space="preserve">Iznos premije opskrbljivača (P x 0,901) (kn/kWh) </v>
      </c>
      <c r="D339" s="4" t="s">
        <v>10</v>
      </c>
      <c r="E339" s="4" t="s">
        <v>11</v>
      </c>
      <c r="F339" s="4" t="s">
        <v>12</v>
      </c>
      <c r="G339" s="4" t="s">
        <v>13</v>
      </c>
    </row>
    <row r="340" spans="1:7">
      <c r="A340" s="7"/>
      <c r="B340" s="7" t="s">
        <v>14</v>
      </c>
      <c r="C340" s="7" t="s">
        <v>15</v>
      </c>
      <c r="D340" s="7" t="s">
        <v>15</v>
      </c>
      <c r="E340" s="7" t="s">
        <v>5</v>
      </c>
      <c r="F340" s="7" t="s">
        <v>16</v>
      </c>
      <c r="G340" s="11" t="s">
        <v>17</v>
      </c>
    </row>
    <row r="341" spans="1:7">
      <c r="A341" s="120" t="s">
        <v>85</v>
      </c>
      <c r="B341" s="121"/>
      <c r="C341" s="121"/>
      <c r="D341" s="121"/>
      <c r="E341" s="121"/>
      <c r="F341" s="121"/>
      <c r="G341" s="121"/>
    </row>
    <row r="342" spans="1:7">
      <c r="A342" s="3">
        <v>1</v>
      </c>
      <c r="B342" s="3" t="s">
        <v>23</v>
      </c>
      <c r="C342" s="9">
        <f t="shared" ref="C342:C344" si="63">ROUND(D342*0.901,4)</f>
        <v>2.5100000000000001E-2</v>
      </c>
      <c r="D342" s="9">
        <v>2.7900000000000001E-2</v>
      </c>
      <c r="E342" s="13">
        <f>C342+$C$9</f>
        <v>0.72750000000000004</v>
      </c>
      <c r="F342" s="8">
        <f>'[2]TARIFNE STAVKE od 01.10.2022'!F301</f>
        <v>7.8200000000000006E-2</v>
      </c>
      <c r="G342" s="9">
        <f>(E342+F342)</f>
        <v>0.80570000000000008</v>
      </c>
    </row>
    <row r="343" spans="1:7">
      <c r="A343" s="3">
        <v>2</v>
      </c>
      <c r="B343" s="3" t="s">
        <v>25</v>
      </c>
      <c r="C343" s="9">
        <f t="shared" si="63"/>
        <v>2.5100000000000001E-2</v>
      </c>
      <c r="D343" s="9">
        <v>2.7900000000000001E-2</v>
      </c>
      <c r="E343" s="13">
        <f>C343+$C$9</f>
        <v>0.72750000000000004</v>
      </c>
      <c r="F343" s="8">
        <f>'[2]TARIFNE STAVKE od 01.10.2022'!F302</f>
        <v>6.9500000000000006E-2</v>
      </c>
      <c r="G343" s="9">
        <f>(E343+F343)</f>
        <v>0.79700000000000004</v>
      </c>
    </row>
    <row r="344" spans="1:7">
      <c r="A344" s="3">
        <v>3</v>
      </c>
      <c r="B344" s="3" t="s">
        <v>28</v>
      </c>
      <c r="C344" s="9">
        <f t="shared" si="63"/>
        <v>2.5100000000000001E-2</v>
      </c>
      <c r="D344" s="9">
        <v>2.7900000000000001E-2</v>
      </c>
      <c r="E344" s="13">
        <f>C344+$C$9</f>
        <v>0.72750000000000004</v>
      </c>
      <c r="F344" s="8">
        <f>'[2]TARIFNE STAVKE od 01.10.2022'!F303</f>
        <v>6.5100000000000005E-2</v>
      </c>
      <c r="G344" s="9">
        <f>(E344+F344)</f>
        <v>0.79260000000000008</v>
      </c>
    </row>
  </sheetData>
  <mergeCells count="72">
    <mergeCell ref="A341:G341"/>
    <mergeCell ref="A283:G283"/>
    <mergeCell ref="A292:G292"/>
    <mergeCell ref="A295:G295"/>
    <mergeCell ref="A303:G303"/>
    <mergeCell ref="A306:G306"/>
    <mergeCell ref="A312:G312"/>
    <mergeCell ref="A317:G317"/>
    <mergeCell ref="A320:G320"/>
    <mergeCell ref="A327:G327"/>
    <mergeCell ref="A330:G330"/>
    <mergeCell ref="A338:G338"/>
    <mergeCell ref="A280:G280"/>
    <mergeCell ref="A217:G217"/>
    <mergeCell ref="A223:G223"/>
    <mergeCell ref="A226:G226"/>
    <mergeCell ref="A232:G232"/>
    <mergeCell ref="A235:G235"/>
    <mergeCell ref="A245:G245"/>
    <mergeCell ref="A248:G248"/>
    <mergeCell ref="A257:G257"/>
    <mergeCell ref="A260:G260"/>
    <mergeCell ref="A269:G269"/>
    <mergeCell ref="A272:G272"/>
    <mergeCell ref="A212:G212"/>
    <mergeCell ref="A157:G157"/>
    <mergeCell ref="A165:G165"/>
    <mergeCell ref="A168:G168"/>
    <mergeCell ref="A176:G176"/>
    <mergeCell ref="A179:G179"/>
    <mergeCell ref="A184:G184"/>
    <mergeCell ref="A187:G187"/>
    <mergeCell ref="A193:G193"/>
    <mergeCell ref="A196:G196"/>
    <mergeCell ref="A203:G203"/>
    <mergeCell ref="A206:G206"/>
    <mergeCell ref="A154:G154"/>
    <mergeCell ref="A101:G101"/>
    <mergeCell ref="A104:G104"/>
    <mergeCell ref="A108:G108"/>
    <mergeCell ref="A113:G113"/>
    <mergeCell ref="A117:G117"/>
    <mergeCell ref="A120:G120"/>
    <mergeCell ref="A127:G127"/>
    <mergeCell ref="A130:G130"/>
    <mergeCell ref="A137:G137"/>
    <mergeCell ref="A144:G144"/>
    <mergeCell ref="A147:G147"/>
    <mergeCell ref="A96:G96"/>
    <mergeCell ref="A41:G41"/>
    <mergeCell ref="A47:G47"/>
    <mergeCell ref="A53:G53"/>
    <mergeCell ref="A56:G56"/>
    <mergeCell ref="A60:G60"/>
    <mergeCell ref="A65:G65"/>
    <mergeCell ref="A68:G68"/>
    <mergeCell ref="A73:G73"/>
    <mergeCell ref="A79:G79"/>
    <mergeCell ref="A85:G85"/>
    <mergeCell ref="A88:G88"/>
    <mergeCell ref="A38:G38"/>
    <mergeCell ref="A1:G1"/>
    <mergeCell ref="A3:G3"/>
    <mergeCell ref="A4:G4"/>
    <mergeCell ref="A6:G6"/>
    <mergeCell ref="A8:G8"/>
    <mergeCell ref="A10:G10"/>
    <mergeCell ref="A11:C11"/>
    <mergeCell ref="A13:G13"/>
    <mergeCell ref="A16:G16"/>
    <mergeCell ref="A25:G25"/>
    <mergeCell ref="A28:G28"/>
  </mergeCells>
  <hyperlinks>
    <hyperlink ref="E11" r:id="rId1" xr:uid="{7B942420-B46C-4F77-832A-54B3F32A0694}"/>
  </hyperlinks>
  <pageMargins left="0.39370078740157483" right="0.39370078740157483" top="1.0833333333333333" bottom="0.74803149606299213" header="0.31496062992125984" footer="0.31496062992125984"/>
  <pageSetup scale="70" orientation="portrait" r:id="rId2"/>
  <rowBreaks count="3" manualBreakCount="3">
    <brk id="52" max="16383" man="1"/>
    <brk id="100" max="16383" man="1"/>
    <brk id="14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3C83F-3D5E-4DBB-91FB-431A7569EED2}">
  <sheetPr codeName="Sheet19"/>
  <dimension ref="A1:G344"/>
  <sheetViews>
    <sheetView view="pageBreakPreview" zoomScaleNormal="100" zoomScaleSheetLayoutView="100" workbookViewId="0">
      <selection activeCell="F2" sqref="F1:F1048576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22.5703125" hidden="1" customWidth="1"/>
    <col min="5" max="5" width="30.140625" bestFit="1" customWidth="1"/>
    <col min="6" max="6" width="26.42578125" bestFit="1" customWidth="1"/>
    <col min="7" max="7" width="22.85546875" bestFit="1" customWidth="1"/>
  </cols>
  <sheetData>
    <row r="1" spans="1:7" ht="17.25">
      <c r="A1" s="113" t="s">
        <v>274</v>
      </c>
      <c r="B1" s="118"/>
      <c r="C1" s="118"/>
      <c r="D1" s="118"/>
      <c r="E1" s="118"/>
      <c r="F1" s="118"/>
      <c r="G1" s="118"/>
    </row>
    <row r="3" spans="1:7">
      <c r="A3" s="114" t="s">
        <v>1</v>
      </c>
      <c r="B3" s="114"/>
      <c r="C3" s="114"/>
      <c r="D3" s="114"/>
      <c r="E3" s="114"/>
      <c r="F3" s="114"/>
      <c r="G3" s="114"/>
    </row>
    <row r="4" spans="1:7">
      <c r="A4" s="119" t="s">
        <v>2</v>
      </c>
      <c r="B4" s="119"/>
      <c r="C4" s="119"/>
      <c r="D4" s="119"/>
      <c r="E4" s="119"/>
      <c r="F4" s="119"/>
      <c r="G4" s="119"/>
    </row>
    <row r="5" spans="1:7">
      <c r="A5" s="2"/>
      <c r="B5" s="2"/>
      <c r="C5" s="2"/>
      <c r="D5" s="2"/>
      <c r="E5" s="2"/>
      <c r="F5" s="2"/>
      <c r="G5" s="2"/>
    </row>
    <row r="6" spans="1:7">
      <c r="A6" s="119" t="s">
        <v>3</v>
      </c>
      <c r="B6" s="119"/>
      <c r="C6" s="119"/>
      <c r="D6" s="119"/>
      <c r="E6" s="119"/>
      <c r="F6" s="119"/>
      <c r="G6" s="119"/>
    </row>
    <row r="7" spans="1:7" ht="14.25" customHeight="1">
      <c r="A7" s="2"/>
      <c r="B7" s="2"/>
      <c r="C7" s="2"/>
      <c r="D7" s="2"/>
      <c r="E7" s="2"/>
      <c r="F7" s="2"/>
      <c r="G7" s="2"/>
    </row>
    <row r="8" spans="1:7" ht="72.75" customHeight="1">
      <c r="A8" s="119" t="s">
        <v>4</v>
      </c>
      <c r="B8" s="119"/>
      <c r="C8" s="119"/>
      <c r="D8" s="119"/>
      <c r="E8" s="119"/>
      <c r="F8" s="119"/>
      <c r="G8" s="119"/>
    </row>
    <row r="9" spans="1:7" ht="14.25" hidden="1" customHeight="1">
      <c r="A9" s="1" t="s">
        <v>5</v>
      </c>
      <c r="B9" s="12" t="s">
        <v>6</v>
      </c>
      <c r="C9" s="66">
        <v>0.66149999999999998</v>
      </c>
      <c r="D9" s="66"/>
      <c r="E9" s="2"/>
      <c r="F9" s="2"/>
      <c r="G9" s="2"/>
    </row>
    <row r="10" spans="1:7" ht="40.5" customHeight="1">
      <c r="A10" s="116" t="s">
        <v>275</v>
      </c>
      <c r="B10" s="116"/>
      <c r="C10" s="116"/>
      <c r="D10" s="116"/>
      <c r="E10" s="116"/>
      <c r="F10" s="116"/>
      <c r="G10" s="116"/>
    </row>
    <row r="11" spans="1:7">
      <c r="A11" s="112" t="s">
        <v>277</v>
      </c>
      <c r="B11" s="112"/>
      <c r="C11" s="112"/>
      <c r="D11" s="77"/>
      <c r="E11" s="78" t="s">
        <v>276</v>
      </c>
    </row>
    <row r="13" spans="1:7">
      <c r="A13" s="117" t="s">
        <v>7</v>
      </c>
      <c r="B13" s="117"/>
      <c r="C13" s="117"/>
      <c r="D13" s="117"/>
      <c r="E13" s="117"/>
      <c r="F13" s="117"/>
      <c r="G13" s="117"/>
    </row>
    <row r="14" spans="1:7" ht="38.25">
      <c r="A14" s="3" t="s">
        <v>8</v>
      </c>
      <c r="B14" s="3" t="s">
        <v>9</v>
      </c>
      <c r="C14" s="4" t="s">
        <v>273</v>
      </c>
      <c r="D14" s="4" t="s">
        <v>271</v>
      </c>
      <c r="E14" s="4" t="s">
        <v>11</v>
      </c>
      <c r="F14" s="4" t="s">
        <v>12</v>
      </c>
      <c r="G14" s="4" t="s">
        <v>13</v>
      </c>
    </row>
    <row r="15" spans="1:7">
      <c r="A15" s="7"/>
      <c r="B15" s="7" t="s">
        <v>14</v>
      </c>
      <c r="C15" s="7" t="s">
        <v>15</v>
      </c>
      <c r="D15" s="7" t="s">
        <v>272</v>
      </c>
      <c r="E15" s="7" t="s">
        <v>5</v>
      </c>
      <c r="F15" s="7" t="s">
        <v>16</v>
      </c>
      <c r="G15" s="11" t="s">
        <v>17</v>
      </c>
    </row>
    <row r="16" spans="1:7">
      <c r="A16" s="120" t="s">
        <v>18</v>
      </c>
      <c r="B16" s="121"/>
      <c r="C16" s="121"/>
      <c r="D16" s="121"/>
      <c r="E16" s="121"/>
      <c r="F16" s="121"/>
      <c r="G16" s="121"/>
    </row>
    <row r="17" spans="1:7">
      <c r="A17" s="3">
        <v>1</v>
      </c>
      <c r="B17" s="3" t="s">
        <v>19</v>
      </c>
      <c r="C17" s="9">
        <f>ROUND(D17*0.901,4)</f>
        <v>2.6800000000000001E-2</v>
      </c>
      <c r="D17" s="9">
        <v>2.9700000000000001E-2</v>
      </c>
      <c r="E17" s="13">
        <f t="shared" ref="E17:E23" si="0">C17+$C$9</f>
        <v>0.68830000000000002</v>
      </c>
      <c r="F17" s="8">
        <f>'[2]TARIFNE STAVKE od 01.10.2022'!F6</f>
        <v>5.1999999999999998E-2</v>
      </c>
      <c r="G17" s="9">
        <f>(E17+F17)</f>
        <v>0.74030000000000007</v>
      </c>
    </row>
    <row r="18" spans="1:7">
      <c r="A18" s="3">
        <v>2</v>
      </c>
      <c r="B18" s="3" t="s">
        <v>20</v>
      </c>
      <c r="C18" s="9">
        <f t="shared" ref="C18:C23" si="1">ROUND(D18*0.901,4)</f>
        <v>2.6800000000000001E-2</v>
      </c>
      <c r="D18" s="9">
        <v>2.9700000000000001E-2</v>
      </c>
      <c r="E18" s="13">
        <f t="shared" si="0"/>
        <v>0.68830000000000002</v>
      </c>
      <c r="F18" s="8">
        <f>'[2]TARIFNE STAVKE od 01.10.2022'!F7</f>
        <v>0.04</v>
      </c>
      <c r="G18" s="9">
        <f t="shared" ref="G18:G23" si="2">(E18+F18)</f>
        <v>0.72830000000000006</v>
      </c>
    </row>
    <row r="19" spans="1:7">
      <c r="A19" s="3">
        <v>3</v>
      </c>
      <c r="B19" s="3" t="s">
        <v>21</v>
      </c>
      <c r="C19" s="9">
        <f t="shared" si="1"/>
        <v>2.6800000000000001E-2</v>
      </c>
      <c r="D19" s="9">
        <v>2.9700000000000001E-2</v>
      </c>
      <c r="E19" s="13">
        <f t="shared" si="0"/>
        <v>0.68830000000000002</v>
      </c>
      <c r="F19" s="8">
        <f>'[2]TARIFNE STAVKE od 01.10.2022'!F8</f>
        <v>3.9199999999999999E-2</v>
      </c>
      <c r="G19" s="9">
        <f t="shared" si="2"/>
        <v>0.72750000000000004</v>
      </c>
    </row>
    <row r="20" spans="1:7">
      <c r="A20" s="3">
        <v>4</v>
      </c>
      <c r="B20" s="3" t="s">
        <v>22</v>
      </c>
      <c r="C20" s="9">
        <f t="shared" si="1"/>
        <v>2.6800000000000001E-2</v>
      </c>
      <c r="D20" s="9">
        <v>2.9700000000000001E-2</v>
      </c>
      <c r="E20" s="13">
        <f t="shared" si="0"/>
        <v>0.68830000000000002</v>
      </c>
      <c r="F20" s="8">
        <f>'[2]TARIFNE STAVKE od 01.10.2022'!F9</f>
        <v>3.7999999999999999E-2</v>
      </c>
      <c r="G20" s="9">
        <f t="shared" si="2"/>
        <v>0.72630000000000006</v>
      </c>
    </row>
    <row r="21" spans="1:7">
      <c r="A21" s="3">
        <v>5</v>
      </c>
      <c r="B21" s="3" t="s">
        <v>23</v>
      </c>
      <c r="C21" s="9">
        <f t="shared" si="1"/>
        <v>2.6800000000000001E-2</v>
      </c>
      <c r="D21" s="9">
        <v>2.9700000000000001E-2</v>
      </c>
      <c r="E21" s="13">
        <f t="shared" si="0"/>
        <v>0.68830000000000002</v>
      </c>
      <c r="F21" s="8">
        <f>'[2]TARIFNE STAVKE od 01.10.2022'!F10</f>
        <v>3.5999999999999997E-2</v>
      </c>
      <c r="G21" s="9">
        <f t="shared" si="2"/>
        <v>0.72430000000000005</v>
      </c>
    </row>
    <row r="22" spans="1:7">
      <c r="A22" s="3">
        <v>6</v>
      </c>
      <c r="B22" s="3" t="s">
        <v>24</v>
      </c>
      <c r="C22" s="9">
        <f t="shared" si="1"/>
        <v>2.6800000000000001E-2</v>
      </c>
      <c r="D22" s="9">
        <v>2.9700000000000001E-2</v>
      </c>
      <c r="E22" s="13">
        <f t="shared" si="0"/>
        <v>0.68830000000000002</v>
      </c>
      <c r="F22" s="8">
        <f>'[2]TARIFNE STAVKE od 01.10.2022'!F11</f>
        <v>3.4000000000000002E-2</v>
      </c>
      <c r="G22" s="9">
        <f t="shared" si="2"/>
        <v>0.72230000000000005</v>
      </c>
    </row>
    <row r="23" spans="1:7">
      <c r="A23" s="3">
        <v>7</v>
      </c>
      <c r="B23" s="3" t="s">
        <v>25</v>
      </c>
      <c r="C23" s="9">
        <f t="shared" si="1"/>
        <v>2.6800000000000001E-2</v>
      </c>
      <c r="D23" s="9">
        <v>2.9700000000000001E-2</v>
      </c>
      <c r="E23" s="13">
        <f t="shared" si="0"/>
        <v>0.68830000000000002</v>
      </c>
      <c r="F23" s="8">
        <f>'[2]TARIFNE STAVKE od 01.10.2022'!F12</f>
        <v>3.2000000000000001E-2</v>
      </c>
      <c r="G23" s="9">
        <f t="shared" si="2"/>
        <v>0.72030000000000005</v>
      </c>
    </row>
    <row r="24" spans="1:7">
      <c r="A24" s="1"/>
      <c r="B24" s="2"/>
      <c r="C24" s="5"/>
      <c r="D24" s="5"/>
      <c r="E24" s="6"/>
      <c r="F24" s="6"/>
    </row>
    <row r="25" spans="1:7">
      <c r="A25" s="117" t="s">
        <v>26</v>
      </c>
      <c r="B25" s="117"/>
      <c r="C25" s="117"/>
      <c r="D25" s="117"/>
      <c r="E25" s="117"/>
      <c r="F25" s="117"/>
      <c r="G25" s="117"/>
    </row>
    <row r="26" spans="1:7" ht="38.25">
      <c r="A26" s="3" t="s">
        <v>8</v>
      </c>
      <c r="B26" s="3" t="s">
        <v>9</v>
      </c>
      <c r="C26" s="4" t="str">
        <f>C14</f>
        <v xml:space="preserve">Iznos premije opskrbljivača (P x 0,901) (kn/kWh) </v>
      </c>
      <c r="D26" s="4" t="s">
        <v>10</v>
      </c>
      <c r="E26" s="4" t="s">
        <v>11</v>
      </c>
      <c r="F26" s="4" t="s">
        <v>12</v>
      </c>
      <c r="G26" s="4" t="s">
        <v>13</v>
      </c>
    </row>
    <row r="27" spans="1:7">
      <c r="A27" s="7"/>
      <c r="B27" s="7" t="s">
        <v>14</v>
      </c>
      <c r="C27" s="7" t="s">
        <v>15</v>
      </c>
      <c r="D27" s="7" t="s">
        <v>15</v>
      </c>
      <c r="E27" s="7" t="s">
        <v>5</v>
      </c>
      <c r="F27" s="7" t="s">
        <v>16</v>
      </c>
      <c r="G27" s="11" t="s">
        <v>17</v>
      </c>
    </row>
    <row r="28" spans="1:7">
      <c r="A28" s="120" t="s">
        <v>27</v>
      </c>
      <c r="B28" s="121"/>
      <c r="C28" s="121"/>
      <c r="D28" s="121"/>
      <c r="E28" s="121"/>
      <c r="F28" s="121"/>
      <c r="G28" s="121"/>
    </row>
    <row r="29" spans="1:7">
      <c r="A29" s="3">
        <v>1</v>
      </c>
      <c r="B29" s="3" t="s">
        <v>19</v>
      </c>
      <c r="C29" s="9">
        <f t="shared" ref="C29:C36" si="3">ROUND(D29*0.901,4)</f>
        <v>2.0899999999999998E-2</v>
      </c>
      <c r="D29" s="9">
        <v>2.3199999999999998E-2</v>
      </c>
      <c r="E29" s="13">
        <f t="shared" ref="E29:E36" si="4">C29+$C$9</f>
        <v>0.68240000000000001</v>
      </c>
      <c r="F29" s="10">
        <f>'[2]TARIFNE STAVKE od 01.10.2022'!F16</f>
        <v>3.04E-2</v>
      </c>
      <c r="G29" s="9">
        <f t="shared" ref="G29:G36" si="5">(E29+F29)</f>
        <v>0.71279999999999999</v>
      </c>
    </row>
    <row r="30" spans="1:7">
      <c r="A30" s="3">
        <v>2</v>
      </c>
      <c r="B30" s="3" t="s">
        <v>20</v>
      </c>
      <c r="C30" s="9">
        <f t="shared" si="3"/>
        <v>2.0899999999999998E-2</v>
      </c>
      <c r="D30" s="9">
        <v>2.3199999999999998E-2</v>
      </c>
      <c r="E30" s="13">
        <f t="shared" si="4"/>
        <v>0.68240000000000001</v>
      </c>
      <c r="F30" s="10">
        <f>'[2]TARIFNE STAVKE od 01.10.2022'!F17</f>
        <v>3.04E-2</v>
      </c>
      <c r="G30" s="9">
        <f t="shared" si="5"/>
        <v>0.71279999999999999</v>
      </c>
    </row>
    <row r="31" spans="1:7">
      <c r="A31" s="3">
        <v>3</v>
      </c>
      <c r="B31" s="3" t="s">
        <v>21</v>
      </c>
      <c r="C31" s="9">
        <f t="shared" si="3"/>
        <v>2.0899999999999998E-2</v>
      </c>
      <c r="D31" s="9">
        <v>2.3199999999999998E-2</v>
      </c>
      <c r="E31" s="13">
        <f t="shared" si="4"/>
        <v>0.68240000000000001</v>
      </c>
      <c r="F31" s="10">
        <f>'[2]TARIFNE STAVKE od 01.10.2022'!F18</f>
        <v>3.04E-2</v>
      </c>
      <c r="G31" s="9">
        <f t="shared" si="5"/>
        <v>0.71279999999999999</v>
      </c>
    </row>
    <row r="32" spans="1:7">
      <c r="A32" s="3">
        <v>4</v>
      </c>
      <c r="B32" s="3" t="s">
        <v>22</v>
      </c>
      <c r="C32" s="9">
        <f t="shared" si="3"/>
        <v>2.0899999999999998E-2</v>
      </c>
      <c r="D32" s="9">
        <v>2.3199999999999998E-2</v>
      </c>
      <c r="E32" s="13">
        <f t="shared" si="4"/>
        <v>0.68240000000000001</v>
      </c>
      <c r="F32" s="10">
        <f>'[2]TARIFNE STAVKE od 01.10.2022'!F19</f>
        <v>2.7300000000000001E-2</v>
      </c>
      <c r="G32" s="9">
        <f t="shared" si="5"/>
        <v>0.7097</v>
      </c>
    </row>
    <row r="33" spans="1:7">
      <c r="A33" s="3">
        <v>5</v>
      </c>
      <c r="B33" s="3" t="s">
        <v>23</v>
      </c>
      <c r="C33" s="9">
        <f t="shared" si="3"/>
        <v>2.0899999999999998E-2</v>
      </c>
      <c r="D33" s="9">
        <v>2.3199999999999998E-2</v>
      </c>
      <c r="E33" s="13">
        <f t="shared" si="4"/>
        <v>0.68240000000000001</v>
      </c>
      <c r="F33" s="10">
        <f>'[2]TARIFNE STAVKE od 01.10.2022'!F20</f>
        <v>2.7300000000000001E-2</v>
      </c>
      <c r="G33" s="9">
        <f t="shared" si="5"/>
        <v>0.7097</v>
      </c>
    </row>
    <row r="34" spans="1:7">
      <c r="A34" s="3">
        <v>6</v>
      </c>
      <c r="B34" s="3" t="s">
        <v>24</v>
      </c>
      <c r="C34" s="9">
        <f t="shared" si="3"/>
        <v>2.0899999999999998E-2</v>
      </c>
      <c r="D34" s="9">
        <v>2.3199999999999998E-2</v>
      </c>
      <c r="E34" s="13">
        <f t="shared" si="4"/>
        <v>0.68240000000000001</v>
      </c>
      <c r="F34" s="10">
        <f>'[2]TARIFNE STAVKE od 01.10.2022'!F21</f>
        <v>2.58E-2</v>
      </c>
      <c r="G34" s="9">
        <f t="shared" si="5"/>
        <v>0.70820000000000005</v>
      </c>
    </row>
    <row r="35" spans="1:7">
      <c r="A35" s="3">
        <v>7</v>
      </c>
      <c r="B35" s="3" t="s">
        <v>25</v>
      </c>
      <c r="C35" s="9">
        <f t="shared" si="3"/>
        <v>2.0899999999999998E-2</v>
      </c>
      <c r="D35" s="9">
        <v>2.3199999999999998E-2</v>
      </c>
      <c r="E35" s="13">
        <f t="shared" si="4"/>
        <v>0.68240000000000001</v>
      </c>
      <c r="F35" s="10">
        <f>'[2]TARIFNE STAVKE od 01.10.2022'!F22</f>
        <v>2.4299999999999999E-2</v>
      </c>
      <c r="G35" s="9">
        <f t="shared" si="5"/>
        <v>0.70669999999999999</v>
      </c>
    </row>
    <row r="36" spans="1:7">
      <c r="A36" s="3">
        <v>8</v>
      </c>
      <c r="B36" s="3" t="s">
        <v>28</v>
      </c>
      <c r="C36" s="9">
        <f t="shared" si="3"/>
        <v>2.0899999999999998E-2</v>
      </c>
      <c r="D36" s="9">
        <v>2.3199999999999998E-2</v>
      </c>
      <c r="E36" s="13">
        <f t="shared" si="4"/>
        <v>0.68240000000000001</v>
      </c>
      <c r="F36" s="10">
        <f>'[2]TARIFNE STAVKE od 01.10.2022'!F23</f>
        <v>2.2800000000000001E-2</v>
      </c>
      <c r="G36" s="9">
        <f t="shared" si="5"/>
        <v>0.70520000000000005</v>
      </c>
    </row>
    <row r="38" spans="1:7">
      <c r="A38" s="117" t="s">
        <v>29</v>
      </c>
      <c r="B38" s="117"/>
      <c r="C38" s="117"/>
      <c r="D38" s="117"/>
      <c r="E38" s="117"/>
      <c r="F38" s="117"/>
      <c r="G38" s="117"/>
    </row>
    <row r="39" spans="1:7" ht="38.25">
      <c r="A39" s="3" t="s">
        <v>8</v>
      </c>
      <c r="B39" s="3" t="s">
        <v>9</v>
      </c>
      <c r="C39" s="4" t="str">
        <f>C26</f>
        <v xml:space="preserve">Iznos premije opskrbljivača (P x 0,901) (kn/kWh) </v>
      </c>
      <c r="D39" s="4" t="s">
        <v>10</v>
      </c>
      <c r="E39" s="4" t="s">
        <v>11</v>
      </c>
      <c r="F39" s="4" t="s">
        <v>12</v>
      </c>
      <c r="G39" s="4" t="s">
        <v>13</v>
      </c>
    </row>
    <row r="40" spans="1:7">
      <c r="A40" s="7"/>
      <c r="B40" s="7" t="s">
        <v>14</v>
      </c>
      <c r="C40" s="7" t="s">
        <v>15</v>
      </c>
      <c r="D40" s="7" t="s">
        <v>15</v>
      </c>
      <c r="E40" s="7" t="s">
        <v>5</v>
      </c>
      <c r="F40" s="7" t="s">
        <v>16</v>
      </c>
      <c r="G40" s="11" t="s">
        <v>17</v>
      </c>
    </row>
    <row r="41" spans="1:7">
      <c r="A41" s="120" t="s">
        <v>30</v>
      </c>
      <c r="B41" s="121"/>
      <c r="C41" s="121"/>
      <c r="D41" s="121"/>
      <c r="E41" s="121"/>
      <c r="F41" s="121"/>
      <c r="G41" s="121"/>
    </row>
    <row r="42" spans="1:7">
      <c r="A42" s="3">
        <v>1</v>
      </c>
      <c r="B42" s="3" t="s">
        <v>19</v>
      </c>
      <c r="C42" s="9">
        <f t="shared" ref="C42:C46" si="6">ROUND(D42*0.901,4)</f>
        <v>2.3300000000000001E-2</v>
      </c>
      <c r="D42" s="9">
        <v>2.5899999999999999E-2</v>
      </c>
      <c r="E42" s="13">
        <f>C42+$C$9</f>
        <v>0.68479999999999996</v>
      </c>
      <c r="F42" s="8">
        <f>'[2]TARIFNE STAVKE od 01.10.2022'!F27</f>
        <v>2.2100000000000002E-2</v>
      </c>
      <c r="G42" s="9">
        <f>(E42+F42)</f>
        <v>0.70689999999999997</v>
      </c>
    </row>
    <row r="43" spans="1:7">
      <c r="A43" s="3">
        <v>2</v>
      </c>
      <c r="B43" s="3" t="s">
        <v>20</v>
      </c>
      <c r="C43" s="9">
        <f t="shared" si="6"/>
        <v>2.3300000000000001E-2</v>
      </c>
      <c r="D43" s="9">
        <v>2.5899999999999999E-2</v>
      </c>
      <c r="E43" s="13">
        <f>C43+$C$9</f>
        <v>0.68479999999999996</v>
      </c>
      <c r="F43" s="8">
        <f>'[2]TARIFNE STAVKE od 01.10.2022'!F28</f>
        <v>2.1899999999999999E-2</v>
      </c>
      <c r="G43" s="9">
        <f>(E43+F43)</f>
        <v>0.70669999999999999</v>
      </c>
    </row>
    <row r="44" spans="1:7">
      <c r="A44" s="3">
        <v>3</v>
      </c>
      <c r="B44" s="3" t="s">
        <v>21</v>
      </c>
      <c r="C44" s="9">
        <f t="shared" si="6"/>
        <v>2.3300000000000001E-2</v>
      </c>
      <c r="D44" s="9">
        <v>2.5899999999999999E-2</v>
      </c>
      <c r="E44" s="13">
        <f>C44+$C$9</f>
        <v>0.68479999999999996</v>
      </c>
      <c r="F44" s="8">
        <f>'[2]TARIFNE STAVKE od 01.10.2022'!F29</f>
        <v>1.9699999999999999E-2</v>
      </c>
      <c r="G44" s="9">
        <f>(E44+F44)</f>
        <v>0.70450000000000002</v>
      </c>
    </row>
    <row r="45" spans="1:7">
      <c r="A45" s="3">
        <v>4</v>
      </c>
      <c r="B45" s="3" t="s">
        <v>22</v>
      </c>
      <c r="C45" s="9">
        <f t="shared" si="6"/>
        <v>2.3300000000000001E-2</v>
      </c>
      <c r="D45" s="9">
        <v>2.5899999999999999E-2</v>
      </c>
      <c r="E45" s="13">
        <f>C45+$C$9</f>
        <v>0.68479999999999996</v>
      </c>
      <c r="F45" s="8">
        <f>'[2]TARIFNE STAVKE od 01.10.2022'!F30</f>
        <v>1.8700000000000001E-2</v>
      </c>
      <c r="G45" s="9">
        <f>(E45+F45)</f>
        <v>0.70350000000000001</v>
      </c>
    </row>
    <row r="46" spans="1:7">
      <c r="A46" s="3">
        <v>5</v>
      </c>
      <c r="B46" s="3" t="s">
        <v>23</v>
      </c>
      <c r="C46" s="9">
        <f t="shared" si="6"/>
        <v>2.3300000000000001E-2</v>
      </c>
      <c r="D46" s="9">
        <v>2.5899999999999999E-2</v>
      </c>
      <c r="E46" s="13">
        <f>C46+$C$9</f>
        <v>0.68479999999999996</v>
      </c>
      <c r="F46" s="8">
        <f>'[2]TARIFNE STAVKE od 01.10.2022'!F31</f>
        <v>1.6400000000000001E-2</v>
      </c>
      <c r="G46" s="9">
        <f>(E46+F46)</f>
        <v>0.70119999999999993</v>
      </c>
    </row>
    <row r="47" spans="1:7">
      <c r="A47" s="120" t="s">
        <v>31</v>
      </c>
      <c r="B47" s="121"/>
      <c r="C47" s="121"/>
      <c r="D47" s="121"/>
      <c r="E47" s="121"/>
      <c r="F47" s="121"/>
      <c r="G47" s="121"/>
    </row>
    <row r="48" spans="1:7">
      <c r="A48" s="3">
        <v>1</v>
      </c>
      <c r="B48" s="3" t="s">
        <v>20</v>
      </c>
      <c r="C48" s="9">
        <f t="shared" ref="C48:C51" si="7">ROUND(D48*0.901,4)</f>
        <v>2.7400000000000001E-2</v>
      </c>
      <c r="D48" s="9">
        <v>3.04E-2</v>
      </c>
      <c r="E48" s="13">
        <f>C48+$C$9</f>
        <v>0.68889999999999996</v>
      </c>
      <c r="F48" s="8">
        <f>'[2]TARIFNE STAVKE od 01.10.2022'!F35</f>
        <v>6.7199999999999996E-2</v>
      </c>
      <c r="G48" s="9">
        <f>(E48+F48)</f>
        <v>0.75609999999999999</v>
      </c>
    </row>
    <row r="49" spans="1:7">
      <c r="A49" s="3">
        <v>2</v>
      </c>
      <c r="B49" s="3" t="s">
        <v>21</v>
      </c>
      <c r="C49" s="9">
        <f t="shared" si="7"/>
        <v>2.7400000000000001E-2</v>
      </c>
      <c r="D49" s="9">
        <v>3.04E-2</v>
      </c>
      <c r="E49" s="13">
        <f>C49+$C$9</f>
        <v>0.68889999999999996</v>
      </c>
      <c r="F49" s="8">
        <f>'[2]TARIFNE STAVKE od 01.10.2022'!F36</f>
        <v>6.3899999999999998E-2</v>
      </c>
      <c r="G49" s="9">
        <f>(E49+F49)</f>
        <v>0.75279999999999991</v>
      </c>
    </row>
    <row r="50" spans="1:7">
      <c r="A50" s="3">
        <v>3</v>
      </c>
      <c r="B50" s="3" t="s">
        <v>22</v>
      </c>
      <c r="C50" s="9">
        <f t="shared" si="7"/>
        <v>2.7400000000000001E-2</v>
      </c>
      <c r="D50" s="9">
        <v>3.04E-2</v>
      </c>
      <c r="E50" s="13">
        <f>C50+$C$9</f>
        <v>0.68889999999999996</v>
      </c>
      <c r="F50" s="8">
        <f>'[2]TARIFNE STAVKE od 01.10.2022'!F37</f>
        <v>6.0499999999999998E-2</v>
      </c>
      <c r="G50" s="9">
        <f>(E50+F50)</f>
        <v>0.74939999999999996</v>
      </c>
    </row>
    <row r="51" spans="1:7">
      <c r="A51" s="3">
        <v>4</v>
      </c>
      <c r="B51" s="3" t="s">
        <v>23</v>
      </c>
      <c r="C51" s="9">
        <f t="shared" si="7"/>
        <v>2.7400000000000001E-2</v>
      </c>
      <c r="D51" s="9">
        <v>3.04E-2</v>
      </c>
      <c r="E51" s="13">
        <f>C51+$C$9</f>
        <v>0.68889999999999996</v>
      </c>
      <c r="F51" s="8">
        <f>'[2]TARIFNE STAVKE od 01.10.2022'!F38</f>
        <v>6.0499999999999998E-2</v>
      </c>
      <c r="G51" s="9">
        <f>(E51+F51)</f>
        <v>0.74939999999999996</v>
      </c>
    </row>
    <row r="53" spans="1:7">
      <c r="A53" s="117" t="s">
        <v>32</v>
      </c>
      <c r="B53" s="117"/>
      <c r="C53" s="117"/>
      <c r="D53" s="117"/>
      <c r="E53" s="117"/>
      <c r="F53" s="117"/>
      <c r="G53" s="117"/>
    </row>
    <row r="54" spans="1:7" ht="38.25">
      <c r="A54" s="3" t="s">
        <v>8</v>
      </c>
      <c r="B54" s="3" t="s">
        <v>9</v>
      </c>
      <c r="C54" s="4" t="str">
        <f>C39</f>
        <v xml:space="preserve">Iznos premije opskrbljivača (P x 0,901) (kn/kWh) </v>
      </c>
      <c r="D54" s="4" t="s">
        <v>10</v>
      </c>
      <c r="E54" s="4" t="s">
        <v>11</v>
      </c>
      <c r="F54" s="4" t="s">
        <v>12</v>
      </c>
      <c r="G54" s="4" t="s">
        <v>13</v>
      </c>
    </row>
    <row r="55" spans="1:7">
      <c r="A55" s="7"/>
      <c r="B55" s="7" t="s">
        <v>14</v>
      </c>
      <c r="C55" s="7" t="s">
        <v>15</v>
      </c>
      <c r="D55" s="7" t="s">
        <v>15</v>
      </c>
      <c r="E55" s="7" t="s">
        <v>5</v>
      </c>
      <c r="F55" s="7" t="s">
        <v>16</v>
      </c>
      <c r="G55" s="11" t="s">
        <v>17</v>
      </c>
    </row>
    <row r="56" spans="1:7">
      <c r="A56" s="122" t="s">
        <v>33</v>
      </c>
      <c r="B56" s="122"/>
      <c r="C56" s="122"/>
      <c r="D56" s="122"/>
      <c r="E56" s="122"/>
      <c r="F56" s="122"/>
      <c r="G56" s="122"/>
    </row>
    <row r="57" spans="1:7">
      <c r="A57" s="3">
        <v>1</v>
      </c>
      <c r="B57" s="3" t="s">
        <v>20</v>
      </c>
      <c r="C57" s="9">
        <f t="shared" ref="C57:C59" si="8">ROUND(D57*0.901,4)</f>
        <v>3.0800000000000001E-2</v>
      </c>
      <c r="D57" s="9">
        <v>3.4200000000000001E-2</v>
      </c>
      <c r="E57" s="13">
        <f>C57+$C$9</f>
        <v>0.69230000000000003</v>
      </c>
      <c r="F57" s="10">
        <f>'[2]TARIFNE STAVKE od 01.10.2022'!F42</f>
        <v>4.7E-2</v>
      </c>
      <c r="G57" s="9">
        <f>(E57+F57)</f>
        <v>0.73930000000000007</v>
      </c>
    </row>
    <row r="58" spans="1:7">
      <c r="A58" s="3">
        <v>2</v>
      </c>
      <c r="B58" s="3" t="s">
        <v>21</v>
      </c>
      <c r="C58" s="9">
        <f t="shared" si="8"/>
        <v>3.0800000000000001E-2</v>
      </c>
      <c r="D58" s="9">
        <v>3.4200000000000001E-2</v>
      </c>
      <c r="E58" s="13">
        <f>C58+$C$9</f>
        <v>0.69230000000000003</v>
      </c>
      <c r="F58" s="10">
        <f>'[2]TARIFNE STAVKE od 01.10.2022'!F43</f>
        <v>4.7E-2</v>
      </c>
      <c r="G58" s="9">
        <f>(E58+F58)</f>
        <v>0.73930000000000007</v>
      </c>
    </row>
    <row r="59" spans="1:7">
      <c r="A59" s="3">
        <v>3</v>
      </c>
      <c r="B59" s="3" t="s">
        <v>22</v>
      </c>
      <c r="C59" s="9">
        <f t="shared" si="8"/>
        <v>3.0800000000000001E-2</v>
      </c>
      <c r="D59" s="9">
        <v>3.4200000000000001E-2</v>
      </c>
      <c r="E59" s="13">
        <f>C59+$C$9</f>
        <v>0.69230000000000003</v>
      </c>
      <c r="F59" s="10">
        <f>'[2]TARIFNE STAVKE od 01.10.2022'!F44</f>
        <v>4.4699999999999997E-2</v>
      </c>
      <c r="G59" s="9">
        <f>(E59+F59)</f>
        <v>0.73699999999999999</v>
      </c>
    </row>
    <row r="60" spans="1:7">
      <c r="A60" s="122" t="s">
        <v>34</v>
      </c>
      <c r="B60" s="122"/>
      <c r="C60" s="122"/>
      <c r="D60" s="122"/>
      <c r="E60" s="122"/>
      <c r="F60" s="122"/>
      <c r="G60" s="122"/>
    </row>
    <row r="61" spans="1:7">
      <c r="A61" s="3">
        <v>1</v>
      </c>
      <c r="B61" s="3" t="s">
        <v>20</v>
      </c>
      <c r="C61" s="9">
        <f t="shared" ref="C61:C63" si="9">ROUND(D61*0.901,4)</f>
        <v>3.0800000000000001E-2</v>
      </c>
      <c r="D61" s="9">
        <v>3.4200000000000001E-2</v>
      </c>
      <c r="E61" s="13">
        <f>C61+$C$9</f>
        <v>0.69230000000000003</v>
      </c>
      <c r="F61" s="10">
        <f>'[2]TARIFNE STAVKE od 01.10.2022'!F48</f>
        <v>4.2500000000000003E-2</v>
      </c>
      <c r="G61" s="9">
        <f>(E61+F61)</f>
        <v>0.73480000000000001</v>
      </c>
    </row>
    <row r="62" spans="1:7">
      <c r="A62" s="3">
        <v>2</v>
      </c>
      <c r="B62" s="3" t="s">
        <v>21</v>
      </c>
      <c r="C62" s="9">
        <f t="shared" si="9"/>
        <v>3.0800000000000001E-2</v>
      </c>
      <c r="D62" s="9">
        <v>3.4200000000000001E-2</v>
      </c>
      <c r="E62" s="13">
        <f>C62+$C$9</f>
        <v>0.69230000000000003</v>
      </c>
      <c r="F62" s="10">
        <f>'[2]TARIFNE STAVKE od 01.10.2022'!F49</f>
        <v>4.2500000000000003E-2</v>
      </c>
      <c r="G62" s="9">
        <f>(E62+F62)</f>
        <v>0.73480000000000001</v>
      </c>
    </row>
    <row r="63" spans="1:7">
      <c r="A63" s="3">
        <v>3</v>
      </c>
      <c r="B63" s="3" t="s">
        <v>23</v>
      </c>
      <c r="C63" s="9">
        <f t="shared" si="9"/>
        <v>3.0800000000000001E-2</v>
      </c>
      <c r="D63" s="9">
        <v>3.4200000000000001E-2</v>
      </c>
      <c r="E63" s="13">
        <f>C63+$C$9</f>
        <v>0.69230000000000003</v>
      </c>
      <c r="F63" s="10">
        <f>'[2]TARIFNE STAVKE od 01.10.2022'!F50</f>
        <v>3.8300000000000001E-2</v>
      </c>
      <c r="G63" s="9">
        <f>(E63+F63)</f>
        <v>0.73060000000000003</v>
      </c>
    </row>
    <row r="65" spans="1:7">
      <c r="A65" s="117" t="s">
        <v>35</v>
      </c>
      <c r="B65" s="117"/>
      <c r="C65" s="117"/>
      <c r="D65" s="117"/>
      <c r="E65" s="117"/>
      <c r="F65" s="117"/>
      <c r="G65" s="117"/>
    </row>
    <row r="66" spans="1:7" ht="38.25">
      <c r="A66" s="3" t="s">
        <v>8</v>
      </c>
      <c r="B66" s="3" t="s">
        <v>9</v>
      </c>
      <c r="C66" s="4" t="str">
        <f>C54</f>
        <v xml:space="preserve">Iznos premije opskrbljivača (P x 0,901) (kn/kWh) </v>
      </c>
      <c r="D66" s="4" t="s">
        <v>10</v>
      </c>
      <c r="E66" s="4" t="s">
        <v>11</v>
      </c>
      <c r="F66" s="4" t="s">
        <v>12</v>
      </c>
      <c r="G66" s="4" t="s">
        <v>13</v>
      </c>
    </row>
    <row r="67" spans="1:7">
      <c r="A67" s="7"/>
      <c r="B67" s="7" t="s">
        <v>14</v>
      </c>
      <c r="C67" s="7" t="s">
        <v>15</v>
      </c>
      <c r="D67" s="7" t="s">
        <v>15</v>
      </c>
      <c r="E67" s="7" t="s">
        <v>5</v>
      </c>
      <c r="F67" s="7" t="s">
        <v>16</v>
      </c>
      <c r="G67" s="11" t="s">
        <v>17</v>
      </c>
    </row>
    <row r="68" spans="1:7">
      <c r="A68" s="123" t="s">
        <v>150</v>
      </c>
      <c r="B68" s="124"/>
      <c r="C68" s="124"/>
      <c r="D68" s="124"/>
      <c r="E68" s="124"/>
      <c r="F68" s="124"/>
      <c r="G68" s="124"/>
    </row>
    <row r="69" spans="1:7">
      <c r="A69" s="3">
        <v>1</v>
      </c>
      <c r="B69" s="3" t="s">
        <v>20</v>
      </c>
      <c r="C69" s="9">
        <f t="shared" ref="C69:C72" si="10">ROUND(D69*0.901,4)</f>
        <v>2.7400000000000001E-2</v>
      </c>
      <c r="D69" s="9">
        <v>3.04E-2</v>
      </c>
      <c r="E69" s="13">
        <f>C69+$C$9</f>
        <v>0.68889999999999996</v>
      </c>
      <c r="F69" s="8">
        <f>'[2]TARIFNE STAVKE od 01.10.2022'!F17</f>
        <v>3.04E-2</v>
      </c>
      <c r="G69" s="9">
        <f>(E69+F69)</f>
        <v>0.71929999999999994</v>
      </c>
    </row>
    <row r="70" spans="1:7">
      <c r="A70" s="3">
        <v>2</v>
      </c>
      <c r="B70" s="3" t="s">
        <v>21</v>
      </c>
      <c r="C70" s="9">
        <f t="shared" si="10"/>
        <v>2.7400000000000001E-2</v>
      </c>
      <c r="D70" s="9">
        <v>3.04E-2</v>
      </c>
      <c r="E70" s="13">
        <f>C70+$C$9</f>
        <v>0.68889999999999996</v>
      </c>
      <c r="F70" s="8">
        <f>'[2]TARIFNE STAVKE od 01.10.2022'!F18</f>
        <v>3.04E-2</v>
      </c>
      <c r="G70" s="9">
        <f>(E70+F70)</f>
        <v>0.71929999999999994</v>
      </c>
    </row>
    <row r="71" spans="1:7">
      <c r="A71" s="3">
        <v>3</v>
      </c>
      <c r="B71" s="3" t="s">
        <v>22</v>
      </c>
      <c r="C71" s="9">
        <f t="shared" si="10"/>
        <v>2.7400000000000001E-2</v>
      </c>
      <c r="D71" s="9">
        <v>3.04E-2</v>
      </c>
      <c r="E71" s="13">
        <f>C71+$C$9</f>
        <v>0.68889999999999996</v>
      </c>
      <c r="F71" s="8">
        <f>'[2]TARIFNE STAVKE od 01.10.2022'!F19</f>
        <v>2.7300000000000001E-2</v>
      </c>
      <c r="G71" s="9">
        <f>(E71+F71)</f>
        <v>0.71619999999999995</v>
      </c>
    </row>
    <row r="72" spans="1:7">
      <c r="A72" s="3">
        <v>4</v>
      </c>
      <c r="B72" s="3" t="s">
        <v>23</v>
      </c>
      <c r="C72" s="9">
        <f t="shared" si="10"/>
        <v>2.7400000000000001E-2</v>
      </c>
      <c r="D72" s="9">
        <v>3.04E-2</v>
      </c>
      <c r="E72" s="13">
        <f>C72+$C$9</f>
        <v>0.68889999999999996</v>
      </c>
      <c r="F72" s="8">
        <f>'[2]TARIFNE STAVKE od 01.10.2022'!F20</f>
        <v>2.7300000000000001E-2</v>
      </c>
      <c r="G72" s="9">
        <f>(E72+F72)</f>
        <v>0.71619999999999995</v>
      </c>
    </row>
    <row r="73" spans="1:7">
      <c r="A73" s="120" t="s">
        <v>37</v>
      </c>
      <c r="B73" s="121"/>
      <c r="C73" s="121"/>
      <c r="D73" s="121"/>
      <c r="E73" s="121"/>
      <c r="F73" s="121"/>
      <c r="G73" s="121"/>
    </row>
    <row r="74" spans="1:7">
      <c r="A74" s="3">
        <v>1</v>
      </c>
      <c r="B74" s="3" t="s">
        <v>19</v>
      </c>
      <c r="C74" s="9">
        <f t="shared" ref="C74:C78" si="11">ROUND(D74*0.901,4)</f>
        <v>2.7400000000000001E-2</v>
      </c>
      <c r="D74" s="9">
        <v>3.04E-2</v>
      </c>
      <c r="E74" s="13">
        <f>C74+$C$9</f>
        <v>0.68889999999999996</v>
      </c>
      <c r="F74" s="8">
        <f>'[2]TARIFNE STAVKE od 01.10.2022'!F61</f>
        <v>3.5999999999999997E-2</v>
      </c>
      <c r="G74" s="9">
        <f>(E74+F74)</f>
        <v>0.72489999999999999</v>
      </c>
    </row>
    <row r="75" spans="1:7">
      <c r="A75" s="3">
        <v>2</v>
      </c>
      <c r="B75" s="3" t="s">
        <v>20</v>
      </c>
      <c r="C75" s="9">
        <f t="shared" si="11"/>
        <v>2.7400000000000001E-2</v>
      </c>
      <c r="D75" s="9">
        <v>3.04E-2</v>
      </c>
      <c r="E75" s="13">
        <f>C75+$C$9</f>
        <v>0.68889999999999996</v>
      </c>
      <c r="F75" s="8">
        <f>'[2]TARIFNE STAVKE od 01.10.2022'!F62</f>
        <v>2.7799999999999998E-2</v>
      </c>
      <c r="G75" s="9">
        <f>(E75+F75)</f>
        <v>0.7167</v>
      </c>
    </row>
    <row r="76" spans="1:7">
      <c r="A76" s="3">
        <v>3</v>
      </c>
      <c r="B76" s="3" t="s">
        <v>21</v>
      </c>
      <c r="C76" s="9">
        <f t="shared" si="11"/>
        <v>2.7400000000000001E-2</v>
      </c>
      <c r="D76" s="9">
        <v>3.04E-2</v>
      </c>
      <c r="E76" s="13">
        <f>C76+$C$9</f>
        <v>0.68889999999999996</v>
      </c>
      <c r="F76" s="8">
        <f>'[2]TARIFNE STAVKE od 01.10.2022'!F63</f>
        <v>2.7799999999999998E-2</v>
      </c>
      <c r="G76" s="9">
        <f>(E76+F76)</f>
        <v>0.7167</v>
      </c>
    </row>
    <row r="77" spans="1:7">
      <c r="A77" s="3">
        <v>4</v>
      </c>
      <c r="B77" s="3" t="s">
        <v>22</v>
      </c>
      <c r="C77" s="9">
        <f t="shared" si="11"/>
        <v>2.7400000000000001E-2</v>
      </c>
      <c r="D77" s="9">
        <v>3.04E-2</v>
      </c>
      <c r="E77" s="13">
        <f>C77+$C$9</f>
        <v>0.68889999999999996</v>
      </c>
      <c r="F77" s="8">
        <f>'[2]TARIFNE STAVKE od 01.10.2022'!F64</f>
        <v>2.64E-2</v>
      </c>
      <c r="G77" s="9">
        <f>(E77+F77)</f>
        <v>0.71529999999999994</v>
      </c>
    </row>
    <row r="78" spans="1:7">
      <c r="A78" s="3">
        <v>5</v>
      </c>
      <c r="B78" s="3" t="s">
        <v>23</v>
      </c>
      <c r="C78" s="9">
        <f t="shared" si="11"/>
        <v>2.7400000000000001E-2</v>
      </c>
      <c r="D78" s="9">
        <v>3.04E-2</v>
      </c>
      <c r="E78" s="13">
        <f>C78+$C$9</f>
        <v>0.68889999999999996</v>
      </c>
      <c r="F78" s="8">
        <f>'[2]TARIFNE STAVKE od 01.10.2022'!F65</f>
        <v>2.5000000000000001E-2</v>
      </c>
      <c r="G78" s="9">
        <f>(E78+F78)</f>
        <v>0.71389999999999998</v>
      </c>
    </row>
    <row r="79" spans="1:7">
      <c r="A79" s="122" t="s">
        <v>38</v>
      </c>
      <c r="B79" s="122"/>
      <c r="C79" s="122"/>
      <c r="D79" s="122"/>
      <c r="E79" s="122"/>
      <c r="F79" s="122"/>
      <c r="G79" s="122"/>
    </row>
    <row r="80" spans="1:7">
      <c r="A80" s="3">
        <v>1</v>
      </c>
      <c r="B80" s="3" t="s">
        <v>19</v>
      </c>
      <c r="C80" s="9">
        <f t="shared" ref="C80:C83" si="12">ROUND(D80*0.901,4)</f>
        <v>3.0800000000000001E-2</v>
      </c>
      <c r="D80" s="9">
        <v>3.4200000000000001E-2</v>
      </c>
      <c r="E80" s="13">
        <f>C80+$C$9</f>
        <v>0.69230000000000003</v>
      </c>
      <c r="F80" s="8">
        <f>'[2]TARIFNE STAVKE od 01.10.2022'!F69</f>
        <v>3.3000000000000002E-2</v>
      </c>
      <c r="G80" s="9">
        <f>(E80+F80)</f>
        <v>0.72530000000000006</v>
      </c>
    </row>
    <row r="81" spans="1:7">
      <c r="A81" s="3">
        <v>2</v>
      </c>
      <c r="B81" s="3" t="s">
        <v>20</v>
      </c>
      <c r="C81" s="9">
        <f t="shared" si="12"/>
        <v>3.0800000000000001E-2</v>
      </c>
      <c r="D81" s="9">
        <v>3.4200000000000001E-2</v>
      </c>
      <c r="E81" s="13">
        <f>C81+$C$9</f>
        <v>0.69230000000000003</v>
      </c>
      <c r="F81" s="8">
        <f>'[2]TARIFNE STAVKE od 01.10.2022'!F70</f>
        <v>2.87E-2</v>
      </c>
      <c r="G81" s="9">
        <f>(E81+F81)</f>
        <v>0.72099999999999997</v>
      </c>
    </row>
    <row r="82" spans="1:7">
      <c r="A82" s="3">
        <v>3</v>
      </c>
      <c r="B82" s="3" t="s">
        <v>21</v>
      </c>
      <c r="C82" s="9">
        <f t="shared" si="12"/>
        <v>3.0800000000000001E-2</v>
      </c>
      <c r="D82" s="9">
        <v>3.4200000000000001E-2</v>
      </c>
      <c r="E82" s="13">
        <f>C82+$C$9</f>
        <v>0.69230000000000003</v>
      </c>
      <c r="F82" s="8">
        <f>'[2]TARIFNE STAVKE od 01.10.2022'!F71</f>
        <v>2.58E-2</v>
      </c>
      <c r="G82" s="9">
        <f>(E82+F82)</f>
        <v>0.71810000000000007</v>
      </c>
    </row>
    <row r="83" spans="1:7">
      <c r="A83" s="3">
        <v>4</v>
      </c>
      <c r="B83" s="3" t="s">
        <v>23</v>
      </c>
      <c r="C83" s="9">
        <f t="shared" si="12"/>
        <v>3.0800000000000001E-2</v>
      </c>
      <c r="D83" s="9">
        <v>3.4200000000000001E-2</v>
      </c>
      <c r="E83" s="13">
        <f>C83+$C$9</f>
        <v>0.69230000000000003</v>
      </c>
      <c r="F83" s="8">
        <f>'[2]TARIFNE STAVKE od 01.10.2022'!F72</f>
        <v>2.29E-2</v>
      </c>
      <c r="G83" s="9">
        <f>(E83+F83)</f>
        <v>0.71520000000000006</v>
      </c>
    </row>
    <row r="85" spans="1:7">
      <c r="A85" s="117" t="s">
        <v>39</v>
      </c>
      <c r="B85" s="117"/>
      <c r="C85" s="117"/>
      <c r="D85" s="117"/>
      <c r="E85" s="117"/>
      <c r="F85" s="117"/>
      <c r="G85" s="117"/>
    </row>
    <row r="86" spans="1:7" ht="38.25">
      <c r="A86" s="3" t="s">
        <v>8</v>
      </c>
      <c r="B86" s="3" t="s">
        <v>9</v>
      </c>
      <c r="C86" s="4" t="str">
        <f>C66</f>
        <v xml:space="preserve">Iznos premije opskrbljivača (P x 0,901) (kn/kWh) </v>
      </c>
      <c r="D86" s="4" t="s">
        <v>10</v>
      </c>
      <c r="E86" s="4" t="s">
        <v>11</v>
      </c>
      <c r="F86" s="4" t="s">
        <v>12</v>
      </c>
      <c r="G86" s="4" t="s">
        <v>13</v>
      </c>
    </row>
    <row r="87" spans="1:7">
      <c r="A87" s="7"/>
      <c r="B87" s="7" t="s">
        <v>14</v>
      </c>
      <c r="C87" s="7" t="s">
        <v>15</v>
      </c>
      <c r="D87" s="7" t="s">
        <v>15</v>
      </c>
      <c r="E87" s="7" t="s">
        <v>5</v>
      </c>
      <c r="F87" s="7" t="s">
        <v>16</v>
      </c>
      <c r="G87" s="11" t="s">
        <v>17</v>
      </c>
    </row>
    <row r="88" spans="1:7">
      <c r="A88" s="120" t="s">
        <v>40</v>
      </c>
      <c r="B88" s="121"/>
      <c r="C88" s="121"/>
      <c r="D88" s="121"/>
      <c r="E88" s="121"/>
      <c r="F88" s="121"/>
      <c r="G88" s="121"/>
    </row>
    <row r="89" spans="1:7">
      <c r="A89" s="3">
        <v>1</v>
      </c>
      <c r="B89" s="3" t="s">
        <v>19</v>
      </c>
      <c r="C89" s="9">
        <f t="shared" ref="C89:C95" si="13">ROUND(D89*0.901,4)</f>
        <v>2.5399999999999999E-2</v>
      </c>
      <c r="D89" s="9">
        <v>2.8199999999999999E-2</v>
      </c>
      <c r="E89" s="13">
        <f t="shared" ref="E89:E95" si="14">C89+$C$9</f>
        <v>0.68689999999999996</v>
      </c>
      <c r="F89" s="8">
        <f>'[2]TARIFNE STAVKE od 01.10.2022'!F76</f>
        <v>3.8800000000000001E-2</v>
      </c>
      <c r="G89" s="9">
        <f t="shared" ref="G89:G95" si="15">(E89+F89)</f>
        <v>0.72570000000000001</v>
      </c>
    </row>
    <row r="90" spans="1:7">
      <c r="A90" s="3">
        <v>2</v>
      </c>
      <c r="B90" s="3" t="s">
        <v>20</v>
      </c>
      <c r="C90" s="9">
        <f t="shared" si="13"/>
        <v>2.5399999999999999E-2</v>
      </c>
      <c r="D90" s="9">
        <v>2.8199999999999999E-2</v>
      </c>
      <c r="E90" s="13">
        <f t="shared" si="14"/>
        <v>0.68689999999999996</v>
      </c>
      <c r="F90" s="8">
        <f>'[2]TARIFNE STAVKE od 01.10.2022'!F77</f>
        <v>3.2300000000000002E-2</v>
      </c>
      <c r="G90" s="9">
        <f t="shared" si="15"/>
        <v>0.71919999999999995</v>
      </c>
    </row>
    <row r="91" spans="1:7">
      <c r="A91" s="3">
        <v>3</v>
      </c>
      <c r="B91" s="3" t="s">
        <v>21</v>
      </c>
      <c r="C91" s="9">
        <f t="shared" si="13"/>
        <v>2.5399999999999999E-2</v>
      </c>
      <c r="D91" s="9">
        <v>2.8199999999999999E-2</v>
      </c>
      <c r="E91" s="13">
        <f t="shared" si="14"/>
        <v>0.68689999999999996</v>
      </c>
      <c r="F91" s="8">
        <f>'[2]TARIFNE STAVKE od 01.10.2022'!F78</f>
        <v>3.0700000000000002E-2</v>
      </c>
      <c r="G91" s="9">
        <f t="shared" si="15"/>
        <v>0.7175999999999999</v>
      </c>
    </row>
    <row r="92" spans="1:7">
      <c r="A92" s="3">
        <v>4</v>
      </c>
      <c r="B92" s="3" t="s">
        <v>22</v>
      </c>
      <c r="C92" s="9">
        <f t="shared" si="13"/>
        <v>2.5399999999999999E-2</v>
      </c>
      <c r="D92" s="9">
        <v>2.8199999999999999E-2</v>
      </c>
      <c r="E92" s="13">
        <f t="shared" si="14"/>
        <v>0.68689999999999996</v>
      </c>
      <c r="F92" s="8">
        <f>'[2]TARIFNE STAVKE od 01.10.2022'!F79</f>
        <v>2.9100000000000001E-2</v>
      </c>
      <c r="G92" s="9">
        <f t="shared" si="15"/>
        <v>0.71599999999999997</v>
      </c>
    </row>
    <row r="93" spans="1:7">
      <c r="A93" s="3">
        <v>5</v>
      </c>
      <c r="B93" s="3" t="s">
        <v>23</v>
      </c>
      <c r="C93" s="9">
        <f t="shared" si="13"/>
        <v>2.5399999999999999E-2</v>
      </c>
      <c r="D93" s="9">
        <v>2.8199999999999999E-2</v>
      </c>
      <c r="E93" s="13">
        <f t="shared" si="14"/>
        <v>0.68689999999999996</v>
      </c>
      <c r="F93" s="8">
        <f>'[2]TARIFNE STAVKE od 01.10.2022'!F80</f>
        <v>2.75E-2</v>
      </c>
      <c r="G93" s="9">
        <f t="shared" si="15"/>
        <v>0.71439999999999992</v>
      </c>
    </row>
    <row r="94" spans="1:7">
      <c r="A94" s="3">
        <v>6</v>
      </c>
      <c r="B94" s="3" t="s">
        <v>24</v>
      </c>
      <c r="C94" s="9">
        <f t="shared" si="13"/>
        <v>2.5399999999999999E-2</v>
      </c>
      <c r="D94" s="9">
        <v>2.8199999999999999E-2</v>
      </c>
      <c r="E94" s="13">
        <f t="shared" si="14"/>
        <v>0.68689999999999996</v>
      </c>
      <c r="F94" s="8">
        <f>'[2]TARIFNE STAVKE od 01.10.2022'!F81</f>
        <v>2.5899999999999999E-2</v>
      </c>
      <c r="G94" s="9">
        <f t="shared" si="15"/>
        <v>0.71279999999999999</v>
      </c>
    </row>
    <row r="95" spans="1:7">
      <c r="A95" s="3">
        <v>7</v>
      </c>
      <c r="B95" s="3" t="s">
        <v>25</v>
      </c>
      <c r="C95" s="9">
        <f t="shared" si="13"/>
        <v>2.5399999999999999E-2</v>
      </c>
      <c r="D95" s="9">
        <v>2.8199999999999999E-2</v>
      </c>
      <c r="E95" s="13">
        <f t="shared" si="14"/>
        <v>0.68689999999999996</v>
      </c>
      <c r="F95" s="8">
        <f>'[2]TARIFNE STAVKE od 01.10.2022'!F82</f>
        <v>2.5899999999999999E-2</v>
      </c>
      <c r="G95" s="9">
        <f t="shared" si="15"/>
        <v>0.71279999999999999</v>
      </c>
    </row>
    <row r="96" spans="1:7">
      <c r="A96" s="120" t="s">
        <v>41</v>
      </c>
      <c r="B96" s="121"/>
      <c r="C96" s="121"/>
      <c r="D96" s="121"/>
      <c r="E96" s="121"/>
      <c r="F96" s="121"/>
      <c r="G96" s="121"/>
    </row>
    <row r="97" spans="1:7">
      <c r="A97" s="3">
        <v>1</v>
      </c>
      <c r="B97" s="3" t="s">
        <v>20</v>
      </c>
      <c r="C97" s="9">
        <f t="shared" ref="C97:C99" si="16">ROUND(D97*0.901,4)</f>
        <v>2.5399999999999999E-2</v>
      </c>
      <c r="D97" s="9">
        <v>2.8199999999999999E-2</v>
      </c>
      <c r="E97" s="13">
        <f>C97+$C$9</f>
        <v>0.68689999999999996</v>
      </c>
      <c r="F97" s="8">
        <f>'[2]TARIFNE STAVKE od 01.10.2022'!F86</f>
        <v>2.01E-2</v>
      </c>
      <c r="G97" s="9">
        <f>(E97+F97)</f>
        <v>0.70699999999999996</v>
      </c>
    </row>
    <row r="98" spans="1:7">
      <c r="A98" s="3">
        <v>2</v>
      </c>
      <c r="B98" s="3" t="s">
        <v>22</v>
      </c>
      <c r="C98" s="9">
        <f t="shared" si="16"/>
        <v>2.5399999999999999E-2</v>
      </c>
      <c r="D98" s="9">
        <v>2.8199999999999999E-2</v>
      </c>
      <c r="E98" s="13">
        <f>C98+$C$9</f>
        <v>0.68689999999999996</v>
      </c>
      <c r="F98" s="8">
        <f>'[2]TARIFNE STAVKE od 01.10.2022'!F87</f>
        <v>1.6E-2</v>
      </c>
      <c r="G98" s="9">
        <f>(E98+F98)</f>
        <v>0.70289999999999997</v>
      </c>
    </row>
    <row r="99" spans="1:7">
      <c r="A99" s="3">
        <v>3</v>
      </c>
      <c r="B99" s="3" t="s">
        <v>23</v>
      </c>
      <c r="C99" s="9">
        <f t="shared" si="16"/>
        <v>2.5399999999999999E-2</v>
      </c>
      <c r="D99" s="9">
        <v>2.8199999999999999E-2</v>
      </c>
      <c r="E99" s="13">
        <f>C99+$C$9</f>
        <v>0.68689999999999996</v>
      </c>
      <c r="F99" s="8">
        <f>'[2]TARIFNE STAVKE od 01.10.2022'!F88</f>
        <v>1.6E-2</v>
      </c>
      <c r="G99" s="9">
        <f>(E99+F99)</f>
        <v>0.70289999999999997</v>
      </c>
    </row>
    <row r="101" spans="1:7">
      <c r="A101" s="117" t="s">
        <v>42</v>
      </c>
      <c r="B101" s="117"/>
      <c r="C101" s="117"/>
      <c r="D101" s="117"/>
      <c r="E101" s="117"/>
      <c r="F101" s="117"/>
      <c r="G101" s="117"/>
    </row>
    <row r="102" spans="1:7" ht="38.25">
      <c r="A102" s="3" t="s">
        <v>8</v>
      </c>
      <c r="B102" s="3" t="s">
        <v>9</v>
      </c>
      <c r="C102" s="4" t="str">
        <f>C86</f>
        <v xml:space="preserve">Iznos premije opskrbljivača (P x 0,901) (kn/kWh) </v>
      </c>
      <c r="D102" s="4" t="s">
        <v>10</v>
      </c>
      <c r="E102" s="4" t="s">
        <v>11</v>
      </c>
      <c r="F102" s="4" t="s">
        <v>12</v>
      </c>
      <c r="G102" s="4" t="s">
        <v>13</v>
      </c>
    </row>
    <row r="103" spans="1:7">
      <c r="A103" s="7"/>
      <c r="B103" s="7" t="s">
        <v>14</v>
      </c>
      <c r="C103" s="7" t="s">
        <v>15</v>
      </c>
      <c r="D103" s="7" t="s">
        <v>15</v>
      </c>
      <c r="E103" s="7" t="s">
        <v>5</v>
      </c>
      <c r="F103" s="7" t="s">
        <v>16</v>
      </c>
      <c r="G103" s="11" t="s">
        <v>17</v>
      </c>
    </row>
    <row r="104" spans="1:7">
      <c r="A104" s="120" t="s">
        <v>43</v>
      </c>
      <c r="B104" s="121"/>
      <c r="C104" s="121"/>
      <c r="D104" s="121"/>
      <c r="E104" s="121"/>
      <c r="F104" s="121"/>
      <c r="G104" s="121"/>
    </row>
    <row r="105" spans="1:7">
      <c r="A105" s="3">
        <v>1</v>
      </c>
      <c r="B105" s="3" t="s">
        <v>20</v>
      </c>
      <c r="C105" s="9">
        <f t="shared" ref="C105:C107" si="17">ROUND(D105*0.901,4)</f>
        <v>2.81E-2</v>
      </c>
      <c r="D105" s="9">
        <v>3.1199999999999999E-2</v>
      </c>
      <c r="E105" s="13">
        <f>C105+$C$9</f>
        <v>0.68959999999999999</v>
      </c>
      <c r="F105" s="8">
        <f>'[2]TARIFNE STAVKE od 01.10.2022'!F92</f>
        <v>3.9600000000000003E-2</v>
      </c>
      <c r="G105" s="9">
        <f>(E105+F105)</f>
        <v>0.72919999999999996</v>
      </c>
    </row>
    <row r="106" spans="1:7">
      <c r="A106" s="3">
        <v>2</v>
      </c>
      <c r="B106" s="3" t="s">
        <v>21</v>
      </c>
      <c r="C106" s="9">
        <f t="shared" si="17"/>
        <v>2.81E-2</v>
      </c>
      <c r="D106" s="9">
        <v>3.1199999999999999E-2</v>
      </c>
      <c r="E106" s="13">
        <f>C106+$C$9</f>
        <v>0.68959999999999999</v>
      </c>
      <c r="F106" s="8">
        <f>'[2]TARIFNE STAVKE od 01.10.2022'!F93</f>
        <v>3.1699999999999999E-2</v>
      </c>
      <c r="G106" s="9">
        <f>(E106+F106)</f>
        <v>0.72129999999999994</v>
      </c>
    </row>
    <row r="107" spans="1:7">
      <c r="A107" s="3">
        <v>3</v>
      </c>
      <c r="B107" s="3" t="s">
        <v>22</v>
      </c>
      <c r="C107" s="9">
        <f t="shared" si="17"/>
        <v>2.81E-2</v>
      </c>
      <c r="D107" s="9">
        <v>3.1199999999999999E-2</v>
      </c>
      <c r="E107" s="13">
        <f>C107+$C$9</f>
        <v>0.68959999999999999</v>
      </c>
      <c r="F107" s="8">
        <f>'[2]TARIFNE STAVKE od 01.10.2022'!F94</f>
        <v>2.9700000000000001E-2</v>
      </c>
      <c r="G107" s="9">
        <f>(E107+F107)</f>
        <v>0.71929999999999994</v>
      </c>
    </row>
    <row r="108" spans="1:7">
      <c r="A108" s="120" t="s">
        <v>44</v>
      </c>
      <c r="B108" s="121"/>
      <c r="C108" s="121"/>
      <c r="D108" s="121"/>
      <c r="E108" s="121"/>
      <c r="F108" s="121"/>
      <c r="G108" s="121"/>
    </row>
    <row r="109" spans="1:7">
      <c r="A109" s="3">
        <v>1</v>
      </c>
      <c r="B109" s="3" t="s">
        <v>19</v>
      </c>
      <c r="C109" s="9">
        <f t="shared" ref="C109:C112" si="18">ROUND(D109*0.901,4)</f>
        <v>2.81E-2</v>
      </c>
      <c r="D109" s="9">
        <v>3.1199999999999999E-2</v>
      </c>
      <c r="E109" s="13">
        <f>C109+$C$9</f>
        <v>0.68959999999999999</v>
      </c>
      <c r="F109" s="8">
        <f>'[2]TARIFNE STAVKE od 01.10.2022'!F98</f>
        <v>3.5900000000000001E-2</v>
      </c>
      <c r="G109" s="9">
        <f>(E109+F109)</f>
        <v>0.72550000000000003</v>
      </c>
    </row>
    <row r="110" spans="1:7">
      <c r="A110" s="3">
        <v>2</v>
      </c>
      <c r="B110" s="3" t="s">
        <v>20</v>
      </c>
      <c r="C110" s="9">
        <f t="shared" si="18"/>
        <v>2.81E-2</v>
      </c>
      <c r="D110" s="9">
        <v>3.1199999999999999E-2</v>
      </c>
      <c r="E110" s="13">
        <f>C110+$C$9</f>
        <v>0.68959999999999999</v>
      </c>
      <c r="F110" s="8">
        <f>'[2]TARIFNE STAVKE od 01.10.2022'!F99</f>
        <v>2.87E-2</v>
      </c>
      <c r="G110" s="9">
        <f>(E110+F110)</f>
        <v>0.71829999999999994</v>
      </c>
    </row>
    <row r="111" spans="1:7">
      <c r="A111" s="3">
        <v>3</v>
      </c>
      <c r="B111" s="3" t="s">
        <v>21</v>
      </c>
      <c r="C111" s="9">
        <f t="shared" si="18"/>
        <v>2.81E-2</v>
      </c>
      <c r="D111" s="9">
        <v>3.1199999999999999E-2</v>
      </c>
      <c r="E111" s="13">
        <f>C111+$C$9</f>
        <v>0.68959999999999999</v>
      </c>
      <c r="F111" s="8">
        <f>'[2]TARIFNE STAVKE od 01.10.2022'!F100</f>
        <v>2.87E-2</v>
      </c>
      <c r="G111" s="9">
        <f>(E111+F111)</f>
        <v>0.71829999999999994</v>
      </c>
    </row>
    <row r="112" spans="1:7">
      <c r="A112" s="3">
        <v>4</v>
      </c>
      <c r="B112" s="3" t="s">
        <v>23</v>
      </c>
      <c r="C112" s="9">
        <f t="shared" si="18"/>
        <v>2.81E-2</v>
      </c>
      <c r="D112" s="9">
        <v>3.1199999999999999E-2</v>
      </c>
      <c r="E112" s="13">
        <f>C112+$C$9</f>
        <v>0.68959999999999999</v>
      </c>
      <c r="F112" s="8">
        <f>'[2]TARIFNE STAVKE od 01.10.2022'!F101</f>
        <v>2.5899999999999999E-2</v>
      </c>
      <c r="G112" s="9">
        <f>(E112+F112)</f>
        <v>0.71550000000000002</v>
      </c>
    </row>
    <row r="113" spans="1:7">
      <c r="A113" s="120" t="s">
        <v>45</v>
      </c>
      <c r="B113" s="121"/>
      <c r="C113" s="121"/>
      <c r="D113" s="121"/>
      <c r="E113" s="121"/>
      <c r="F113" s="121"/>
      <c r="G113" s="121"/>
    </row>
    <row r="114" spans="1:7">
      <c r="A114" s="3">
        <v>1</v>
      </c>
      <c r="B114" s="3" t="s">
        <v>19</v>
      </c>
      <c r="C114" s="9">
        <f t="shared" ref="C114:C115" si="19">ROUND(D114*0.901,4)</f>
        <v>2.81E-2</v>
      </c>
      <c r="D114" s="9">
        <v>3.1199999999999999E-2</v>
      </c>
      <c r="E114" s="13">
        <f>C114+$C$9</f>
        <v>0.68959999999999999</v>
      </c>
      <c r="F114" s="8">
        <f>'[2]TARIFNE STAVKE od 01.10.2022'!F105</f>
        <v>2.75E-2</v>
      </c>
      <c r="G114" s="9">
        <f>(E114+F114)</f>
        <v>0.71709999999999996</v>
      </c>
    </row>
    <row r="115" spans="1:7">
      <c r="A115" s="3">
        <v>2</v>
      </c>
      <c r="B115" s="3" t="s">
        <v>20</v>
      </c>
      <c r="C115" s="9">
        <f t="shared" si="19"/>
        <v>2.81E-2</v>
      </c>
      <c r="D115" s="9">
        <v>3.1199999999999999E-2</v>
      </c>
      <c r="E115" s="13">
        <f>C115+$C$9</f>
        <v>0.68959999999999999</v>
      </c>
      <c r="F115" s="8">
        <f>'[2]TARIFNE STAVKE od 01.10.2022'!F106</f>
        <v>2.75E-2</v>
      </c>
      <c r="G115" s="9">
        <f>(E115+F115)</f>
        <v>0.71709999999999996</v>
      </c>
    </row>
    <row r="117" spans="1:7">
      <c r="A117" s="117" t="s">
        <v>46</v>
      </c>
      <c r="B117" s="117"/>
      <c r="C117" s="117"/>
      <c r="D117" s="117"/>
      <c r="E117" s="117"/>
      <c r="F117" s="117"/>
      <c r="G117" s="117"/>
    </row>
    <row r="118" spans="1:7" ht="38.25">
      <c r="A118" s="3" t="s">
        <v>8</v>
      </c>
      <c r="B118" s="3" t="s">
        <v>9</v>
      </c>
      <c r="C118" s="4" t="str">
        <f>C102</f>
        <v xml:space="preserve">Iznos premije opskrbljivača (P x 0,901) (kn/kWh) </v>
      </c>
      <c r="D118" s="4" t="s">
        <v>10</v>
      </c>
      <c r="E118" s="4" t="s">
        <v>11</v>
      </c>
      <c r="F118" s="4" t="s">
        <v>12</v>
      </c>
      <c r="G118" s="4" t="s">
        <v>13</v>
      </c>
    </row>
    <row r="119" spans="1:7">
      <c r="A119" s="7"/>
      <c r="B119" s="7" t="s">
        <v>14</v>
      </c>
      <c r="C119" s="7" t="s">
        <v>15</v>
      </c>
      <c r="D119" s="7" t="s">
        <v>15</v>
      </c>
      <c r="E119" s="7" t="s">
        <v>5</v>
      </c>
      <c r="F119" s="7" t="s">
        <v>16</v>
      </c>
      <c r="G119" s="11" t="s">
        <v>17</v>
      </c>
    </row>
    <row r="120" spans="1:7">
      <c r="A120" s="120" t="s">
        <v>47</v>
      </c>
      <c r="B120" s="121"/>
      <c r="C120" s="121"/>
      <c r="D120" s="121"/>
      <c r="E120" s="121"/>
      <c r="F120" s="121"/>
      <c r="G120" s="121"/>
    </row>
    <row r="121" spans="1:7">
      <c r="A121" s="3">
        <v>1</v>
      </c>
      <c r="B121" s="3" t="s">
        <v>20</v>
      </c>
      <c r="C121" s="9">
        <f t="shared" ref="C121:C125" si="20">ROUND(D121*0.901,4)</f>
        <v>2.2499999999999999E-2</v>
      </c>
      <c r="D121" s="9">
        <v>2.5000000000000001E-2</v>
      </c>
      <c r="E121" s="13">
        <f>C121+$C$9</f>
        <v>0.68399999999999994</v>
      </c>
      <c r="F121" s="8">
        <f>'[2]TARIFNE STAVKE od 01.10.2022'!F110</f>
        <v>2.87E-2</v>
      </c>
      <c r="G121" s="9">
        <f>(E121+F121)</f>
        <v>0.71269999999999989</v>
      </c>
    </row>
    <row r="122" spans="1:7">
      <c r="A122" s="3">
        <v>2</v>
      </c>
      <c r="B122" s="3" t="s">
        <v>21</v>
      </c>
      <c r="C122" s="9">
        <f t="shared" si="20"/>
        <v>2.2499999999999999E-2</v>
      </c>
      <c r="D122" s="9">
        <v>2.5000000000000001E-2</v>
      </c>
      <c r="E122" s="13">
        <f>C122+$C$9</f>
        <v>0.68399999999999994</v>
      </c>
      <c r="F122" s="8">
        <f>'[2]TARIFNE STAVKE od 01.10.2022'!F111</f>
        <v>2.3E-2</v>
      </c>
      <c r="G122" s="9">
        <f>(E122+F122)</f>
        <v>0.70699999999999996</v>
      </c>
    </row>
    <row r="123" spans="1:7">
      <c r="A123" s="3">
        <v>3</v>
      </c>
      <c r="B123" s="3" t="s">
        <v>22</v>
      </c>
      <c r="C123" s="9">
        <f t="shared" si="20"/>
        <v>2.2499999999999999E-2</v>
      </c>
      <c r="D123" s="9">
        <v>2.5000000000000001E-2</v>
      </c>
      <c r="E123" s="13">
        <f>C123+$C$9</f>
        <v>0.68399999999999994</v>
      </c>
      <c r="F123" s="8">
        <f>'[2]TARIFNE STAVKE od 01.10.2022'!F112</f>
        <v>2.1499999999999998E-2</v>
      </c>
      <c r="G123" s="9">
        <f>(E123+F123)</f>
        <v>0.7054999999999999</v>
      </c>
    </row>
    <row r="124" spans="1:7">
      <c r="A124" s="3">
        <v>4</v>
      </c>
      <c r="B124" s="3" t="s">
        <v>23</v>
      </c>
      <c r="C124" s="9">
        <f t="shared" si="20"/>
        <v>2.2499999999999999E-2</v>
      </c>
      <c r="D124" s="9">
        <v>2.5000000000000001E-2</v>
      </c>
      <c r="E124" s="13">
        <f>C124+$C$9</f>
        <v>0.68399999999999994</v>
      </c>
      <c r="F124" s="8">
        <f>'[2]TARIFNE STAVKE od 01.10.2022'!F113</f>
        <v>2.01E-2</v>
      </c>
      <c r="G124" s="9">
        <f>(E124+F124)</f>
        <v>0.70409999999999995</v>
      </c>
    </row>
    <row r="125" spans="1:7">
      <c r="A125" s="3">
        <v>5</v>
      </c>
      <c r="B125" s="3" t="s">
        <v>24</v>
      </c>
      <c r="C125" s="9">
        <f t="shared" si="20"/>
        <v>2.2499999999999999E-2</v>
      </c>
      <c r="D125" s="9">
        <v>2.5000000000000001E-2</v>
      </c>
      <c r="E125" s="13">
        <f>C125+$C$9</f>
        <v>0.68399999999999994</v>
      </c>
      <c r="F125" s="8">
        <f>'[2]TARIFNE STAVKE od 01.10.2022'!F114</f>
        <v>1.8700000000000001E-2</v>
      </c>
      <c r="G125" s="9">
        <f>(E125+F125)</f>
        <v>0.70269999999999999</v>
      </c>
    </row>
    <row r="127" spans="1:7">
      <c r="A127" s="117" t="s">
        <v>48</v>
      </c>
      <c r="B127" s="117"/>
      <c r="C127" s="117"/>
      <c r="D127" s="117"/>
      <c r="E127" s="117"/>
      <c r="F127" s="117"/>
      <c r="G127" s="117"/>
    </row>
    <row r="128" spans="1:7" ht="38.25">
      <c r="A128" s="3" t="s">
        <v>8</v>
      </c>
      <c r="B128" s="3" t="s">
        <v>9</v>
      </c>
      <c r="C128" s="4" t="str">
        <f>C118</f>
        <v xml:space="preserve">Iznos premije opskrbljivača (P x 0,901) (kn/kWh) </v>
      </c>
      <c r="D128" s="4" t="s">
        <v>10</v>
      </c>
      <c r="E128" s="4" t="s">
        <v>11</v>
      </c>
      <c r="F128" s="4" t="s">
        <v>12</v>
      </c>
      <c r="G128" s="4" t="s">
        <v>13</v>
      </c>
    </row>
    <row r="129" spans="1:7">
      <c r="A129" s="7"/>
      <c r="B129" s="7" t="s">
        <v>14</v>
      </c>
      <c r="C129" s="7" t="s">
        <v>15</v>
      </c>
      <c r="D129" s="7" t="s">
        <v>15</v>
      </c>
      <c r="E129" s="7" t="s">
        <v>5</v>
      </c>
      <c r="F129" s="7" t="s">
        <v>16</v>
      </c>
      <c r="G129" s="11" t="s">
        <v>17</v>
      </c>
    </row>
    <row r="130" spans="1:7">
      <c r="A130" s="120" t="s">
        <v>49</v>
      </c>
      <c r="B130" s="121"/>
      <c r="C130" s="121"/>
      <c r="D130" s="121"/>
      <c r="E130" s="121"/>
      <c r="F130" s="121"/>
      <c r="G130" s="121"/>
    </row>
    <row r="131" spans="1:7">
      <c r="A131" s="3">
        <v>1</v>
      </c>
      <c r="B131" s="3" t="s">
        <v>19</v>
      </c>
      <c r="C131" s="9">
        <f t="shared" ref="C131:C136" si="21">ROUND(D131*0.901,4)</f>
        <v>2.4E-2</v>
      </c>
      <c r="D131" s="9">
        <v>2.6599999999999999E-2</v>
      </c>
      <c r="E131" s="13">
        <f t="shared" ref="E131:E136" si="22">C131+$C$9</f>
        <v>0.6855</v>
      </c>
      <c r="F131" s="8">
        <f>'[2]TARIFNE STAVKE od 01.10.2022'!F118</f>
        <v>2.9600000000000001E-2</v>
      </c>
      <c r="G131" s="9">
        <f t="shared" ref="G131:G136" si="23">(E131+F131)</f>
        <v>0.71509999999999996</v>
      </c>
    </row>
    <row r="132" spans="1:7">
      <c r="A132" s="3">
        <v>2</v>
      </c>
      <c r="B132" s="3" t="s">
        <v>20</v>
      </c>
      <c r="C132" s="9">
        <f t="shared" si="21"/>
        <v>2.4E-2</v>
      </c>
      <c r="D132" s="9">
        <v>2.6599999999999999E-2</v>
      </c>
      <c r="E132" s="13">
        <f t="shared" si="22"/>
        <v>0.6855</v>
      </c>
      <c r="F132" s="8">
        <f>'[2]TARIFNE STAVKE od 01.10.2022'!F119</f>
        <v>2.9600000000000001E-2</v>
      </c>
      <c r="G132" s="9">
        <f t="shared" si="23"/>
        <v>0.71509999999999996</v>
      </c>
    </row>
    <row r="133" spans="1:7">
      <c r="A133" s="3">
        <v>3</v>
      </c>
      <c r="B133" s="3" t="s">
        <v>21</v>
      </c>
      <c r="C133" s="9">
        <f t="shared" si="21"/>
        <v>2.4E-2</v>
      </c>
      <c r="D133" s="9">
        <v>2.6599999999999999E-2</v>
      </c>
      <c r="E133" s="13">
        <f t="shared" si="22"/>
        <v>0.6855</v>
      </c>
      <c r="F133" s="8">
        <f>'[2]TARIFNE STAVKE od 01.10.2022'!F120</f>
        <v>2.9600000000000001E-2</v>
      </c>
      <c r="G133" s="9">
        <f t="shared" si="23"/>
        <v>0.71509999999999996</v>
      </c>
    </row>
    <row r="134" spans="1:7">
      <c r="A134" s="3">
        <v>4</v>
      </c>
      <c r="B134" s="3" t="s">
        <v>22</v>
      </c>
      <c r="C134" s="9">
        <f t="shared" si="21"/>
        <v>2.4E-2</v>
      </c>
      <c r="D134" s="9">
        <v>2.6599999999999999E-2</v>
      </c>
      <c r="E134" s="13">
        <f t="shared" si="22"/>
        <v>0.6855</v>
      </c>
      <c r="F134" s="8">
        <f>'[2]TARIFNE STAVKE od 01.10.2022'!F121</f>
        <v>2.81E-2</v>
      </c>
      <c r="G134" s="9">
        <f t="shared" si="23"/>
        <v>0.71360000000000001</v>
      </c>
    </row>
    <row r="135" spans="1:7">
      <c r="A135" s="3">
        <v>5</v>
      </c>
      <c r="B135" s="3" t="s">
        <v>23</v>
      </c>
      <c r="C135" s="9">
        <f t="shared" si="21"/>
        <v>2.4E-2</v>
      </c>
      <c r="D135" s="9">
        <v>2.6599999999999999E-2</v>
      </c>
      <c r="E135" s="13">
        <f t="shared" si="22"/>
        <v>0.6855</v>
      </c>
      <c r="F135" s="8">
        <f>'[2]TARIFNE STAVKE od 01.10.2022'!F122</f>
        <v>2.6599999999999999E-2</v>
      </c>
      <c r="G135" s="9">
        <f t="shared" si="23"/>
        <v>0.71209999999999996</v>
      </c>
    </row>
    <row r="136" spans="1:7">
      <c r="A136" s="3">
        <v>6</v>
      </c>
      <c r="B136" s="3" t="s">
        <v>24</v>
      </c>
      <c r="C136" s="9">
        <f t="shared" si="21"/>
        <v>2.4E-2</v>
      </c>
      <c r="D136" s="9">
        <v>2.6599999999999999E-2</v>
      </c>
      <c r="E136" s="13">
        <f t="shared" si="22"/>
        <v>0.6855</v>
      </c>
      <c r="F136" s="8">
        <f>'[2]TARIFNE STAVKE od 01.10.2022'!F123</f>
        <v>2.5100000000000001E-2</v>
      </c>
      <c r="G136" s="9">
        <f t="shared" si="23"/>
        <v>0.71060000000000001</v>
      </c>
    </row>
    <row r="137" spans="1:7">
      <c r="A137" s="120" t="s">
        <v>50</v>
      </c>
      <c r="B137" s="121"/>
      <c r="C137" s="121"/>
      <c r="D137" s="121"/>
      <c r="E137" s="121"/>
      <c r="F137" s="121"/>
      <c r="G137" s="121"/>
    </row>
    <row r="138" spans="1:7">
      <c r="A138" s="3">
        <v>1</v>
      </c>
      <c r="B138" s="3" t="s">
        <v>19</v>
      </c>
      <c r="C138" s="9">
        <f t="shared" ref="C138:C142" si="24">ROUND(D138*0.901,4)</f>
        <v>2.4E-2</v>
      </c>
      <c r="D138" s="9">
        <v>2.6599999999999999E-2</v>
      </c>
      <c r="E138" s="13">
        <f>C138+$C$9</f>
        <v>0.6855</v>
      </c>
      <c r="F138" s="8">
        <f>'[2]TARIFNE STAVKE od 01.10.2022'!F127</f>
        <v>3.9399999999999998E-2</v>
      </c>
      <c r="G138" s="9">
        <f>(E138+F138)</f>
        <v>0.72489999999999999</v>
      </c>
    </row>
    <row r="139" spans="1:7">
      <c r="A139" s="3">
        <v>2</v>
      </c>
      <c r="B139" s="3" t="s">
        <v>20</v>
      </c>
      <c r="C139" s="9">
        <f t="shared" si="24"/>
        <v>2.4E-2</v>
      </c>
      <c r="D139" s="9">
        <v>2.6599999999999999E-2</v>
      </c>
      <c r="E139" s="13">
        <f>C139+$C$9</f>
        <v>0.6855</v>
      </c>
      <c r="F139" s="8">
        <f>'[2]TARIFNE STAVKE od 01.10.2022'!F128</f>
        <v>3.2800000000000003E-2</v>
      </c>
      <c r="G139" s="9">
        <f>(E139+F139)</f>
        <v>0.71830000000000005</v>
      </c>
    </row>
    <row r="140" spans="1:7">
      <c r="A140" s="3">
        <v>3</v>
      </c>
      <c r="B140" s="3" t="s">
        <v>21</v>
      </c>
      <c r="C140" s="9">
        <f t="shared" si="24"/>
        <v>2.4E-2</v>
      </c>
      <c r="D140" s="9">
        <v>2.6599999999999999E-2</v>
      </c>
      <c r="E140" s="13">
        <f>C140+$C$9</f>
        <v>0.6855</v>
      </c>
      <c r="F140" s="8">
        <f>'[2]TARIFNE STAVKE od 01.10.2022'!F129</f>
        <v>2.9600000000000001E-2</v>
      </c>
      <c r="G140" s="9">
        <f>(E140+F140)</f>
        <v>0.71509999999999996</v>
      </c>
    </row>
    <row r="141" spans="1:7">
      <c r="A141" s="3">
        <v>4</v>
      </c>
      <c r="B141" s="3" t="s">
        <v>22</v>
      </c>
      <c r="C141" s="9">
        <f t="shared" si="24"/>
        <v>2.4E-2</v>
      </c>
      <c r="D141" s="9">
        <v>2.6599999999999999E-2</v>
      </c>
      <c r="E141" s="13">
        <f>C141+$C$9</f>
        <v>0.6855</v>
      </c>
      <c r="F141" s="8">
        <f>'[2]TARIFNE STAVKE od 01.10.2022'!F130</f>
        <v>2.7799999999999998E-2</v>
      </c>
      <c r="G141" s="9">
        <f>(E141+F141)</f>
        <v>0.71330000000000005</v>
      </c>
    </row>
    <row r="142" spans="1:7">
      <c r="A142" s="3">
        <v>5</v>
      </c>
      <c r="B142" s="3" t="s">
        <v>23</v>
      </c>
      <c r="C142" s="9">
        <f t="shared" si="24"/>
        <v>2.4E-2</v>
      </c>
      <c r="D142" s="9">
        <v>2.6599999999999999E-2</v>
      </c>
      <c r="E142" s="13">
        <f>C142+$C$9</f>
        <v>0.6855</v>
      </c>
      <c r="F142" s="8">
        <f>'[2]TARIFNE STAVKE od 01.10.2022'!F131</f>
        <v>2.7799999999999998E-2</v>
      </c>
      <c r="G142" s="9">
        <f>(E142+F142)</f>
        <v>0.71330000000000005</v>
      </c>
    </row>
    <row r="144" spans="1:7">
      <c r="A144" s="117" t="s">
        <v>51</v>
      </c>
      <c r="B144" s="117"/>
      <c r="C144" s="117"/>
      <c r="D144" s="117"/>
      <c r="E144" s="117"/>
      <c r="F144" s="117"/>
      <c r="G144" s="117"/>
    </row>
    <row r="145" spans="1:7" ht="38.25">
      <c r="A145" s="3" t="s">
        <v>8</v>
      </c>
      <c r="B145" s="3" t="s">
        <v>9</v>
      </c>
      <c r="C145" s="4" t="str">
        <f>C128</f>
        <v xml:space="preserve">Iznos premije opskrbljivača (P x 0,901) (kn/kWh) </v>
      </c>
      <c r="D145" s="4" t="s">
        <v>10</v>
      </c>
      <c r="E145" s="4" t="s">
        <v>11</v>
      </c>
      <c r="F145" s="4" t="s">
        <v>12</v>
      </c>
      <c r="G145" s="4" t="s">
        <v>13</v>
      </c>
    </row>
    <row r="146" spans="1:7">
      <c r="A146" s="7"/>
      <c r="B146" s="7" t="s">
        <v>14</v>
      </c>
      <c r="C146" s="7" t="s">
        <v>15</v>
      </c>
      <c r="D146" s="7" t="s">
        <v>15</v>
      </c>
      <c r="E146" s="7" t="s">
        <v>5</v>
      </c>
      <c r="F146" s="7" t="s">
        <v>16</v>
      </c>
      <c r="G146" s="11" t="s">
        <v>17</v>
      </c>
    </row>
    <row r="147" spans="1:7">
      <c r="A147" s="120" t="s">
        <v>52</v>
      </c>
      <c r="B147" s="121"/>
      <c r="C147" s="121"/>
      <c r="D147" s="121"/>
      <c r="E147" s="121"/>
      <c r="F147" s="121"/>
      <c r="G147" s="121"/>
    </row>
    <row r="148" spans="1:7">
      <c r="A148" s="3">
        <v>1</v>
      </c>
      <c r="B148" s="3" t="s">
        <v>19</v>
      </c>
      <c r="C148" s="9">
        <f t="shared" ref="C148:C152" si="25">ROUND(D148*0.901,4)</f>
        <v>2.3699999999999999E-2</v>
      </c>
      <c r="D148" s="9">
        <v>2.63E-2</v>
      </c>
      <c r="E148" s="13">
        <f>C148+$C$9</f>
        <v>0.68520000000000003</v>
      </c>
      <c r="F148" s="8">
        <f>'[2]TARIFNE STAVKE od 01.10.2022'!F135</f>
        <v>5.2600000000000001E-2</v>
      </c>
      <c r="G148" s="9">
        <f>(E148+F148)</f>
        <v>0.73780000000000001</v>
      </c>
    </row>
    <row r="149" spans="1:7">
      <c r="A149" s="3">
        <v>2</v>
      </c>
      <c r="B149" s="3" t="s">
        <v>20</v>
      </c>
      <c r="C149" s="9">
        <f t="shared" si="25"/>
        <v>2.3699999999999999E-2</v>
      </c>
      <c r="D149" s="9">
        <v>2.63E-2</v>
      </c>
      <c r="E149" s="13">
        <f>C149+$C$9</f>
        <v>0.68520000000000003</v>
      </c>
      <c r="F149" s="8">
        <f>'[2]TARIFNE STAVKE od 01.10.2022'!F136</f>
        <v>4.58E-2</v>
      </c>
      <c r="G149" s="9">
        <f>(E149+F149)</f>
        <v>0.73099999999999998</v>
      </c>
    </row>
    <row r="150" spans="1:7">
      <c r="A150" s="3">
        <v>3</v>
      </c>
      <c r="B150" s="3" t="s">
        <v>21</v>
      </c>
      <c r="C150" s="9">
        <f t="shared" si="25"/>
        <v>2.3699999999999999E-2</v>
      </c>
      <c r="D150" s="9">
        <v>2.63E-2</v>
      </c>
      <c r="E150" s="13">
        <f>C150+$C$9</f>
        <v>0.68520000000000003</v>
      </c>
      <c r="F150" s="8">
        <f>'[2]TARIFNE STAVKE od 01.10.2022'!F137</f>
        <v>3.8899999999999997E-2</v>
      </c>
      <c r="G150" s="9">
        <f>(E150+F150)</f>
        <v>0.72410000000000008</v>
      </c>
    </row>
    <row r="151" spans="1:7">
      <c r="A151" s="3">
        <v>4</v>
      </c>
      <c r="B151" s="3" t="s">
        <v>22</v>
      </c>
      <c r="C151" s="9">
        <f t="shared" si="25"/>
        <v>2.3699999999999999E-2</v>
      </c>
      <c r="D151" s="9">
        <v>2.63E-2</v>
      </c>
      <c r="E151" s="13">
        <f>C151+$C$9</f>
        <v>0.68520000000000003</v>
      </c>
      <c r="F151" s="8">
        <f>'[2]TARIFNE STAVKE od 01.10.2022'!F138</f>
        <v>3.7999999999999999E-2</v>
      </c>
      <c r="G151" s="9">
        <f>(E151+F151)</f>
        <v>0.72320000000000007</v>
      </c>
    </row>
    <row r="152" spans="1:7">
      <c r="A152" s="3">
        <v>5</v>
      </c>
      <c r="B152" s="3" t="s">
        <v>23</v>
      </c>
      <c r="C152" s="9">
        <f t="shared" si="25"/>
        <v>2.3699999999999999E-2</v>
      </c>
      <c r="D152" s="9">
        <v>2.63E-2</v>
      </c>
      <c r="E152" s="13">
        <f>C152+$C$9</f>
        <v>0.68520000000000003</v>
      </c>
      <c r="F152" s="8">
        <f>'[2]TARIFNE STAVKE od 01.10.2022'!F139</f>
        <v>3.6600000000000001E-2</v>
      </c>
      <c r="G152" s="9">
        <f>(E152+F152)</f>
        <v>0.7218</v>
      </c>
    </row>
    <row r="154" spans="1:7">
      <c r="A154" s="117" t="s">
        <v>53</v>
      </c>
      <c r="B154" s="117"/>
      <c r="C154" s="117"/>
      <c r="D154" s="117"/>
      <c r="E154" s="117"/>
      <c r="F154" s="117"/>
      <c r="G154" s="117"/>
    </row>
    <row r="155" spans="1:7" ht="38.25">
      <c r="A155" s="3" t="s">
        <v>8</v>
      </c>
      <c r="B155" s="3" t="s">
        <v>9</v>
      </c>
      <c r="C155" s="4" t="str">
        <f>C145</f>
        <v xml:space="preserve">Iznos premije opskrbljivača (P x 0,901) (kn/kWh) </v>
      </c>
      <c r="D155" s="4" t="s">
        <v>10</v>
      </c>
      <c r="E155" s="4" t="s">
        <v>11</v>
      </c>
      <c r="F155" s="4" t="s">
        <v>12</v>
      </c>
      <c r="G155" s="4" t="s">
        <v>13</v>
      </c>
    </row>
    <row r="156" spans="1:7">
      <c r="A156" s="7"/>
      <c r="B156" s="7" t="s">
        <v>14</v>
      </c>
      <c r="C156" s="7" t="s">
        <v>15</v>
      </c>
      <c r="D156" s="7" t="s">
        <v>15</v>
      </c>
      <c r="E156" s="7" t="s">
        <v>5</v>
      </c>
      <c r="F156" s="7" t="s">
        <v>16</v>
      </c>
      <c r="G156" s="11" t="s">
        <v>17</v>
      </c>
    </row>
    <row r="157" spans="1:7">
      <c r="A157" s="120" t="s">
        <v>54</v>
      </c>
      <c r="B157" s="121"/>
      <c r="C157" s="121"/>
      <c r="D157" s="121"/>
      <c r="E157" s="121"/>
      <c r="F157" s="121"/>
      <c r="G157" s="121"/>
    </row>
    <row r="158" spans="1:7">
      <c r="A158" s="3">
        <v>1</v>
      </c>
      <c r="B158" s="3" t="s">
        <v>19</v>
      </c>
      <c r="C158" s="9">
        <f t="shared" ref="C158:C163" si="26">ROUND(D158*0.901,4)</f>
        <v>2.4E-2</v>
      </c>
      <c r="D158" s="9">
        <v>2.6599999999999999E-2</v>
      </c>
      <c r="E158" s="13">
        <f t="shared" ref="E158:E163" si="27">C158+$C$9</f>
        <v>0.6855</v>
      </c>
      <c r="F158" s="8">
        <f>'[2]TARIFNE STAVKE od 01.10.2022'!F143</f>
        <v>5.4699999999999999E-2</v>
      </c>
      <c r="G158" s="9">
        <f t="shared" ref="G158:G163" si="28">(E158+F158)</f>
        <v>0.74019999999999997</v>
      </c>
    </row>
    <row r="159" spans="1:7">
      <c r="A159" s="3">
        <v>2</v>
      </c>
      <c r="B159" s="3" t="s">
        <v>20</v>
      </c>
      <c r="C159" s="9">
        <f t="shared" si="26"/>
        <v>2.4E-2</v>
      </c>
      <c r="D159" s="9">
        <v>2.6599999999999999E-2</v>
      </c>
      <c r="E159" s="13">
        <f t="shared" si="27"/>
        <v>0.6855</v>
      </c>
      <c r="F159" s="8">
        <f>'[2]TARIFNE STAVKE od 01.10.2022'!F144</f>
        <v>5.4699999999999999E-2</v>
      </c>
      <c r="G159" s="9">
        <f t="shared" si="28"/>
        <v>0.74019999999999997</v>
      </c>
    </row>
    <row r="160" spans="1:7">
      <c r="A160" s="3">
        <v>3</v>
      </c>
      <c r="B160" s="3" t="s">
        <v>21</v>
      </c>
      <c r="C160" s="9">
        <f t="shared" si="26"/>
        <v>2.4E-2</v>
      </c>
      <c r="D160" s="9">
        <v>2.6599999999999999E-2</v>
      </c>
      <c r="E160" s="13">
        <f t="shared" si="27"/>
        <v>0.6855</v>
      </c>
      <c r="F160" s="8">
        <f>'[2]TARIFNE STAVKE od 01.10.2022'!F145</f>
        <v>4.3799999999999999E-2</v>
      </c>
      <c r="G160" s="9">
        <f t="shared" si="28"/>
        <v>0.72929999999999995</v>
      </c>
    </row>
    <row r="161" spans="1:7">
      <c r="A161" s="3">
        <v>4</v>
      </c>
      <c r="B161" s="3" t="s">
        <v>22</v>
      </c>
      <c r="C161" s="9">
        <f t="shared" si="26"/>
        <v>2.4E-2</v>
      </c>
      <c r="D161" s="9">
        <v>2.6599999999999999E-2</v>
      </c>
      <c r="E161" s="13">
        <f t="shared" si="27"/>
        <v>0.6855</v>
      </c>
      <c r="F161" s="8">
        <f>'[2]TARIFNE STAVKE od 01.10.2022'!F146</f>
        <v>4.1000000000000002E-2</v>
      </c>
      <c r="G161" s="9">
        <f t="shared" si="28"/>
        <v>0.72650000000000003</v>
      </c>
    </row>
    <row r="162" spans="1:7">
      <c r="A162" s="3">
        <v>5</v>
      </c>
      <c r="B162" s="3" t="s">
        <v>23</v>
      </c>
      <c r="C162" s="9">
        <f t="shared" si="26"/>
        <v>2.4E-2</v>
      </c>
      <c r="D162" s="9">
        <v>2.6599999999999999E-2</v>
      </c>
      <c r="E162" s="13">
        <f t="shared" si="27"/>
        <v>0.6855</v>
      </c>
      <c r="F162" s="8">
        <f>'[2]TARIFNE STAVKE od 01.10.2022'!F147</f>
        <v>3.8300000000000001E-2</v>
      </c>
      <c r="G162" s="9">
        <f t="shared" si="28"/>
        <v>0.7238</v>
      </c>
    </row>
    <row r="163" spans="1:7">
      <c r="A163" s="3">
        <v>6</v>
      </c>
      <c r="B163" s="3" t="s">
        <v>24</v>
      </c>
      <c r="C163" s="9">
        <f t="shared" si="26"/>
        <v>2.4E-2</v>
      </c>
      <c r="D163" s="9">
        <v>2.6599999999999999E-2</v>
      </c>
      <c r="E163" s="13">
        <f t="shared" si="27"/>
        <v>0.6855</v>
      </c>
      <c r="F163" s="8">
        <f>'[2]TARIFNE STAVKE od 01.10.2022'!F148</f>
        <v>3.56E-2</v>
      </c>
      <c r="G163" s="9">
        <f t="shared" si="28"/>
        <v>0.72109999999999996</v>
      </c>
    </row>
    <row r="165" spans="1:7">
      <c r="A165" s="117" t="s">
        <v>55</v>
      </c>
      <c r="B165" s="117"/>
      <c r="C165" s="117"/>
      <c r="D165" s="117"/>
      <c r="E165" s="117"/>
      <c r="F165" s="117"/>
      <c r="G165" s="117"/>
    </row>
    <row r="166" spans="1:7" ht="38.25">
      <c r="A166" s="3" t="s">
        <v>8</v>
      </c>
      <c r="B166" s="3" t="s">
        <v>9</v>
      </c>
      <c r="C166" s="4" t="str">
        <f>C155</f>
        <v xml:space="preserve">Iznos premije opskrbljivača (P x 0,901) (kn/kWh) </v>
      </c>
      <c r="D166" s="4" t="s">
        <v>10</v>
      </c>
      <c r="E166" s="4" t="s">
        <v>11</v>
      </c>
      <c r="F166" s="4" t="s">
        <v>12</v>
      </c>
      <c r="G166" s="4" t="s">
        <v>13</v>
      </c>
    </row>
    <row r="167" spans="1:7">
      <c r="A167" s="7"/>
      <c r="B167" s="7" t="s">
        <v>14</v>
      </c>
      <c r="C167" s="7" t="s">
        <v>15</v>
      </c>
      <c r="D167" s="7" t="s">
        <v>15</v>
      </c>
      <c r="E167" s="7" t="s">
        <v>5</v>
      </c>
      <c r="F167" s="7" t="s">
        <v>16</v>
      </c>
      <c r="G167" s="11" t="s">
        <v>17</v>
      </c>
    </row>
    <row r="168" spans="1:7">
      <c r="A168" s="120" t="s">
        <v>56</v>
      </c>
      <c r="B168" s="121"/>
      <c r="C168" s="121"/>
      <c r="D168" s="121"/>
      <c r="E168" s="121"/>
      <c r="F168" s="121"/>
      <c r="G168" s="121"/>
    </row>
    <row r="169" spans="1:7">
      <c r="A169" s="3">
        <v>1</v>
      </c>
      <c r="B169" s="3" t="s">
        <v>19</v>
      </c>
      <c r="C169" s="9">
        <f t="shared" ref="C169:C174" si="29">ROUND(D169*0.901,4)</f>
        <v>2.4E-2</v>
      </c>
      <c r="D169" s="9">
        <v>2.6599999999999999E-2</v>
      </c>
      <c r="E169" s="13">
        <f t="shared" ref="E169:E174" si="30">C169+$C$9</f>
        <v>0.6855</v>
      </c>
      <c r="F169" s="76" t="str">
        <f>'[2]TARIFNE STAVKE od 01.10.2022'!F152</f>
        <v>0,0349</v>
      </c>
      <c r="G169" s="9">
        <f t="shared" ref="G169:G174" si="31">(E169+F169)</f>
        <v>0.72040000000000004</v>
      </c>
    </row>
    <row r="170" spans="1:7">
      <c r="A170" s="3">
        <v>2</v>
      </c>
      <c r="B170" s="3" t="s">
        <v>20</v>
      </c>
      <c r="C170" s="9">
        <f t="shared" si="29"/>
        <v>2.4E-2</v>
      </c>
      <c r="D170" s="9">
        <v>2.6599999999999999E-2</v>
      </c>
      <c r="E170" s="13">
        <f t="shared" si="30"/>
        <v>0.6855</v>
      </c>
      <c r="F170" s="76" t="str">
        <f>'[2]TARIFNE STAVKE od 01.10.2022'!F153</f>
        <v>0,0349</v>
      </c>
      <c r="G170" s="9">
        <f t="shared" si="31"/>
        <v>0.72040000000000004</v>
      </c>
    </row>
    <row r="171" spans="1:7">
      <c r="A171" s="3">
        <v>3</v>
      </c>
      <c r="B171" s="3" t="s">
        <v>21</v>
      </c>
      <c r="C171" s="9">
        <f t="shared" si="29"/>
        <v>2.4E-2</v>
      </c>
      <c r="D171" s="9">
        <v>2.6599999999999999E-2</v>
      </c>
      <c r="E171" s="13">
        <f t="shared" si="30"/>
        <v>0.6855</v>
      </c>
      <c r="F171" s="76" t="str">
        <f>'[2]TARIFNE STAVKE od 01.10.2022'!F154</f>
        <v>0,0279</v>
      </c>
      <c r="G171" s="9">
        <f t="shared" si="31"/>
        <v>0.71340000000000003</v>
      </c>
    </row>
    <row r="172" spans="1:7">
      <c r="A172" s="3">
        <v>4</v>
      </c>
      <c r="B172" s="3" t="s">
        <v>22</v>
      </c>
      <c r="C172" s="9">
        <f t="shared" si="29"/>
        <v>2.4E-2</v>
      </c>
      <c r="D172" s="9">
        <v>2.6599999999999999E-2</v>
      </c>
      <c r="E172" s="13">
        <f t="shared" si="30"/>
        <v>0.6855</v>
      </c>
      <c r="F172" s="76" t="str">
        <f>'[2]TARIFNE STAVKE od 01.10.2022'!F155</f>
        <v>0,0261</v>
      </c>
      <c r="G172" s="9">
        <f t="shared" si="31"/>
        <v>0.71160000000000001</v>
      </c>
    </row>
    <row r="173" spans="1:7">
      <c r="A173" s="3">
        <v>5</v>
      </c>
      <c r="B173" s="3" t="s">
        <v>23</v>
      </c>
      <c r="C173" s="9">
        <f t="shared" si="29"/>
        <v>2.4E-2</v>
      </c>
      <c r="D173" s="9">
        <v>2.6599999999999999E-2</v>
      </c>
      <c r="E173" s="13">
        <f t="shared" si="30"/>
        <v>0.6855</v>
      </c>
      <c r="F173" s="76" t="str">
        <f>'[2]TARIFNE STAVKE od 01.10.2022'!F156</f>
        <v>0,0244</v>
      </c>
      <c r="G173" s="9">
        <f t="shared" si="31"/>
        <v>0.70989999999999998</v>
      </c>
    </row>
    <row r="174" spans="1:7">
      <c r="A174" s="3">
        <v>6</v>
      </c>
      <c r="B174" s="3" t="s">
        <v>24</v>
      </c>
      <c r="C174" s="9">
        <f t="shared" si="29"/>
        <v>2.4E-2</v>
      </c>
      <c r="D174" s="9">
        <v>2.6599999999999999E-2</v>
      </c>
      <c r="E174" s="13">
        <f t="shared" si="30"/>
        <v>0.6855</v>
      </c>
      <c r="F174" s="76" t="str">
        <f>'[2]TARIFNE STAVKE od 01.10.2022'!F157</f>
        <v>0,0227</v>
      </c>
      <c r="G174" s="9">
        <f t="shared" si="31"/>
        <v>0.70820000000000005</v>
      </c>
    </row>
    <row r="176" spans="1:7">
      <c r="A176" s="117" t="s">
        <v>57</v>
      </c>
      <c r="B176" s="117"/>
      <c r="C176" s="117"/>
      <c r="D176" s="117"/>
      <c r="E176" s="117"/>
      <c r="F176" s="117"/>
      <c r="G176" s="117"/>
    </row>
    <row r="177" spans="1:7" ht="38.25">
      <c r="A177" s="3" t="s">
        <v>8</v>
      </c>
      <c r="B177" s="3" t="s">
        <v>9</v>
      </c>
      <c r="C177" s="4" t="str">
        <f>C166</f>
        <v xml:space="preserve">Iznos premije opskrbljivača (P x 0,901) (kn/kWh) </v>
      </c>
      <c r="D177" s="4" t="s">
        <v>10</v>
      </c>
      <c r="E177" s="4" t="s">
        <v>11</v>
      </c>
      <c r="F177" s="4" t="s">
        <v>12</v>
      </c>
      <c r="G177" s="4" t="s">
        <v>13</v>
      </c>
    </row>
    <row r="178" spans="1:7">
      <c r="A178" s="7"/>
      <c r="B178" s="7" t="s">
        <v>14</v>
      </c>
      <c r="C178" s="7" t="s">
        <v>15</v>
      </c>
      <c r="D178" s="7" t="s">
        <v>15</v>
      </c>
      <c r="E178" s="7" t="s">
        <v>5</v>
      </c>
      <c r="F178" s="7" t="s">
        <v>16</v>
      </c>
      <c r="G178" s="11" t="s">
        <v>17</v>
      </c>
    </row>
    <row r="179" spans="1:7">
      <c r="A179" s="120" t="s">
        <v>58</v>
      </c>
      <c r="B179" s="121"/>
      <c r="C179" s="121"/>
      <c r="D179" s="121"/>
      <c r="E179" s="121"/>
      <c r="F179" s="121"/>
      <c r="G179" s="121"/>
    </row>
    <row r="180" spans="1:7">
      <c r="A180" s="3">
        <v>1</v>
      </c>
      <c r="B180" s="3" t="s">
        <v>20</v>
      </c>
      <c r="C180" s="9">
        <f t="shared" ref="C180:C182" si="32">ROUND(D180*0.901,4)</f>
        <v>2.4E-2</v>
      </c>
      <c r="D180" s="9">
        <v>2.6599999999999999E-2</v>
      </c>
      <c r="E180" s="13">
        <f>C180+$C$9</f>
        <v>0.6855</v>
      </c>
      <c r="F180" s="8">
        <f>'[2]TARIFNE STAVKE od 01.10.2022'!F161</f>
        <v>2.7300000000000001E-2</v>
      </c>
      <c r="G180" s="9">
        <f>(E180+F180)</f>
        <v>0.71279999999999999</v>
      </c>
    </row>
    <row r="181" spans="1:7">
      <c r="A181" s="3">
        <v>2</v>
      </c>
      <c r="B181" s="3" t="s">
        <v>21</v>
      </c>
      <c r="C181" s="9">
        <f t="shared" si="32"/>
        <v>2.4E-2</v>
      </c>
      <c r="D181" s="9">
        <v>2.6599999999999999E-2</v>
      </c>
      <c r="E181" s="13">
        <f>C181+$C$9</f>
        <v>0.6855</v>
      </c>
      <c r="F181" s="8">
        <f>'[2]TARIFNE STAVKE od 01.10.2022'!F162</f>
        <v>2.6800000000000001E-2</v>
      </c>
      <c r="G181" s="9">
        <f>(E181+F181)</f>
        <v>0.71230000000000004</v>
      </c>
    </row>
    <row r="182" spans="1:7">
      <c r="A182" s="3">
        <v>3</v>
      </c>
      <c r="B182" s="3" t="s">
        <v>23</v>
      </c>
      <c r="C182" s="9">
        <f t="shared" si="32"/>
        <v>2.4E-2</v>
      </c>
      <c r="D182" s="9">
        <v>2.6599999999999999E-2</v>
      </c>
      <c r="E182" s="13">
        <f>C182+$C$9</f>
        <v>0.6855</v>
      </c>
      <c r="F182" s="8">
        <f>'[2]TARIFNE STAVKE od 01.10.2022'!F163</f>
        <v>2.46E-2</v>
      </c>
      <c r="G182" s="9">
        <f>(E182+F182)</f>
        <v>0.71009999999999995</v>
      </c>
    </row>
    <row r="184" spans="1:7">
      <c r="A184" s="117" t="s">
        <v>59</v>
      </c>
      <c r="B184" s="117"/>
      <c r="C184" s="117"/>
      <c r="D184" s="117"/>
      <c r="E184" s="117"/>
      <c r="F184" s="117"/>
      <c r="G184" s="117"/>
    </row>
    <row r="185" spans="1:7" ht="38.25">
      <c r="A185" s="3" t="s">
        <v>8</v>
      </c>
      <c r="B185" s="3" t="s">
        <v>9</v>
      </c>
      <c r="C185" s="4" t="str">
        <f>C177</f>
        <v xml:space="preserve">Iznos premije opskrbljivača (P x 0,901) (kn/kWh) </v>
      </c>
      <c r="D185" s="4" t="s">
        <v>10</v>
      </c>
      <c r="E185" s="4" t="s">
        <v>11</v>
      </c>
      <c r="F185" s="4" t="s">
        <v>12</v>
      </c>
      <c r="G185" s="4" t="s">
        <v>13</v>
      </c>
    </row>
    <row r="186" spans="1:7">
      <c r="A186" s="7"/>
      <c r="B186" s="7" t="s">
        <v>14</v>
      </c>
      <c r="C186" s="7" t="s">
        <v>15</v>
      </c>
      <c r="D186" s="7" t="s">
        <v>15</v>
      </c>
      <c r="E186" s="7" t="s">
        <v>5</v>
      </c>
      <c r="F186" s="7" t="s">
        <v>16</v>
      </c>
      <c r="G186" s="11" t="s">
        <v>17</v>
      </c>
    </row>
    <row r="187" spans="1:7">
      <c r="A187" s="120" t="s">
        <v>60</v>
      </c>
      <c r="B187" s="121"/>
      <c r="C187" s="121"/>
      <c r="D187" s="121"/>
      <c r="E187" s="121"/>
      <c r="F187" s="121"/>
      <c r="G187" s="121"/>
    </row>
    <row r="188" spans="1:7">
      <c r="A188" s="3">
        <v>1</v>
      </c>
      <c r="B188" s="3" t="s">
        <v>20</v>
      </c>
      <c r="C188" s="9">
        <f t="shared" ref="C188:C191" si="33">ROUND(D188*0.901,4)</f>
        <v>2.4E-2</v>
      </c>
      <c r="D188" s="9">
        <v>2.6599999999999999E-2</v>
      </c>
      <c r="E188" s="13">
        <f>C188+$C$9</f>
        <v>0.6855</v>
      </c>
      <c r="F188" s="8">
        <f>'[2]TARIFNE STAVKE od 01.10.2022'!F167</f>
        <v>6.2300000000000001E-2</v>
      </c>
      <c r="G188" s="9">
        <f>(E188+F188)</f>
        <v>0.74780000000000002</v>
      </c>
    </row>
    <row r="189" spans="1:7">
      <c r="A189" s="3">
        <v>2</v>
      </c>
      <c r="B189" s="3" t="s">
        <v>21</v>
      </c>
      <c r="C189" s="9">
        <f t="shared" si="33"/>
        <v>2.4E-2</v>
      </c>
      <c r="D189" s="9">
        <v>2.6599999999999999E-2</v>
      </c>
      <c r="E189" s="13">
        <f>C189+$C$9</f>
        <v>0.6855</v>
      </c>
      <c r="F189" s="8">
        <f>'[2]TARIFNE STAVKE od 01.10.2022'!F168</f>
        <v>5.9200000000000003E-2</v>
      </c>
      <c r="G189" s="9">
        <f>(E189+F189)</f>
        <v>0.74470000000000003</v>
      </c>
    </row>
    <row r="190" spans="1:7">
      <c r="A190" s="3">
        <v>3</v>
      </c>
      <c r="B190" s="3" t="s">
        <v>23</v>
      </c>
      <c r="C190" s="9">
        <f t="shared" si="33"/>
        <v>2.4E-2</v>
      </c>
      <c r="D190" s="9">
        <v>2.6599999999999999E-2</v>
      </c>
      <c r="E190" s="13">
        <f>C190+$C$9</f>
        <v>0.6855</v>
      </c>
      <c r="F190" s="8">
        <f>'[2]TARIFNE STAVKE od 01.10.2022'!F169</f>
        <v>5.2999999999999999E-2</v>
      </c>
      <c r="G190" s="9">
        <f>(E190+F190)</f>
        <v>0.73850000000000005</v>
      </c>
    </row>
    <row r="191" spans="1:7">
      <c r="A191" s="3">
        <v>4</v>
      </c>
      <c r="B191" s="3" t="s">
        <v>25</v>
      </c>
      <c r="C191" s="9">
        <f t="shared" si="33"/>
        <v>2.4E-2</v>
      </c>
      <c r="D191" s="9">
        <v>2.6599999999999999E-2</v>
      </c>
      <c r="E191" s="13">
        <f>C191+$C$9</f>
        <v>0.6855</v>
      </c>
      <c r="F191" s="8">
        <f>'[2]TARIFNE STAVKE od 01.10.2022'!F170</f>
        <v>3.7400000000000003E-2</v>
      </c>
      <c r="G191" s="9">
        <f>(E191+F191)</f>
        <v>0.72289999999999999</v>
      </c>
    </row>
    <row r="193" spans="1:7">
      <c r="A193" s="117" t="s">
        <v>61</v>
      </c>
      <c r="B193" s="117"/>
      <c r="C193" s="117"/>
      <c r="D193" s="117"/>
      <c r="E193" s="117"/>
      <c r="F193" s="117"/>
      <c r="G193" s="117"/>
    </row>
    <row r="194" spans="1:7" ht="38.25">
      <c r="A194" s="3" t="s">
        <v>8</v>
      </c>
      <c r="B194" s="3" t="s">
        <v>9</v>
      </c>
      <c r="C194" s="4" t="str">
        <f>C185</f>
        <v xml:space="preserve">Iznos premije opskrbljivača (P x 0,901) (kn/kWh) </v>
      </c>
      <c r="D194" s="4" t="s">
        <v>10</v>
      </c>
      <c r="E194" s="4" t="s">
        <v>11</v>
      </c>
      <c r="F194" s="4" t="s">
        <v>12</v>
      </c>
      <c r="G194" s="4" t="s">
        <v>13</v>
      </c>
    </row>
    <row r="195" spans="1:7">
      <c r="A195" s="7"/>
      <c r="B195" s="7" t="s">
        <v>14</v>
      </c>
      <c r="C195" s="7" t="s">
        <v>15</v>
      </c>
      <c r="D195" s="7" t="s">
        <v>15</v>
      </c>
      <c r="E195" s="7" t="s">
        <v>5</v>
      </c>
      <c r="F195" s="7" t="s">
        <v>16</v>
      </c>
      <c r="G195" s="11" t="s">
        <v>17</v>
      </c>
    </row>
    <row r="196" spans="1:7">
      <c r="A196" s="120" t="s">
        <v>62</v>
      </c>
      <c r="B196" s="121"/>
      <c r="C196" s="121"/>
      <c r="D196" s="121"/>
      <c r="E196" s="121"/>
      <c r="F196" s="121"/>
      <c r="G196" s="121"/>
    </row>
    <row r="197" spans="1:7">
      <c r="A197" s="3">
        <v>1</v>
      </c>
      <c r="B197" s="3" t="s">
        <v>19</v>
      </c>
      <c r="C197" s="9">
        <f t="shared" ref="C197:C201" si="34">ROUND(D197*0.901,4)</f>
        <v>2.3300000000000001E-2</v>
      </c>
      <c r="D197" s="9">
        <v>2.5899999999999999E-2</v>
      </c>
      <c r="E197" s="13">
        <f>C197+$C$9</f>
        <v>0.68479999999999996</v>
      </c>
      <c r="F197" s="76" t="str">
        <f>'[2]TARIFNE STAVKE od 01.10.2022'!F174</f>
        <v>0,0264</v>
      </c>
      <c r="G197" s="9">
        <f>(E197+F197)</f>
        <v>0.71119999999999994</v>
      </c>
    </row>
    <row r="198" spans="1:7">
      <c r="A198" s="3">
        <v>2</v>
      </c>
      <c r="B198" s="3" t="s">
        <v>20</v>
      </c>
      <c r="C198" s="9">
        <f t="shared" si="34"/>
        <v>2.3300000000000001E-2</v>
      </c>
      <c r="D198" s="9">
        <v>2.5899999999999999E-2</v>
      </c>
      <c r="E198" s="13">
        <f>C198+$C$9</f>
        <v>0.68479999999999996</v>
      </c>
      <c r="F198" s="76" t="str">
        <f>'[2]TARIFNE STAVKE od 01.10.2022'!F175</f>
        <v>0,0264</v>
      </c>
      <c r="G198" s="9">
        <f>(E198+F198)</f>
        <v>0.71119999999999994</v>
      </c>
    </row>
    <row r="199" spans="1:7">
      <c r="A199" s="3">
        <v>3</v>
      </c>
      <c r="B199" s="3" t="s">
        <v>21</v>
      </c>
      <c r="C199" s="9">
        <f t="shared" si="34"/>
        <v>2.3300000000000001E-2</v>
      </c>
      <c r="D199" s="9">
        <v>2.5899999999999999E-2</v>
      </c>
      <c r="E199" s="13">
        <f>C199+$C$9</f>
        <v>0.68479999999999996</v>
      </c>
      <c r="F199" s="76" t="str">
        <f>'[2]TARIFNE STAVKE od 01.10.2022'!F176</f>
        <v>0,0238</v>
      </c>
      <c r="G199" s="9">
        <f>(E199+F199)</f>
        <v>0.70860000000000001</v>
      </c>
    </row>
    <row r="200" spans="1:7">
      <c r="A200" s="3">
        <v>4</v>
      </c>
      <c r="B200" s="3" t="s">
        <v>22</v>
      </c>
      <c r="C200" s="9">
        <f t="shared" si="34"/>
        <v>2.3300000000000001E-2</v>
      </c>
      <c r="D200" s="9">
        <v>2.5899999999999999E-2</v>
      </c>
      <c r="E200" s="13">
        <f>C200+$C$9</f>
        <v>0.68479999999999996</v>
      </c>
      <c r="F200" s="76" t="str">
        <f>'[2]TARIFNE STAVKE od 01.10.2022'!F177</f>
        <v>0,0238</v>
      </c>
      <c r="G200" s="9">
        <f>(E200+F200)</f>
        <v>0.70860000000000001</v>
      </c>
    </row>
    <row r="201" spans="1:7">
      <c r="A201" s="3">
        <v>5</v>
      </c>
      <c r="B201" s="3" t="s">
        <v>23</v>
      </c>
      <c r="C201" s="9">
        <f t="shared" si="34"/>
        <v>2.3300000000000001E-2</v>
      </c>
      <c r="D201" s="9">
        <v>2.5899999999999999E-2</v>
      </c>
      <c r="E201" s="13">
        <f>C201+$C$9</f>
        <v>0.68479999999999996</v>
      </c>
      <c r="F201" s="76" t="str">
        <f>'[2]TARIFNE STAVKE od 01.10.2022'!F178</f>
        <v>0,0211</v>
      </c>
      <c r="G201" s="9">
        <f>(E201+F201)</f>
        <v>0.70589999999999997</v>
      </c>
    </row>
    <row r="203" spans="1:7">
      <c r="A203" s="117" t="s">
        <v>63</v>
      </c>
      <c r="B203" s="117"/>
      <c r="C203" s="117"/>
      <c r="D203" s="117"/>
      <c r="E203" s="117"/>
      <c r="F203" s="117"/>
      <c r="G203" s="117"/>
    </row>
    <row r="204" spans="1:7" ht="38.25">
      <c r="A204" s="3" t="s">
        <v>8</v>
      </c>
      <c r="B204" s="3" t="s">
        <v>9</v>
      </c>
      <c r="C204" s="4" t="str">
        <f>C194</f>
        <v xml:space="preserve">Iznos premije opskrbljivača (P x 0,901) (kn/kWh) </v>
      </c>
      <c r="D204" s="4" t="s">
        <v>10</v>
      </c>
      <c r="E204" s="4" t="s">
        <v>11</v>
      </c>
      <c r="F204" s="4" t="s">
        <v>12</v>
      </c>
      <c r="G204" s="4" t="s">
        <v>13</v>
      </c>
    </row>
    <row r="205" spans="1:7">
      <c r="A205" s="7"/>
      <c r="B205" s="7" t="s">
        <v>14</v>
      </c>
      <c r="C205" s="7" t="s">
        <v>15</v>
      </c>
      <c r="D205" s="7" t="s">
        <v>15</v>
      </c>
      <c r="E205" s="7" t="s">
        <v>5</v>
      </c>
      <c r="F205" s="7" t="s">
        <v>16</v>
      </c>
      <c r="G205" s="11" t="s">
        <v>17</v>
      </c>
    </row>
    <row r="206" spans="1:7">
      <c r="A206" s="123" t="s">
        <v>149</v>
      </c>
      <c r="B206" s="124"/>
      <c r="C206" s="124"/>
      <c r="D206" s="124"/>
      <c r="E206" s="124"/>
      <c r="F206" s="124"/>
      <c r="G206" s="124"/>
    </row>
    <row r="207" spans="1:7">
      <c r="A207" s="3">
        <v>1</v>
      </c>
      <c r="B207" s="3" t="s">
        <v>19</v>
      </c>
      <c r="C207" s="9">
        <f t="shared" ref="C207:C211" si="35">ROUND(D207*0.901,4)</f>
        <v>2.3300000000000001E-2</v>
      </c>
      <c r="D207" s="9">
        <v>2.5899999999999999E-2</v>
      </c>
      <c r="E207" s="13">
        <f>C207+$C$9</f>
        <v>0.68479999999999996</v>
      </c>
      <c r="F207" s="8">
        <f>'[2]TARIFNE STAVKE od 01.10.2022'!F16</f>
        <v>3.04E-2</v>
      </c>
      <c r="G207" s="9">
        <f>(E207+F207)</f>
        <v>0.71519999999999995</v>
      </c>
    </row>
    <row r="208" spans="1:7">
      <c r="A208" s="3">
        <v>2</v>
      </c>
      <c r="B208" s="3" t="s">
        <v>20</v>
      </c>
      <c r="C208" s="9">
        <f t="shared" si="35"/>
        <v>2.3300000000000001E-2</v>
      </c>
      <c r="D208" s="9">
        <v>2.5899999999999999E-2</v>
      </c>
      <c r="E208" s="13">
        <f>C208+$C$9</f>
        <v>0.68479999999999996</v>
      </c>
      <c r="F208" s="8">
        <f>'[2]TARIFNE STAVKE od 01.10.2022'!F17</f>
        <v>3.04E-2</v>
      </c>
      <c r="G208" s="9">
        <f>(E208+F208)</f>
        <v>0.71519999999999995</v>
      </c>
    </row>
    <row r="209" spans="1:7">
      <c r="A209" s="3">
        <v>3</v>
      </c>
      <c r="B209" s="3" t="s">
        <v>21</v>
      </c>
      <c r="C209" s="9">
        <f t="shared" si="35"/>
        <v>2.3300000000000001E-2</v>
      </c>
      <c r="D209" s="9">
        <v>2.5899999999999999E-2</v>
      </c>
      <c r="E209" s="13">
        <f>C209+$C$9</f>
        <v>0.68479999999999996</v>
      </c>
      <c r="F209" s="8">
        <f>'[2]TARIFNE STAVKE od 01.10.2022'!F18</f>
        <v>3.04E-2</v>
      </c>
      <c r="G209" s="9">
        <f>(E209+F209)</f>
        <v>0.71519999999999995</v>
      </c>
    </row>
    <row r="210" spans="1:7">
      <c r="A210" s="3">
        <v>4</v>
      </c>
      <c r="B210" s="3" t="s">
        <v>22</v>
      </c>
      <c r="C210" s="9">
        <f t="shared" si="35"/>
        <v>2.3300000000000001E-2</v>
      </c>
      <c r="D210" s="9">
        <v>2.5899999999999999E-2</v>
      </c>
      <c r="E210" s="13">
        <f>C210+$C$9</f>
        <v>0.68479999999999996</v>
      </c>
      <c r="F210" s="8">
        <f>'[2]TARIFNE STAVKE od 01.10.2022'!F19</f>
        <v>2.7300000000000001E-2</v>
      </c>
      <c r="G210" s="9">
        <f>(E210+F210)</f>
        <v>0.71209999999999996</v>
      </c>
    </row>
    <row r="211" spans="1:7">
      <c r="A211" s="3">
        <v>5</v>
      </c>
      <c r="B211" s="3" t="s">
        <v>23</v>
      </c>
      <c r="C211" s="9">
        <f t="shared" si="35"/>
        <v>2.3300000000000001E-2</v>
      </c>
      <c r="D211" s="9">
        <v>2.5899999999999999E-2</v>
      </c>
      <c r="E211" s="13">
        <f>C211+$C$9</f>
        <v>0.68479999999999996</v>
      </c>
      <c r="F211" s="8">
        <f>'[2]TARIFNE STAVKE od 01.10.2022'!F20</f>
        <v>2.7300000000000001E-2</v>
      </c>
      <c r="G211" s="9">
        <f>(E211+F211)</f>
        <v>0.71209999999999996</v>
      </c>
    </row>
    <row r="212" spans="1:7">
      <c r="A212" s="120" t="s">
        <v>65</v>
      </c>
      <c r="B212" s="121"/>
      <c r="C212" s="121"/>
      <c r="D212" s="121"/>
      <c r="E212" s="121"/>
      <c r="F212" s="121"/>
      <c r="G212" s="121"/>
    </row>
    <row r="213" spans="1:7">
      <c r="A213" s="3">
        <v>1</v>
      </c>
      <c r="B213" s="3" t="s">
        <v>20</v>
      </c>
      <c r="C213" s="9">
        <f t="shared" ref="C213:C216" si="36">ROUND(D213*0.901,4)</f>
        <v>2.3300000000000001E-2</v>
      </c>
      <c r="D213" s="9">
        <v>2.5899999999999999E-2</v>
      </c>
      <c r="E213" s="13">
        <f>C213+$C$9</f>
        <v>0.68479999999999996</v>
      </c>
      <c r="F213" s="8">
        <f>'[2]TARIFNE STAVKE od 01.10.2022'!F190</f>
        <v>3.6600000000000001E-2</v>
      </c>
      <c r="G213" s="9">
        <f>(E213+F213)</f>
        <v>0.72139999999999993</v>
      </c>
    </row>
    <row r="214" spans="1:7">
      <c r="A214" s="3">
        <v>2</v>
      </c>
      <c r="B214" s="3" t="s">
        <v>21</v>
      </c>
      <c r="C214" s="9">
        <f t="shared" si="36"/>
        <v>2.3300000000000001E-2</v>
      </c>
      <c r="D214" s="9">
        <v>2.5899999999999999E-2</v>
      </c>
      <c r="E214" s="13">
        <f>C214+$C$9</f>
        <v>0.68479999999999996</v>
      </c>
      <c r="F214" s="8">
        <f>'[2]TARIFNE STAVKE od 01.10.2022'!F191</f>
        <v>3.6600000000000001E-2</v>
      </c>
      <c r="G214" s="9">
        <f>(E214+F214)</f>
        <v>0.72139999999999993</v>
      </c>
    </row>
    <row r="215" spans="1:7">
      <c r="A215" s="3">
        <v>3</v>
      </c>
      <c r="B215" s="3" t="s">
        <v>22</v>
      </c>
      <c r="C215" s="9">
        <f t="shared" si="36"/>
        <v>2.3300000000000001E-2</v>
      </c>
      <c r="D215" s="9">
        <v>2.5899999999999999E-2</v>
      </c>
      <c r="E215" s="13">
        <f>C215+$C$9</f>
        <v>0.68479999999999996</v>
      </c>
      <c r="F215" s="8">
        <f>'[2]TARIFNE STAVKE od 01.10.2022'!F192</f>
        <v>3.4799999999999998E-2</v>
      </c>
      <c r="G215" s="9">
        <f>(E215+F215)</f>
        <v>0.71960000000000002</v>
      </c>
    </row>
    <row r="216" spans="1:7">
      <c r="A216" s="3">
        <v>4</v>
      </c>
      <c r="B216" s="3" t="s">
        <v>23</v>
      </c>
      <c r="C216" s="9">
        <f t="shared" si="36"/>
        <v>2.3300000000000001E-2</v>
      </c>
      <c r="D216" s="9">
        <v>2.5899999999999999E-2</v>
      </c>
      <c r="E216" s="13">
        <f>C216+$C$9</f>
        <v>0.68479999999999996</v>
      </c>
      <c r="F216" s="8">
        <f>'[2]TARIFNE STAVKE od 01.10.2022'!F193</f>
        <v>3.2899999999999999E-2</v>
      </c>
      <c r="G216" s="9">
        <f>(E216+F216)</f>
        <v>0.7177</v>
      </c>
    </row>
    <row r="217" spans="1:7">
      <c r="A217" s="122" t="s">
        <v>66</v>
      </c>
      <c r="B217" s="122"/>
      <c r="C217" s="122"/>
      <c r="D217" s="122"/>
      <c r="E217" s="122"/>
      <c r="F217" s="122"/>
      <c r="G217" s="122"/>
    </row>
    <row r="218" spans="1:7">
      <c r="A218" s="3">
        <v>1</v>
      </c>
      <c r="B218" s="3" t="s">
        <v>20</v>
      </c>
      <c r="C218" s="9">
        <f t="shared" ref="C218:C221" si="37">ROUND(D218*0.901,4)</f>
        <v>2.3300000000000001E-2</v>
      </c>
      <c r="D218" s="9">
        <v>2.5899999999999999E-2</v>
      </c>
      <c r="E218" s="13">
        <f>C218+$C$9</f>
        <v>0.68479999999999996</v>
      </c>
      <c r="F218" s="8">
        <f>'[2]TARIFNE STAVKE od 01.10.2022'!F197</f>
        <v>4.1399999999999999E-2</v>
      </c>
      <c r="G218" s="9">
        <f>(E218+F218)</f>
        <v>0.72619999999999996</v>
      </c>
    </row>
    <row r="219" spans="1:7">
      <c r="A219" s="3">
        <v>2</v>
      </c>
      <c r="B219" s="3" t="s">
        <v>21</v>
      </c>
      <c r="C219" s="9">
        <f t="shared" si="37"/>
        <v>2.3300000000000001E-2</v>
      </c>
      <c r="D219" s="9">
        <v>2.5899999999999999E-2</v>
      </c>
      <c r="E219" s="13">
        <f>C219+$C$9</f>
        <v>0.68479999999999996</v>
      </c>
      <c r="F219" s="8">
        <f>'[2]TARIFNE STAVKE od 01.10.2022'!F198</f>
        <v>3.3099999999999997E-2</v>
      </c>
      <c r="G219" s="9">
        <f>(E219+F219)</f>
        <v>0.71789999999999998</v>
      </c>
    </row>
    <row r="220" spans="1:7">
      <c r="A220" s="3">
        <v>3</v>
      </c>
      <c r="B220" s="3" t="s">
        <v>22</v>
      </c>
      <c r="C220" s="9">
        <f t="shared" si="37"/>
        <v>2.3300000000000001E-2</v>
      </c>
      <c r="D220" s="9">
        <v>2.5899999999999999E-2</v>
      </c>
      <c r="E220" s="13">
        <f>C220+$C$9</f>
        <v>0.68479999999999996</v>
      </c>
      <c r="F220" s="8">
        <f>'[2]TARIFNE STAVKE od 01.10.2022'!F199</f>
        <v>3.1E-2</v>
      </c>
      <c r="G220" s="9">
        <f>(E220+F220)</f>
        <v>0.71579999999999999</v>
      </c>
    </row>
    <row r="221" spans="1:7">
      <c r="A221" s="3">
        <v>4</v>
      </c>
      <c r="B221" s="3" t="s">
        <v>23</v>
      </c>
      <c r="C221" s="9">
        <f t="shared" si="37"/>
        <v>2.3300000000000001E-2</v>
      </c>
      <c r="D221" s="9">
        <v>2.5899999999999999E-2</v>
      </c>
      <c r="E221" s="13">
        <f>C221+$C$9</f>
        <v>0.68479999999999996</v>
      </c>
      <c r="F221" s="8">
        <f>'[2]TARIFNE STAVKE od 01.10.2022'!F200</f>
        <v>2.8899999999999999E-2</v>
      </c>
      <c r="G221" s="9">
        <f>(E221+F221)</f>
        <v>0.7137</v>
      </c>
    </row>
    <row r="223" spans="1:7">
      <c r="A223" s="117" t="s">
        <v>67</v>
      </c>
      <c r="B223" s="117"/>
      <c r="C223" s="117"/>
      <c r="D223" s="117"/>
      <c r="E223" s="117"/>
      <c r="F223" s="117"/>
      <c r="G223" s="117"/>
    </row>
    <row r="224" spans="1:7" ht="38.25">
      <c r="A224" s="3" t="s">
        <v>8</v>
      </c>
      <c r="B224" s="3" t="s">
        <v>9</v>
      </c>
      <c r="C224" s="4" t="str">
        <f>C204</f>
        <v xml:space="preserve">Iznos premije opskrbljivača (P x 0,901) (kn/kWh) </v>
      </c>
      <c r="D224" s="4" t="s">
        <v>10</v>
      </c>
      <c r="E224" s="4" t="s">
        <v>11</v>
      </c>
      <c r="F224" s="4" t="s">
        <v>12</v>
      </c>
      <c r="G224" s="4" t="s">
        <v>13</v>
      </c>
    </row>
    <row r="225" spans="1:7">
      <c r="A225" s="7"/>
      <c r="B225" s="7" t="s">
        <v>14</v>
      </c>
      <c r="C225" s="7" t="s">
        <v>15</v>
      </c>
      <c r="D225" s="7" t="s">
        <v>15</v>
      </c>
      <c r="E225" s="7" t="s">
        <v>5</v>
      </c>
      <c r="F225" s="7" t="s">
        <v>16</v>
      </c>
      <c r="G225" s="11" t="s">
        <v>17</v>
      </c>
    </row>
    <row r="226" spans="1:7">
      <c r="A226" s="120" t="s">
        <v>68</v>
      </c>
      <c r="B226" s="121"/>
      <c r="C226" s="121"/>
      <c r="D226" s="121"/>
      <c r="E226" s="121"/>
      <c r="F226" s="121"/>
      <c r="G226" s="121"/>
    </row>
    <row r="227" spans="1:7">
      <c r="A227" s="3">
        <v>1</v>
      </c>
      <c r="B227" s="3" t="s">
        <v>19</v>
      </c>
      <c r="C227" s="9">
        <f t="shared" ref="C227:C230" si="38">ROUND(D227*0.901,4)</f>
        <v>2.6599999999999999E-2</v>
      </c>
      <c r="D227" s="9">
        <v>2.9499999999999998E-2</v>
      </c>
      <c r="E227" s="13">
        <f>C227+$C$9</f>
        <v>0.68809999999999993</v>
      </c>
      <c r="F227" s="8">
        <f>'[2]TARIFNE STAVKE od 01.10.2022'!F204</f>
        <v>4.6300000000000001E-2</v>
      </c>
      <c r="G227" s="9">
        <f>(E227+F227)</f>
        <v>0.73439999999999994</v>
      </c>
    </row>
    <row r="228" spans="1:7">
      <c r="A228" s="3">
        <v>2</v>
      </c>
      <c r="B228" s="3" t="s">
        <v>20</v>
      </c>
      <c r="C228" s="9">
        <f t="shared" si="38"/>
        <v>2.6599999999999999E-2</v>
      </c>
      <c r="D228" s="9">
        <v>2.9499999999999998E-2</v>
      </c>
      <c r="E228" s="13">
        <f>C228+$C$9</f>
        <v>0.68809999999999993</v>
      </c>
      <c r="F228" s="8">
        <f>'[2]TARIFNE STAVKE od 01.10.2022'!F205</f>
        <v>3.56E-2</v>
      </c>
      <c r="G228" s="9">
        <f>(E228+F228)</f>
        <v>0.7236999999999999</v>
      </c>
    </row>
    <row r="229" spans="1:7">
      <c r="A229" s="3">
        <v>3</v>
      </c>
      <c r="B229" s="3" t="s">
        <v>21</v>
      </c>
      <c r="C229" s="9">
        <f t="shared" si="38"/>
        <v>2.6599999999999999E-2</v>
      </c>
      <c r="D229" s="9">
        <v>2.9499999999999998E-2</v>
      </c>
      <c r="E229" s="13">
        <f>C229+$C$9</f>
        <v>0.68809999999999993</v>
      </c>
      <c r="F229" s="8">
        <f>'[2]TARIFNE STAVKE od 01.10.2022'!F206</f>
        <v>3.0300000000000001E-2</v>
      </c>
      <c r="G229" s="9">
        <f>(E229+F229)</f>
        <v>0.71839999999999993</v>
      </c>
    </row>
    <row r="230" spans="1:7">
      <c r="A230" s="3">
        <v>4</v>
      </c>
      <c r="B230" s="3" t="s">
        <v>23</v>
      </c>
      <c r="C230" s="9">
        <f t="shared" si="38"/>
        <v>2.6599999999999999E-2</v>
      </c>
      <c r="D230" s="9">
        <v>2.9499999999999998E-2</v>
      </c>
      <c r="E230" s="13">
        <f>C230+$C$9</f>
        <v>0.68809999999999993</v>
      </c>
      <c r="F230" s="8">
        <f>'[2]TARIFNE STAVKE od 01.10.2022'!F207</f>
        <v>2.6700000000000002E-2</v>
      </c>
      <c r="G230" s="9">
        <f>(E230+F230)</f>
        <v>0.71479999999999988</v>
      </c>
    </row>
    <row r="232" spans="1:7">
      <c r="A232" s="117" t="s">
        <v>69</v>
      </c>
      <c r="B232" s="117"/>
      <c r="C232" s="117"/>
      <c r="D232" s="117"/>
      <c r="E232" s="117"/>
      <c r="F232" s="117"/>
      <c r="G232" s="117"/>
    </row>
    <row r="233" spans="1:7" ht="38.25">
      <c r="A233" s="3" t="s">
        <v>8</v>
      </c>
      <c r="B233" s="3" t="s">
        <v>9</v>
      </c>
      <c r="C233" s="4" t="str">
        <f>C224</f>
        <v xml:space="preserve">Iznos premije opskrbljivača (P x 0,901) (kn/kWh) </v>
      </c>
      <c r="D233" s="4" t="s">
        <v>10</v>
      </c>
      <c r="E233" s="4" t="s">
        <v>11</v>
      </c>
      <c r="F233" s="4" t="s">
        <v>12</v>
      </c>
      <c r="G233" s="4" t="s">
        <v>13</v>
      </c>
    </row>
    <row r="234" spans="1:7">
      <c r="A234" s="7"/>
      <c r="B234" s="7" t="s">
        <v>14</v>
      </c>
      <c r="C234" s="7" t="s">
        <v>15</v>
      </c>
      <c r="D234" s="7" t="s">
        <v>15</v>
      </c>
      <c r="E234" s="7" t="s">
        <v>5</v>
      </c>
      <c r="F234" s="7" t="s">
        <v>16</v>
      </c>
      <c r="G234" s="11" t="s">
        <v>17</v>
      </c>
    </row>
    <row r="235" spans="1:7">
      <c r="A235" s="120" t="s">
        <v>68</v>
      </c>
      <c r="B235" s="121"/>
      <c r="C235" s="121"/>
      <c r="D235" s="121"/>
      <c r="E235" s="121"/>
      <c r="F235" s="121"/>
      <c r="G235" s="121"/>
    </row>
    <row r="236" spans="1:7">
      <c r="A236" s="3">
        <v>1</v>
      </c>
      <c r="B236" s="3" t="s">
        <v>19</v>
      </c>
      <c r="C236" s="9">
        <f t="shared" ref="C236:C243" si="39">ROUND(D236*0.901,4)</f>
        <v>3.3399999999999999E-2</v>
      </c>
      <c r="D236" s="9">
        <v>3.7100000000000001E-2</v>
      </c>
      <c r="E236" s="13">
        <f t="shared" ref="E236:E243" si="40">C236+$C$9</f>
        <v>0.69489999999999996</v>
      </c>
      <c r="F236" s="8">
        <f>'[2]TARIFNE STAVKE od 01.10.2022'!F211</f>
        <v>4.6300000000000001E-2</v>
      </c>
      <c r="G236" s="9">
        <f t="shared" ref="G236:G243" si="41">(E236+F236)</f>
        <v>0.74119999999999997</v>
      </c>
    </row>
    <row r="237" spans="1:7">
      <c r="A237" s="3">
        <v>2</v>
      </c>
      <c r="B237" s="3" t="s">
        <v>20</v>
      </c>
      <c r="C237" s="9">
        <f t="shared" si="39"/>
        <v>3.3399999999999999E-2</v>
      </c>
      <c r="D237" s="9">
        <v>3.7100000000000001E-2</v>
      </c>
      <c r="E237" s="13">
        <f t="shared" si="40"/>
        <v>0.69489999999999996</v>
      </c>
      <c r="F237" s="8">
        <f>'[2]TARIFNE STAVKE od 01.10.2022'!F212</f>
        <v>3.56E-2</v>
      </c>
      <c r="G237" s="9">
        <f t="shared" si="41"/>
        <v>0.73049999999999993</v>
      </c>
    </row>
    <row r="238" spans="1:7">
      <c r="A238" s="3">
        <v>3</v>
      </c>
      <c r="B238" s="3" t="s">
        <v>21</v>
      </c>
      <c r="C238" s="9">
        <f t="shared" si="39"/>
        <v>3.3399999999999999E-2</v>
      </c>
      <c r="D238" s="9">
        <v>3.7100000000000001E-2</v>
      </c>
      <c r="E238" s="13">
        <f t="shared" si="40"/>
        <v>0.69489999999999996</v>
      </c>
      <c r="F238" s="8">
        <f>'[2]TARIFNE STAVKE od 01.10.2022'!F213</f>
        <v>3.0300000000000001E-2</v>
      </c>
      <c r="G238" s="9">
        <f t="shared" si="41"/>
        <v>0.72519999999999996</v>
      </c>
    </row>
    <row r="239" spans="1:7">
      <c r="A239" s="3">
        <v>4</v>
      </c>
      <c r="B239" s="3" t="s">
        <v>22</v>
      </c>
      <c r="C239" s="9">
        <f t="shared" si="39"/>
        <v>3.3399999999999999E-2</v>
      </c>
      <c r="D239" s="9">
        <v>3.7100000000000001E-2</v>
      </c>
      <c r="E239" s="13">
        <f t="shared" si="40"/>
        <v>0.69489999999999996</v>
      </c>
      <c r="F239" s="8">
        <f>'[2]TARIFNE STAVKE od 01.10.2022'!F214</f>
        <v>2.8500000000000001E-2</v>
      </c>
      <c r="G239" s="9">
        <f t="shared" si="41"/>
        <v>0.72339999999999993</v>
      </c>
    </row>
    <row r="240" spans="1:7">
      <c r="A240" s="3">
        <v>5</v>
      </c>
      <c r="B240" s="3" t="s">
        <v>23</v>
      </c>
      <c r="C240" s="9">
        <f t="shared" si="39"/>
        <v>3.3399999999999999E-2</v>
      </c>
      <c r="D240" s="9">
        <v>3.7100000000000001E-2</v>
      </c>
      <c r="E240" s="13">
        <f t="shared" si="40"/>
        <v>0.69489999999999996</v>
      </c>
      <c r="F240" s="8">
        <f>'[2]TARIFNE STAVKE od 01.10.2022'!F215</f>
        <v>2.6700000000000002E-2</v>
      </c>
      <c r="G240" s="9">
        <f t="shared" si="41"/>
        <v>0.72160000000000002</v>
      </c>
    </row>
    <row r="241" spans="1:7">
      <c r="A241" s="3">
        <v>6</v>
      </c>
      <c r="B241" s="3" t="s">
        <v>24</v>
      </c>
      <c r="C241" s="9">
        <f t="shared" si="39"/>
        <v>3.3399999999999999E-2</v>
      </c>
      <c r="D241" s="9">
        <v>3.7100000000000001E-2</v>
      </c>
      <c r="E241" s="13">
        <f t="shared" si="40"/>
        <v>0.69489999999999996</v>
      </c>
      <c r="F241" s="8">
        <f>'[2]TARIFNE STAVKE od 01.10.2022'!F216</f>
        <v>2.5000000000000001E-2</v>
      </c>
      <c r="G241" s="9">
        <f t="shared" si="41"/>
        <v>0.71989999999999998</v>
      </c>
    </row>
    <row r="242" spans="1:7">
      <c r="A242" s="3">
        <v>7</v>
      </c>
      <c r="B242" s="3" t="s">
        <v>25</v>
      </c>
      <c r="C242" s="9">
        <f t="shared" si="39"/>
        <v>3.3399999999999999E-2</v>
      </c>
      <c r="D242" s="9">
        <v>3.7100000000000001E-2</v>
      </c>
      <c r="E242" s="13">
        <f t="shared" si="40"/>
        <v>0.69489999999999996</v>
      </c>
      <c r="F242" s="8">
        <f>'[2]TARIFNE STAVKE od 01.10.2022'!F217</f>
        <v>2.3199999999999998E-2</v>
      </c>
      <c r="G242" s="9">
        <f t="shared" si="41"/>
        <v>0.71809999999999996</v>
      </c>
    </row>
    <row r="243" spans="1:7">
      <c r="A243" s="3">
        <v>8</v>
      </c>
      <c r="B243" s="3" t="s">
        <v>28</v>
      </c>
      <c r="C243" s="9">
        <f t="shared" si="39"/>
        <v>3.3399999999999999E-2</v>
      </c>
      <c r="D243" s="9">
        <v>3.7100000000000001E-2</v>
      </c>
      <c r="E243" s="13">
        <f t="shared" si="40"/>
        <v>0.69489999999999996</v>
      </c>
      <c r="F243" s="8">
        <f>'[2]TARIFNE STAVKE od 01.10.2022'!F218</f>
        <v>2.1399999999999999E-2</v>
      </c>
      <c r="G243" s="9">
        <f t="shared" si="41"/>
        <v>0.71629999999999994</v>
      </c>
    </row>
    <row r="245" spans="1:7">
      <c r="A245" s="117" t="s">
        <v>70</v>
      </c>
      <c r="B245" s="117"/>
      <c r="C245" s="117"/>
      <c r="D245" s="117"/>
      <c r="E245" s="117"/>
      <c r="F245" s="117"/>
      <c r="G245" s="117"/>
    </row>
    <row r="246" spans="1:7" ht="38.25">
      <c r="A246" s="3" t="s">
        <v>8</v>
      </c>
      <c r="B246" s="3" t="s">
        <v>9</v>
      </c>
      <c r="C246" s="4" t="str">
        <f>C233</f>
        <v xml:space="preserve">Iznos premije opskrbljivača (P x 0,901) (kn/kWh) </v>
      </c>
      <c r="D246" s="4" t="s">
        <v>10</v>
      </c>
      <c r="E246" s="4" t="s">
        <v>11</v>
      </c>
      <c r="F246" s="4" t="s">
        <v>12</v>
      </c>
      <c r="G246" s="4" t="s">
        <v>13</v>
      </c>
    </row>
    <row r="247" spans="1:7">
      <c r="A247" s="7"/>
      <c r="B247" s="7" t="s">
        <v>14</v>
      </c>
      <c r="C247" s="7" t="s">
        <v>15</v>
      </c>
      <c r="D247" s="7" t="s">
        <v>15</v>
      </c>
      <c r="E247" s="7" t="s">
        <v>5</v>
      </c>
      <c r="F247" s="7" t="s">
        <v>16</v>
      </c>
      <c r="G247" s="11" t="s">
        <v>17</v>
      </c>
    </row>
    <row r="248" spans="1:7">
      <c r="A248" s="120" t="s">
        <v>68</v>
      </c>
      <c r="B248" s="121"/>
      <c r="C248" s="121"/>
      <c r="D248" s="121"/>
      <c r="E248" s="121"/>
      <c r="F248" s="121"/>
      <c r="G248" s="121"/>
    </row>
    <row r="249" spans="1:7">
      <c r="A249" s="3">
        <v>1</v>
      </c>
      <c r="B249" s="3" t="s">
        <v>19</v>
      </c>
      <c r="C249" s="9">
        <f t="shared" ref="C249:C255" si="42">ROUND(D249*0.901,4)</f>
        <v>3.3399999999999999E-2</v>
      </c>
      <c r="D249" s="9">
        <v>3.7100000000000001E-2</v>
      </c>
      <c r="E249" s="13">
        <f t="shared" ref="E249:E255" si="43">C249+$C$9</f>
        <v>0.69489999999999996</v>
      </c>
      <c r="F249" s="8">
        <f>'[2]TARIFNE STAVKE od 01.10.2022'!F222</f>
        <v>4.6300000000000001E-2</v>
      </c>
      <c r="G249" s="9">
        <f t="shared" ref="G249:G255" si="44">(E249+F249)</f>
        <v>0.74119999999999997</v>
      </c>
    </row>
    <row r="250" spans="1:7">
      <c r="A250" s="3">
        <v>2</v>
      </c>
      <c r="B250" s="3" t="s">
        <v>20</v>
      </c>
      <c r="C250" s="9">
        <f t="shared" si="42"/>
        <v>3.3399999999999999E-2</v>
      </c>
      <c r="D250" s="9">
        <v>3.7100000000000001E-2</v>
      </c>
      <c r="E250" s="13">
        <f t="shared" si="43"/>
        <v>0.69489999999999996</v>
      </c>
      <c r="F250" s="8">
        <f>'[2]TARIFNE STAVKE od 01.10.2022'!F223</f>
        <v>3.56E-2</v>
      </c>
      <c r="G250" s="9">
        <f t="shared" si="44"/>
        <v>0.73049999999999993</v>
      </c>
    </row>
    <row r="251" spans="1:7">
      <c r="A251" s="3">
        <v>3</v>
      </c>
      <c r="B251" s="3" t="s">
        <v>21</v>
      </c>
      <c r="C251" s="9">
        <f t="shared" si="42"/>
        <v>3.3399999999999999E-2</v>
      </c>
      <c r="D251" s="9">
        <v>3.7100000000000001E-2</v>
      </c>
      <c r="E251" s="13">
        <f t="shared" si="43"/>
        <v>0.69489999999999996</v>
      </c>
      <c r="F251" s="8">
        <f>'[2]TARIFNE STAVKE od 01.10.2022'!F224</f>
        <v>3.0300000000000001E-2</v>
      </c>
      <c r="G251" s="9">
        <f t="shared" si="44"/>
        <v>0.72519999999999996</v>
      </c>
    </row>
    <row r="252" spans="1:7">
      <c r="A252" s="3">
        <v>4</v>
      </c>
      <c r="B252" s="3" t="s">
        <v>22</v>
      </c>
      <c r="C252" s="9">
        <f t="shared" si="42"/>
        <v>3.3399999999999999E-2</v>
      </c>
      <c r="D252" s="9">
        <v>3.7100000000000001E-2</v>
      </c>
      <c r="E252" s="13">
        <f t="shared" si="43"/>
        <v>0.69489999999999996</v>
      </c>
      <c r="F252" s="8">
        <f>'[2]TARIFNE STAVKE od 01.10.2022'!F225</f>
        <v>2.8500000000000001E-2</v>
      </c>
      <c r="G252" s="9">
        <f t="shared" si="44"/>
        <v>0.72339999999999993</v>
      </c>
    </row>
    <row r="253" spans="1:7">
      <c r="A253" s="3">
        <v>5</v>
      </c>
      <c r="B253" s="3" t="s">
        <v>23</v>
      </c>
      <c r="C253" s="9">
        <f t="shared" si="42"/>
        <v>3.3399999999999999E-2</v>
      </c>
      <c r="D253" s="9">
        <v>3.7100000000000001E-2</v>
      </c>
      <c r="E253" s="13">
        <f t="shared" si="43"/>
        <v>0.69489999999999996</v>
      </c>
      <c r="F253" s="8">
        <f>'[2]TARIFNE STAVKE od 01.10.2022'!F226</f>
        <v>2.6700000000000002E-2</v>
      </c>
      <c r="G253" s="9">
        <f t="shared" si="44"/>
        <v>0.72160000000000002</v>
      </c>
    </row>
    <row r="254" spans="1:7">
      <c r="A254" s="3">
        <v>6</v>
      </c>
      <c r="B254" s="3" t="s">
        <v>24</v>
      </c>
      <c r="C254" s="9">
        <f t="shared" si="42"/>
        <v>3.3399999999999999E-2</v>
      </c>
      <c r="D254" s="9">
        <v>3.7100000000000001E-2</v>
      </c>
      <c r="E254" s="13">
        <f t="shared" si="43"/>
        <v>0.69489999999999996</v>
      </c>
      <c r="F254" s="8">
        <f>'[2]TARIFNE STAVKE od 01.10.2022'!F227</f>
        <v>2.5000000000000001E-2</v>
      </c>
      <c r="G254" s="9">
        <f t="shared" si="44"/>
        <v>0.71989999999999998</v>
      </c>
    </row>
    <row r="255" spans="1:7">
      <c r="A255" s="3">
        <v>7</v>
      </c>
      <c r="B255" s="3" t="s">
        <v>25</v>
      </c>
      <c r="C255" s="9">
        <f t="shared" si="42"/>
        <v>3.3399999999999999E-2</v>
      </c>
      <c r="D255" s="9">
        <v>3.7100000000000001E-2</v>
      </c>
      <c r="E255" s="13">
        <f t="shared" si="43"/>
        <v>0.69489999999999996</v>
      </c>
      <c r="F255" s="8">
        <f>'[2]TARIFNE STAVKE od 01.10.2022'!F228</f>
        <v>2.3199999999999998E-2</v>
      </c>
      <c r="G255" s="9">
        <f t="shared" si="44"/>
        <v>0.71809999999999996</v>
      </c>
    </row>
    <row r="257" spans="1:7">
      <c r="A257" s="117" t="s">
        <v>71</v>
      </c>
      <c r="B257" s="117"/>
      <c r="C257" s="117"/>
      <c r="D257" s="117"/>
      <c r="E257" s="117"/>
      <c r="F257" s="117"/>
      <c r="G257" s="117"/>
    </row>
    <row r="258" spans="1:7" ht="38.25">
      <c r="A258" s="3" t="s">
        <v>8</v>
      </c>
      <c r="B258" s="3" t="s">
        <v>9</v>
      </c>
      <c r="C258" s="4" t="str">
        <f>C246</f>
        <v xml:space="preserve">Iznos premije opskrbljivača (P x 0,901) (kn/kWh) </v>
      </c>
      <c r="D258" s="4" t="s">
        <v>10</v>
      </c>
      <c r="E258" s="4" t="s">
        <v>11</v>
      </c>
      <c r="F258" s="4" t="s">
        <v>12</v>
      </c>
      <c r="G258" s="4" t="s">
        <v>13</v>
      </c>
    </row>
    <row r="259" spans="1:7">
      <c r="A259" s="7"/>
      <c r="B259" s="7" t="s">
        <v>14</v>
      </c>
      <c r="C259" s="7" t="s">
        <v>15</v>
      </c>
      <c r="D259" s="7" t="s">
        <v>15</v>
      </c>
      <c r="E259" s="7" t="s">
        <v>5</v>
      </c>
      <c r="F259" s="7" t="s">
        <v>16</v>
      </c>
      <c r="G259" s="11" t="s">
        <v>17</v>
      </c>
    </row>
    <row r="260" spans="1:7">
      <c r="A260" s="120" t="s">
        <v>68</v>
      </c>
      <c r="B260" s="121"/>
      <c r="C260" s="121"/>
      <c r="D260" s="121"/>
      <c r="E260" s="121"/>
      <c r="F260" s="121"/>
      <c r="G260" s="121"/>
    </row>
    <row r="261" spans="1:7">
      <c r="A261" s="3">
        <v>1</v>
      </c>
      <c r="B261" s="3" t="s">
        <v>19</v>
      </c>
      <c r="C261" s="9">
        <f t="shared" ref="C261:C267" si="45">ROUND(D261*0.901,4)</f>
        <v>2.6599999999999999E-2</v>
      </c>
      <c r="D261" s="9">
        <v>2.9499999999999998E-2</v>
      </c>
      <c r="E261" s="13">
        <f t="shared" ref="E261:E267" si="46">C261+$C$9</f>
        <v>0.68809999999999993</v>
      </c>
      <c r="F261" s="8">
        <f>'[2]TARIFNE STAVKE od 01.10.2022'!F232</f>
        <v>4.6300000000000001E-2</v>
      </c>
      <c r="G261" s="9">
        <f t="shared" ref="G261:G267" si="47">(E261+F261)</f>
        <v>0.73439999999999994</v>
      </c>
    </row>
    <row r="262" spans="1:7">
      <c r="A262" s="3">
        <v>2</v>
      </c>
      <c r="B262" s="3" t="s">
        <v>20</v>
      </c>
      <c r="C262" s="9">
        <f t="shared" si="45"/>
        <v>2.6599999999999999E-2</v>
      </c>
      <c r="D262" s="9">
        <v>2.9499999999999998E-2</v>
      </c>
      <c r="E262" s="13">
        <f t="shared" si="46"/>
        <v>0.68809999999999993</v>
      </c>
      <c r="F262" s="8">
        <f>'[2]TARIFNE STAVKE od 01.10.2022'!F233</f>
        <v>3.56E-2</v>
      </c>
      <c r="G262" s="9">
        <f t="shared" si="47"/>
        <v>0.7236999999999999</v>
      </c>
    </row>
    <row r="263" spans="1:7">
      <c r="A263" s="3">
        <v>3</v>
      </c>
      <c r="B263" s="3" t="s">
        <v>21</v>
      </c>
      <c r="C263" s="9">
        <f t="shared" si="45"/>
        <v>2.6599999999999999E-2</v>
      </c>
      <c r="D263" s="9">
        <v>2.9499999999999998E-2</v>
      </c>
      <c r="E263" s="13">
        <f t="shared" si="46"/>
        <v>0.68809999999999993</v>
      </c>
      <c r="F263" s="8">
        <f>'[2]TARIFNE STAVKE od 01.10.2022'!F234</f>
        <v>3.0300000000000001E-2</v>
      </c>
      <c r="G263" s="9">
        <f t="shared" si="47"/>
        <v>0.71839999999999993</v>
      </c>
    </row>
    <row r="264" spans="1:7">
      <c r="A264" s="3">
        <v>4</v>
      </c>
      <c r="B264" s="3" t="s">
        <v>22</v>
      </c>
      <c r="C264" s="9">
        <f t="shared" si="45"/>
        <v>2.6599999999999999E-2</v>
      </c>
      <c r="D264" s="9">
        <v>2.9499999999999998E-2</v>
      </c>
      <c r="E264" s="13">
        <f t="shared" si="46"/>
        <v>0.68809999999999993</v>
      </c>
      <c r="F264" s="8">
        <f>'[2]TARIFNE STAVKE od 01.10.2022'!F235</f>
        <v>2.8500000000000001E-2</v>
      </c>
      <c r="G264" s="9">
        <f t="shared" si="47"/>
        <v>0.7165999999999999</v>
      </c>
    </row>
    <row r="265" spans="1:7">
      <c r="A265" s="3">
        <v>5</v>
      </c>
      <c r="B265" s="3" t="s">
        <v>23</v>
      </c>
      <c r="C265" s="9">
        <f t="shared" si="45"/>
        <v>2.6599999999999999E-2</v>
      </c>
      <c r="D265" s="9">
        <v>2.9499999999999998E-2</v>
      </c>
      <c r="E265" s="13">
        <f t="shared" si="46"/>
        <v>0.68809999999999993</v>
      </c>
      <c r="F265" s="8">
        <f>'[2]TARIFNE STAVKE od 01.10.2022'!F236</f>
        <v>2.6700000000000002E-2</v>
      </c>
      <c r="G265" s="9">
        <f t="shared" si="47"/>
        <v>0.71479999999999988</v>
      </c>
    </row>
    <row r="266" spans="1:7">
      <c r="A266" s="3">
        <v>6</v>
      </c>
      <c r="B266" s="3" t="s">
        <v>24</v>
      </c>
      <c r="C266" s="9">
        <f t="shared" si="45"/>
        <v>2.6599999999999999E-2</v>
      </c>
      <c r="D266" s="9">
        <v>2.9499999999999998E-2</v>
      </c>
      <c r="E266" s="13">
        <f t="shared" si="46"/>
        <v>0.68809999999999993</v>
      </c>
      <c r="F266" s="8">
        <f>'[2]TARIFNE STAVKE od 01.10.2022'!F237</f>
        <v>2.5000000000000001E-2</v>
      </c>
      <c r="G266" s="9">
        <f t="shared" si="47"/>
        <v>0.71309999999999996</v>
      </c>
    </row>
    <row r="267" spans="1:7">
      <c r="A267" s="3">
        <v>7</v>
      </c>
      <c r="B267" s="3" t="s">
        <v>25</v>
      </c>
      <c r="C267" s="9">
        <f t="shared" si="45"/>
        <v>2.6599999999999999E-2</v>
      </c>
      <c r="D267" s="9">
        <v>2.9499999999999998E-2</v>
      </c>
      <c r="E267" s="13">
        <f t="shared" si="46"/>
        <v>0.68809999999999993</v>
      </c>
      <c r="F267" s="8">
        <f>'[2]TARIFNE STAVKE od 01.10.2022'!F238</f>
        <v>2.3199999999999998E-2</v>
      </c>
      <c r="G267" s="9">
        <f t="shared" si="47"/>
        <v>0.71129999999999993</v>
      </c>
    </row>
    <row r="269" spans="1:7">
      <c r="A269" s="117" t="s">
        <v>72</v>
      </c>
      <c r="B269" s="117"/>
      <c r="C269" s="117"/>
      <c r="D269" s="117"/>
      <c r="E269" s="117"/>
      <c r="F269" s="117"/>
      <c r="G269" s="117"/>
    </row>
    <row r="270" spans="1:7" ht="38.25">
      <c r="A270" s="3" t="s">
        <v>8</v>
      </c>
      <c r="B270" s="3" t="s">
        <v>9</v>
      </c>
      <c r="C270" s="4" t="str">
        <f>C258</f>
        <v xml:space="preserve">Iznos premije opskrbljivača (P x 0,901) (kn/kWh) </v>
      </c>
      <c r="D270" s="4" t="s">
        <v>10</v>
      </c>
      <c r="E270" s="4" t="s">
        <v>11</v>
      </c>
      <c r="F270" s="4" t="s">
        <v>12</v>
      </c>
      <c r="G270" s="4" t="s">
        <v>13</v>
      </c>
    </row>
    <row r="271" spans="1:7">
      <c r="A271" s="7"/>
      <c r="B271" s="7" t="s">
        <v>14</v>
      </c>
      <c r="C271" s="7" t="s">
        <v>15</v>
      </c>
      <c r="D271" s="7" t="s">
        <v>15</v>
      </c>
      <c r="E271" s="7" t="s">
        <v>5</v>
      </c>
      <c r="F271" s="7" t="s">
        <v>16</v>
      </c>
      <c r="G271" s="11" t="s">
        <v>17</v>
      </c>
    </row>
    <row r="272" spans="1:7">
      <c r="A272" s="120" t="s">
        <v>68</v>
      </c>
      <c r="B272" s="121"/>
      <c r="C272" s="121"/>
      <c r="D272" s="121"/>
      <c r="E272" s="121"/>
      <c r="F272" s="121"/>
      <c r="G272" s="121"/>
    </row>
    <row r="273" spans="1:7">
      <c r="A273" s="3">
        <v>1</v>
      </c>
      <c r="B273" s="3" t="s">
        <v>19</v>
      </c>
      <c r="C273" s="9">
        <f t="shared" ref="C273:C278" si="48">ROUND(D273*0.901,4)</f>
        <v>3.3399999999999999E-2</v>
      </c>
      <c r="D273" s="9">
        <v>3.7100000000000001E-2</v>
      </c>
      <c r="E273" s="13">
        <f t="shared" ref="E273:E278" si="49">C273+$C$9</f>
        <v>0.69489999999999996</v>
      </c>
      <c r="F273" s="8">
        <f>'[2]TARIFNE STAVKE od 01.10.2022'!F242</f>
        <v>4.6300000000000001E-2</v>
      </c>
      <c r="G273" s="9">
        <f t="shared" ref="G273:G278" si="50">(E273+F273)</f>
        <v>0.74119999999999997</v>
      </c>
    </row>
    <row r="274" spans="1:7">
      <c r="A274" s="3">
        <v>2</v>
      </c>
      <c r="B274" s="3" t="s">
        <v>20</v>
      </c>
      <c r="C274" s="9">
        <f t="shared" si="48"/>
        <v>3.3399999999999999E-2</v>
      </c>
      <c r="D274" s="9">
        <v>3.7100000000000001E-2</v>
      </c>
      <c r="E274" s="13">
        <f t="shared" si="49"/>
        <v>0.69489999999999996</v>
      </c>
      <c r="F274" s="8">
        <f>'[2]TARIFNE STAVKE od 01.10.2022'!F243</f>
        <v>3.56E-2</v>
      </c>
      <c r="G274" s="9">
        <f t="shared" si="50"/>
        <v>0.73049999999999993</v>
      </c>
    </row>
    <row r="275" spans="1:7">
      <c r="A275" s="3">
        <v>3</v>
      </c>
      <c r="B275" s="3" t="s">
        <v>21</v>
      </c>
      <c r="C275" s="9">
        <f t="shared" si="48"/>
        <v>3.3399999999999999E-2</v>
      </c>
      <c r="D275" s="9">
        <v>3.7100000000000001E-2</v>
      </c>
      <c r="E275" s="13">
        <f t="shared" si="49"/>
        <v>0.69489999999999996</v>
      </c>
      <c r="F275" s="8">
        <f>'[2]TARIFNE STAVKE od 01.10.2022'!F244</f>
        <v>3.0300000000000001E-2</v>
      </c>
      <c r="G275" s="9">
        <f t="shared" si="50"/>
        <v>0.72519999999999996</v>
      </c>
    </row>
    <row r="276" spans="1:7">
      <c r="A276" s="3">
        <v>4</v>
      </c>
      <c r="B276" s="3" t="s">
        <v>23</v>
      </c>
      <c r="C276" s="9">
        <f t="shared" si="48"/>
        <v>3.3399999999999999E-2</v>
      </c>
      <c r="D276" s="9">
        <v>3.7100000000000001E-2</v>
      </c>
      <c r="E276" s="13">
        <f t="shared" si="49"/>
        <v>0.69489999999999996</v>
      </c>
      <c r="F276" s="8">
        <f>'[2]TARIFNE STAVKE od 01.10.2022'!F245</f>
        <v>2.8500000000000001E-2</v>
      </c>
      <c r="G276" s="9">
        <f t="shared" si="50"/>
        <v>0.72339999999999993</v>
      </c>
    </row>
    <row r="277" spans="1:7">
      <c r="A277" s="3">
        <v>5</v>
      </c>
      <c r="B277" s="3" t="s">
        <v>28</v>
      </c>
      <c r="C277" s="9">
        <f t="shared" si="48"/>
        <v>3.3399999999999999E-2</v>
      </c>
      <c r="D277" s="9">
        <v>3.7100000000000001E-2</v>
      </c>
      <c r="E277" s="13">
        <f t="shared" si="49"/>
        <v>0.69489999999999996</v>
      </c>
      <c r="F277" s="8">
        <f>'[2]TARIFNE STAVKE od 01.10.2022'!F246</f>
        <v>2.1399999999999999E-2</v>
      </c>
      <c r="G277" s="9">
        <f t="shared" si="50"/>
        <v>0.71629999999999994</v>
      </c>
    </row>
    <row r="278" spans="1:7">
      <c r="A278" s="3">
        <v>6</v>
      </c>
      <c r="B278" s="3" t="s">
        <v>73</v>
      </c>
      <c r="C278" s="9">
        <f t="shared" si="48"/>
        <v>3.3399999999999999E-2</v>
      </c>
      <c r="D278" s="9">
        <v>3.7100000000000001E-2</v>
      </c>
      <c r="E278" s="13">
        <f t="shared" si="49"/>
        <v>0.69489999999999996</v>
      </c>
      <c r="F278" s="8">
        <f>'[2]TARIFNE STAVKE od 01.10.2022'!F247</f>
        <v>1.24E-2</v>
      </c>
      <c r="G278" s="9">
        <f t="shared" si="50"/>
        <v>0.70729999999999993</v>
      </c>
    </row>
    <row r="280" spans="1:7">
      <c r="A280" s="117" t="s">
        <v>74</v>
      </c>
      <c r="B280" s="117"/>
      <c r="C280" s="117"/>
      <c r="D280" s="117"/>
      <c r="E280" s="117"/>
      <c r="F280" s="117"/>
      <c r="G280" s="117"/>
    </row>
    <row r="281" spans="1:7" ht="38.25">
      <c r="A281" s="3" t="s">
        <v>8</v>
      </c>
      <c r="B281" s="3" t="s">
        <v>9</v>
      </c>
      <c r="C281" s="4" t="str">
        <f>C270</f>
        <v xml:space="preserve">Iznos premije opskrbljivača (P x 0,901) (kn/kWh) </v>
      </c>
      <c r="D281" s="4" t="s">
        <v>10</v>
      </c>
      <c r="E281" s="4" t="s">
        <v>11</v>
      </c>
      <c r="F281" s="4" t="s">
        <v>12</v>
      </c>
      <c r="G281" s="4" t="s">
        <v>13</v>
      </c>
    </row>
    <row r="282" spans="1:7">
      <c r="A282" s="7"/>
      <c r="B282" s="7" t="s">
        <v>14</v>
      </c>
      <c r="C282" s="7" t="s">
        <v>15</v>
      </c>
      <c r="D282" s="7" t="s">
        <v>15</v>
      </c>
      <c r="E282" s="7" t="s">
        <v>5</v>
      </c>
      <c r="F282" s="7" t="s">
        <v>16</v>
      </c>
      <c r="G282" s="11" t="s">
        <v>17</v>
      </c>
    </row>
    <row r="283" spans="1:7">
      <c r="A283" s="120" t="s">
        <v>68</v>
      </c>
      <c r="B283" s="121"/>
      <c r="C283" s="121"/>
      <c r="D283" s="121"/>
      <c r="E283" s="121"/>
      <c r="F283" s="121"/>
      <c r="G283" s="121"/>
    </row>
    <row r="284" spans="1:7">
      <c r="A284" s="3">
        <v>1</v>
      </c>
      <c r="B284" s="3" t="s">
        <v>19</v>
      </c>
      <c r="C284" s="9">
        <f t="shared" ref="C284:C290" si="51">ROUND(D284*0.901,4)</f>
        <v>3.3399999999999999E-2</v>
      </c>
      <c r="D284" s="9">
        <v>3.7100000000000001E-2</v>
      </c>
      <c r="E284" s="13">
        <f t="shared" ref="E284:E290" si="52">C284+$C$9</f>
        <v>0.69489999999999996</v>
      </c>
      <c r="F284" s="8">
        <f>'[2]TARIFNE STAVKE od 01.10.2022'!F251</f>
        <v>4.6300000000000001E-2</v>
      </c>
      <c r="G284" s="9">
        <f t="shared" ref="G284:G290" si="53">(E284+F284)</f>
        <v>0.74119999999999997</v>
      </c>
    </row>
    <row r="285" spans="1:7">
      <c r="A285" s="3">
        <v>2</v>
      </c>
      <c r="B285" s="3" t="s">
        <v>20</v>
      </c>
      <c r="C285" s="9">
        <f t="shared" si="51"/>
        <v>3.3399999999999999E-2</v>
      </c>
      <c r="D285" s="9">
        <v>3.7100000000000001E-2</v>
      </c>
      <c r="E285" s="13">
        <f t="shared" si="52"/>
        <v>0.69489999999999996</v>
      </c>
      <c r="F285" s="8">
        <f>'[2]TARIFNE STAVKE od 01.10.2022'!F252</f>
        <v>3.56E-2</v>
      </c>
      <c r="G285" s="9">
        <f t="shared" si="53"/>
        <v>0.73049999999999993</v>
      </c>
    </row>
    <row r="286" spans="1:7">
      <c r="A286" s="3">
        <v>3</v>
      </c>
      <c r="B286" s="3" t="s">
        <v>21</v>
      </c>
      <c r="C286" s="9">
        <f t="shared" si="51"/>
        <v>3.3399999999999999E-2</v>
      </c>
      <c r="D286" s="9">
        <v>3.7100000000000001E-2</v>
      </c>
      <c r="E286" s="13">
        <f t="shared" si="52"/>
        <v>0.69489999999999996</v>
      </c>
      <c r="F286" s="8">
        <f>'[2]TARIFNE STAVKE od 01.10.2022'!F253</f>
        <v>3.0300000000000001E-2</v>
      </c>
      <c r="G286" s="9">
        <f t="shared" si="53"/>
        <v>0.72519999999999996</v>
      </c>
    </row>
    <row r="287" spans="1:7">
      <c r="A287" s="3">
        <v>4</v>
      </c>
      <c r="B287" s="3" t="s">
        <v>22</v>
      </c>
      <c r="C287" s="9">
        <f t="shared" si="51"/>
        <v>3.3399999999999999E-2</v>
      </c>
      <c r="D287" s="9">
        <v>3.7100000000000001E-2</v>
      </c>
      <c r="E287" s="13">
        <f t="shared" si="52"/>
        <v>0.69489999999999996</v>
      </c>
      <c r="F287" s="8">
        <f>'[2]TARIFNE STAVKE od 01.10.2022'!F254</f>
        <v>2.8500000000000001E-2</v>
      </c>
      <c r="G287" s="9">
        <f t="shared" si="53"/>
        <v>0.72339999999999993</v>
      </c>
    </row>
    <row r="288" spans="1:7">
      <c r="A288" s="3">
        <v>5</v>
      </c>
      <c r="B288" s="3" t="s">
        <v>23</v>
      </c>
      <c r="C288" s="9">
        <f t="shared" si="51"/>
        <v>3.3399999999999999E-2</v>
      </c>
      <c r="D288" s="9">
        <v>3.7100000000000001E-2</v>
      </c>
      <c r="E288" s="13">
        <f t="shared" si="52"/>
        <v>0.69489999999999996</v>
      </c>
      <c r="F288" s="8">
        <f>'[2]TARIFNE STAVKE od 01.10.2022'!F255</f>
        <v>2.6700000000000002E-2</v>
      </c>
      <c r="G288" s="9">
        <f t="shared" si="53"/>
        <v>0.72160000000000002</v>
      </c>
    </row>
    <row r="289" spans="1:7">
      <c r="A289" s="3">
        <v>6</v>
      </c>
      <c r="B289" s="3" t="s">
        <v>24</v>
      </c>
      <c r="C289" s="9">
        <f t="shared" si="51"/>
        <v>3.3399999999999999E-2</v>
      </c>
      <c r="D289" s="9">
        <v>3.7100000000000001E-2</v>
      </c>
      <c r="E289" s="13">
        <f t="shared" si="52"/>
        <v>0.69489999999999996</v>
      </c>
      <c r="F289" s="8">
        <f>'[2]TARIFNE STAVKE od 01.10.2022'!F256</f>
        <v>2.5000000000000001E-2</v>
      </c>
      <c r="G289" s="9">
        <f t="shared" si="53"/>
        <v>0.71989999999999998</v>
      </c>
    </row>
    <row r="290" spans="1:7">
      <c r="A290" s="3">
        <v>7</v>
      </c>
      <c r="B290" s="3" t="s">
        <v>25</v>
      </c>
      <c r="C290" s="9">
        <f t="shared" si="51"/>
        <v>3.3399999999999999E-2</v>
      </c>
      <c r="D290" s="9">
        <v>3.7100000000000001E-2</v>
      </c>
      <c r="E290" s="13">
        <f t="shared" si="52"/>
        <v>0.69489999999999996</v>
      </c>
      <c r="F290" s="8">
        <f>'[2]TARIFNE STAVKE od 01.10.2022'!F257</f>
        <v>2.3199999999999998E-2</v>
      </c>
      <c r="G290" s="9">
        <f t="shared" si="53"/>
        <v>0.71809999999999996</v>
      </c>
    </row>
    <row r="292" spans="1:7">
      <c r="A292" s="117" t="s">
        <v>75</v>
      </c>
      <c r="B292" s="117"/>
      <c r="C292" s="117"/>
      <c r="D292" s="117"/>
      <c r="E292" s="117"/>
      <c r="F292" s="117"/>
      <c r="G292" s="117"/>
    </row>
    <row r="293" spans="1:7" ht="38.25">
      <c r="A293" s="3" t="s">
        <v>8</v>
      </c>
      <c r="B293" s="3" t="s">
        <v>9</v>
      </c>
      <c r="C293" s="4" t="str">
        <f>C281</f>
        <v xml:space="preserve">Iznos premije opskrbljivača (P x 0,901) (kn/kWh) </v>
      </c>
      <c r="D293" s="4" t="s">
        <v>10</v>
      </c>
      <c r="E293" s="4" t="s">
        <v>11</v>
      </c>
      <c r="F293" s="4" t="s">
        <v>12</v>
      </c>
      <c r="G293" s="4" t="s">
        <v>13</v>
      </c>
    </row>
    <row r="294" spans="1:7">
      <c r="A294" s="7"/>
      <c r="B294" s="7" t="s">
        <v>14</v>
      </c>
      <c r="C294" s="7" t="s">
        <v>15</v>
      </c>
      <c r="D294" s="7" t="s">
        <v>15</v>
      </c>
      <c r="E294" s="7" t="s">
        <v>5</v>
      </c>
      <c r="F294" s="7" t="s">
        <v>16</v>
      </c>
      <c r="G294" s="11" t="s">
        <v>17</v>
      </c>
    </row>
    <row r="295" spans="1:7">
      <c r="A295" s="120" t="s">
        <v>76</v>
      </c>
      <c r="B295" s="121"/>
      <c r="C295" s="121"/>
      <c r="D295" s="121"/>
      <c r="E295" s="121"/>
      <c r="F295" s="121"/>
      <c r="G295" s="121"/>
    </row>
    <row r="296" spans="1:7">
      <c r="A296" s="3">
        <v>1</v>
      </c>
      <c r="B296" s="3" t="s">
        <v>19</v>
      </c>
      <c r="C296" s="9">
        <f t="shared" ref="C296:C301" si="54">ROUND(D296*0.901,4)</f>
        <v>2.6599999999999999E-2</v>
      </c>
      <c r="D296" s="9">
        <v>2.9499999999999998E-2</v>
      </c>
      <c r="E296" s="13">
        <f t="shared" ref="E296:E301" si="55">C296+$C$9</f>
        <v>0.68809999999999993</v>
      </c>
      <c r="F296" s="76" t="str">
        <f>'[2]TARIFNE STAVKE od 01.10.2022'!F261</f>
        <v>0,0250</v>
      </c>
      <c r="G296" s="9">
        <f t="shared" ref="G296:G301" si="56">(E296+F296)</f>
        <v>0.71309999999999996</v>
      </c>
    </row>
    <row r="297" spans="1:7">
      <c r="A297" s="3">
        <v>2</v>
      </c>
      <c r="B297" s="3" t="s">
        <v>20</v>
      </c>
      <c r="C297" s="9">
        <f t="shared" si="54"/>
        <v>2.6599999999999999E-2</v>
      </c>
      <c r="D297" s="9">
        <v>2.9499999999999998E-2</v>
      </c>
      <c r="E297" s="13">
        <f t="shared" si="55"/>
        <v>0.68809999999999993</v>
      </c>
      <c r="F297" s="76" t="str">
        <f>'[2]TARIFNE STAVKE od 01.10.2022'!F262</f>
        <v>0,0250</v>
      </c>
      <c r="G297" s="9">
        <f t="shared" si="56"/>
        <v>0.71309999999999996</v>
      </c>
    </row>
    <row r="298" spans="1:7">
      <c r="A298" s="3">
        <v>3</v>
      </c>
      <c r="B298" s="3" t="s">
        <v>21</v>
      </c>
      <c r="C298" s="9">
        <f t="shared" si="54"/>
        <v>2.6599999999999999E-2</v>
      </c>
      <c r="D298" s="9">
        <v>2.9499999999999998E-2</v>
      </c>
      <c r="E298" s="13">
        <f t="shared" si="55"/>
        <v>0.68809999999999993</v>
      </c>
      <c r="F298" s="76" t="str">
        <f>'[2]TARIFNE STAVKE od 01.10.2022'!F263</f>
        <v>0,0250</v>
      </c>
      <c r="G298" s="9">
        <f t="shared" si="56"/>
        <v>0.71309999999999996</v>
      </c>
    </row>
    <row r="299" spans="1:7">
      <c r="A299" s="3">
        <v>4</v>
      </c>
      <c r="B299" s="3" t="s">
        <v>22</v>
      </c>
      <c r="C299" s="9">
        <f t="shared" si="54"/>
        <v>2.6599999999999999E-2</v>
      </c>
      <c r="D299" s="9">
        <v>2.9499999999999998E-2</v>
      </c>
      <c r="E299" s="13">
        <f t="shared" si="55"/>
        <v>0.68809999999999993</v>
      </c>
      <c r="F299" s="76" t="str">
        <f>'[2]TARIFNE STAVKE od 01.10.2022'!F264</f>
        <v>0,0238</v>
      </c>
      <c r="G299" s="9">
        <f t="shared" si="56"/>
        <v>0.71189999999999998</v>
      </c>
    </row>
    <row r="300" spans="1:7">
      <c r="A300" s="3">
        <v>5</v>
      </c>
      <c r="B300" s="3" t="s">
        <v>23</v>
      </c>
      <c r="C300" s="9">
        <f t="shared" si="54"/>
        <v>2.6599999999999999E-2</v>
      </c>
      <c r="D300" s="9">
        <v>2.9499999999999998E-2</v>
      </c>
      <c r="E300" s="13">
        <f t="shared" si="55"/>
        <v>0.68809999999999993</v>
      </c>
      <c r="F300" s="76" t="str">
        <f>'[2]TARIFNE STAVKE od 01.10.2022'!F265</f>
        <v>0,0225</v>
      </c>
      <c r="G300" s="9">
        <f t="shared" si="56"/>
        <v>0.7105999999999999</v>
      </c>
    </row>
    <row r="301" spans="1:7">
      <c r="A301" s="3">
        <v>6</v>
      </c>
      <c r="B301" s="3" t="s">
        <v>24</v>
      </c>
      <c r="C301" s="9">
        <f t="shared" si="54"/>
        <v>2.6599999999999999E-2</v>
      </c>
      <c r="D301" s="9">
        <v>2.9499999999999998E-2</v>
      </c>
      <c r="E301" s="13">
        <f t="shared" si="55"/>
        <v>0.68809999999999993</v>
      </c>
      <c r="F301" s="76" t="str">
        <f>'[2]TARIFNE STAVKE od 01.10.2022'!F266</f>
        <v>0,0213</v>
      </c>
      <c r="G301" s="9">
        <f t="shared" si="56"/>
        <v>0.70939999999999992</v>
      </c>
    </row>
    <row r="303" spans="1:7">
      <c r="A303" s="117" t="s">
        <v>77</v>
      </c>
      <c r="B303" s="117"/>
      <c r="C303" s="117"/>
      <c r="D303" s="117"/>
      <c r="E303" s="117"/>
      <c r="F303" s="117"/>
      <c r="G303" s="117"/>
    </row>
    <row r="304" spans="1:7" ht="38.25">
      <c r="A304" s="3" t="s">
        <v>8</v>
      </c>
      <c r="B304" s="3" t="s">
        <v>9</v>
      </c>
      <c r="C304" s="4" t="str">
        <f>C293</f>
        <v xml:space="preserve">Iznos premije opskrbljivača (P x 0,901) (kn/kWh) </v>
      </c>
      <c r="D304" s="4" t="s">
        <v>10</v>
      </c>
      <c r="E304" s="4" t="s">
        <v>11</v>
      </c>
      <c r="F304" s="4" t="s">
        <v>12</v>
      </c>
      <c r="G304" s="4" t="s">
        <v>13</v>
      </c>
    </row>
    <row r="305" spans="1:7">
      <c r="A305" s="7"/>
      <c r="B305" s="7" t="s">
        <v>14</v>
      </c>
      <c r="C305" s="7" t="s">
        <v>15</v>
      </c>
      <c r="D305" s="7" t="s">
        <v>15</v>
      </c>
      <c r="E305" s="7" t="s">
        <v>5</v>
      </c>
      <c r="F305" s="7" t="s">
        <v>16</v>
      </c>
      <c r="G305" s="11" t="s">
        <v>17</v>
      </c>
    </row>
    <row r="306" spans="1:7">
      <c r="A306" s="120" t="s">
        <v>78</v>
      </c>
      <c r="B306" s="121"/>
      <c r="C306" s="121"/>
      <c r="D306" s="121"/>
      <c r="E306" s="121"/>
      <c r="F306" s="121"/>
      <c r="G306" s="121"/>
    </row>
    <row r="307" spans="1:7">
      <c r="A307" s="3">
        <v>1</v>
      </c>
      <c r="B307" s="3" t="s">
        <v>19</v>
      </c>
      <c r="C307" s="9">
        <f t="shared" ref="C307:C311" si="57">ROUND(D307*0.901,4)</f>
        <v>2.7400000000000001E-2</v>
      </c>
      <c r="D307" s="9">
        <v>3.04E-2</v>
      </c>
      <c r="E307" s="13">
        <f>C307+$C$9</f>
        <v>0.68889999999999996</v>
      </c>
      <c r="F307" s="76" t="str">
        <f>'[2]TARIFNE STAVKE od 01.10.2022'!F270</f>
        <v>0,0459</v>
      </c>
      <c r="G307" s="9">
        <f>(E307+F307)</f>
        <v>0.73480000000000001</v>
      </c>
    </row>
    <row r="308" spans="1:7">
      <c r="A308" s="3">
        <v>2</v>
      </c>
      <c r="B308" s="3" t="s">
        <v>20</v>
      </c>
      <c r="C308" s="9">
        <f t="shared" si="57"/>
        <v>2.7400000000000001E-2</v>
      </c>
      <c r="D308" s="9">
        <v>3.04E-2</v>
      </c>
      <c r="E308" s="13">
        <f>C308+$C$9</f>
        <v>0.68889999999999996</v>
      </c>
      <c r="F308" s="76" t="str">
        <f>'[2]TARIFNE STAVKE od 01.10.2022'!F271</f>
        <v>0,0382</v>
      </c>
      <c r="G308" s="9">
        <f>(E308+F308)</f>
        <v>0.72709999999999997</v>
      </c>
    </row>
    <row r="309" spans="1:7">
      <c r="A309" s="3">
        <v>3</v>
      </c>
      <c r="B309" s="3" t="s">
        <v>21</v>
      </c>
      <c r="C309" s="9">
        <f t="shared" si="57"/>
        <v>2.7400000000000001E-2</v>
      </c>
      <c r="D309" s="9">
        <v>3.04E-2</v>
      </c>
      <c r="E309" s="13">
        <f>C309+$C$9</f>
        <v>0.68889999999999996</v>
      </c>
      <c r="F309" s="76" t="str">
        <f>'[2]TARIFNE STAVKE od 01.10.2022'!F272</f>
        <v>0,0363</v>
      </c>
      <c r="G309" s="9">
        <f>(E309+F309)</f>
        <v>0.72519999999999996</v>
      </c>
    </row>
    <row r="310" spans="1:7">
      <c r="A310" s="3">
        <v>4</v>
      </c>
      <c r="B310" s="3" t="s">
        <v>22</v>
      </c>
      <c r="C310" s="9">
        <f t="shared" si="57"/>
        <v>2.7400000000000001E-2</v>
      </c>
      <c r="D310" s="9">
        <v>3.04E-2</v>
      </c>
      <c r="E310" s="13">
        <f>C310+$C$9</f>
        <v>0.68889999999999996</v>
      </c>
      <c r="F310" s="76" t="str">
        <f>'[2]TARIFNE STAVKE od 01.10.2022'!F273</f>
        <v>0,0344</v>
      </c>
      <c r="G310" s="9">
        <f>(E310+F310)</f>
        <v>0.72329999999999994</v>
      </c>
    </row>
    <row r="311" spans="1:7">
      <c r="A311" s="3">
        <v>5</v>
      </c>
      <c r="B311" s="3" t="s">
        <v>23</v>
      </c>
      <c r="C311" s="9">
        <f t="shared" si="57"/>
        <v>2.7400000000000001E-2</v>
      </c>
      <c r="D311" s="9">
        <v>3.04E-2</v>
      </c>
      <c r="E311" s="13">
        <f>C311+$C$9</f>
        <v>0.68889999999999996</v>
      </c>
      <c r="F311" s="76" t="str">
        <f>'[2]TARIFNE STAVKE od 01.10.2022'!F274</f>
        <v>0,0324</v>
      </c>
      <c r="G311" s="9">
        <f>(E311+F311)</f>
        <v>0.72129999999999994</v>
      </c>
    </row>
    <row r="312" spans="1:7">
      <c r="A312" s="120" t="s">
        <v>79</v>
      </c>
      <c r="B312" s="121"/>
      <c r="C312" s="121"/>
      <c r="D312" s="121"/>
      <c r="E312" s="121"/>
      <c r="F312" s="121"/>
      <c r="G312" s="121"/>
    </row>
    <row r="313" spans="1:7">
      <c r="A313" s="3">
        <v>1</v>
      </c>
      <c r="B313" s="3" t="s">
        <v>20</v>
      </c>
      <c r="C313" s="9">
        <f t="shared" ref="C313:C315" si="58">ROUND(D313*0.901,4)</f>
        <v>2.7400000000000001E-2</v>
      </c>
      <c r="D313" s="9">
        <v>3.04E-2</v>
      </c>
      <c r="E313" s="13">
        <f>C313+$C$9</f>
        <v>0.68889999999999996</v>
      </c>
      <c r="F313" s="76" t="str">
        <f>'[2]TARIFNE STAVKE od 01.10.2022'!F278</f>
        <v>0,0451</v>
      </c>
      <c r="G313" s="9">
        <f>(E313+F313)</f>
        <v>0.73399999999999999</v>
      </c>
    </row>
    <row r="314" spans="1:7">
      <c r="A314" s="3">
        <v>2</v>
      </c>
      <c r="B314" s="3" t="s">
        <v>22</v>
      </c>
      <c r="C314" s="9">
        <f t="shared" si="58"/>
        <v>2.7400000000000001E-2</v>
      </c>
      <c r="D314" s="9">
        <v>3.04E-2</v>
      </c>
      <c r="E314" s="13">
        <f>C314+$C$9</f>
        <v>0.68889999999999996</v>
      </c>
      <c r="F314" s="76" t="str">
        <f>'[2]TARIFNE STAVKE od 01.10.2022'!F279</f>
        <v>0,0428</v>
      </c>
      <c r="G314" s="9">
        <f>(E314+F314)</f>
        <v>0.73169999999999991</v>
      </c>
    </row>
    <row r="315" spans="1:7">
      <c r="A315" s="3">
        <v>3</v>
      </c>
      <c r="B315" s="3" t="s">
        <v>23</v>
      </c>
      <c r="C315" s="9">
        <f t="shared" si="58"/>
        <v>2.7400000000000001E-2</v>
      </c>
      <c r="D315" s="9">
        <v>3.04E-2</v>
      </c>
      <c r="E315" s="13">
        <f>C315+$C$9</f>
        <v>0.68889999999999996</v>
      </c>
      <c r="F315" s="76" t="str">
        <f>'[2]TARIFNE STAVKE od 01.10.2022'!F280</f>
        <v>0,0405</v>
      </c>
      <c r="G315" s="9">
        <f>(E315+F315)</f>
        <v>0.72939999999999994</v>
      </c>
    </row>
    <row r="317" spans="1:7">
      <c r="A317" s="117" t="s">
        <v>80</v>
      </c>
      <c r="B317" s="117"/>
      <c r="C317" s="117"/>
      <c r="D317" s="117"/>
      <c r="E317" s="117"/>
      <c r="F317" s="117"/>
      <c r="G317" s="117"/>
    </row>
    <row r="318" spans="1:7" ht="38.25">
      <c r="A318" s="3" t="s">
        <v>8</v>
      </c>
      <c r="B318" s="3" t="s">
        <v>9</v>
      </c>
      <c r="C318" s="4" t="str">
        <f>C304</f>
        <v xml:space="preserve">Iznos premije opskrbljivača (P x 0,901) (kn/kWh) </v>
      </c>
      <c r="D318" s="4" t="s">
        <v>10</v>
      </c>
      <c r="E318" s="4" t="s">
        <v>11</v>
      </c>
      <c r="F318" s="4" t="s">
        <v>12</v>
      </c>
      <c r="G318" s="4" t="s">
        <v>13</v>
      </c>
    </row>
    <row r="319" spans="1:7">
      <c r="A319" s="7"/>
      <c r="B319" s="7" t="s">
        <v>14</v>
      </c>
      <c r="C319" s="7" t="s">
        <v>15</v>
      </c>
      <c r="D319" s="7" t="s">
        <v>15</v>
      </c>
      <c r="E319" s="7" t="s">
        <v>5</v>
      </c>
      <c r="F319" s="7" t="s">
        <v>16</v>
      </c>
      <c r="G319" s="11" t="s">
        <v>17</v>
      </c>
    </row>
    <row r="320" spans="1:7">
      <c r="A320" s="120" t="s">
        <v>81</v>
      </c>
      <c r="B320" s="121"/>
      <c r="C320" s="121"/>
      <c r="D320" s="121"/>
      <c r="E320" s="121"/>
      <c r="F320" s="121"/>
      <c r="G320" s="121"/>
    </row>
    <row r="321" spans="1:7">
      <c r="A321" s="3">
        <v>1</v>
      </c>
      <c r="B321" s="3" t="s">
        <v>19</v>
      </c>
      <c r="C321" s="9">
        <f t="shared" ref="C321:C325" si="59">ROUND(D321*0.901,4)</f>
        <v>2.5100000000000001E-2</v>
      </c>
      <c r="D321" s="9">
        <v>2.7900000000000001E-2</v>
      </c>
      <c r="E321" s="13">
        <f>C321+$C$9</f>
        <v>0.68659999999999999</v>
      </c>
      <c r="F321" s="76" t="str">
        <f>'[2]TARIFNE STAVKE od 01.10.2022'!F284</f>
        <v>0,0980</v>
      </c>
      <c r="G321" s="9">
        <f>(E321+F321)</f>
        <v>0.78459999999999996</v>
      </c>
    </row>
    <row r="322" spans="1:7">
      <c r="A322" s="3">
        <v>2</v>
      </c>
      <c r="B322" s="3" t="s">
        <v>20</v>
      </c>
      <c r="C322" s="9">
        <f t="shared" si="59"/>
        <v>2.5100000000000001E-2</v>
      </c>
      <c r="D322" s="9">
        <v>2.7900000000000001E-2</v>
      </c>
      <c r="E322" s="13">
        <f>C322+$C$9</f>
        <v>0.68659999999999999</v>
      </c>
      <c r="F322" s="76" t="str">
        <f>'[2]TARIFNE STAVKE od 01.10.2022'!F285</f>
        <v>0,0891</v>
      </c>
      <c r="G322" s="9">
        <f>(E322+F322)</f>
        <v>0.77569999999999995</v>
      </c>
    </row>
    <row r="323" spans="1:7">
      <c r="A323" s="3">
        <v>3</v>
      </c>
      <c r="B323" s="3" t="s">
        <v>21</v>
      </c>
      <c r="C323" s="9">
        <f t="shared" si="59"/>
        <v>2.5100000000000001E-2</v>
      </c>
      <c r="D323" s="9">
        <v>2.7900000000000001E-2</v>
      </c>
      <c r="E323" s="13">
        <f>C323+$C$9</f>
        <v>0.68659999999999999</v>
      </c>
      <c r="F323" s="76" t="str">
        <f>'[2]TARIFNE STAVKE od 01.10.2022'!F286</f>
        <v>0,0891</v>
      </c>
      <c r="G323" s="9">
        <f>(E323+F323)</f>
        <v>0.77569999999999995</v>
      </c>
    </row>
    <row r="324" spans="1:7">
      <c r="A324" s="3">
        <v>4</v>
      </c>
      <c r="B324" s="3" t="s">
        <v>22</v>
      </c>
      <c r="C324" s="9">
        <f t="shared" si="59"/>
        <v>2.5100000000000001E-2</v>
      </c>
      <c r="D324" s="9">
        <v>2.7900000000000001E-2</v>
      </c>
      <c r="E324" s="13">
        <f>C324+$C$9</f>
        <v>0.68659999999999999</v>
      </c>
      <c r="F324" s="76" t="str">
        <f>'[2]TARIFNE STAVKE od 01.10.2022'!F287</f>
        <v>0,0847</v>
      </c>
      <c r="G324" s="9">
        <f>(E324+F324)</f>
        <v>0.77129999999999999</v>
      </c>
    </row>
    <row r="325" spans="1:7">
      <c r="A325" s="3">
        <v>5</v>
      </c>
      <c r="B325" s="3" t="s">
        <v>23</v>
      </c>
      <c r="C325" s="9">
        <f t="shared" si="59"/>
        <v>2.5100000000000001E-2</v>
      </c>
      <c r="D325" s="9">
        <v>2.7900000000000001E-2</v>
      </c>
      <c r="E325" s="13">
        <f>C325+$C$9</f>
        <v>0.68659999999999999</v>
      </c>
      <c r="F325" s="76" t="str">
        <f>'[2]TARIFNE STAVKE od 01.10.2022'!F288</f>
        <v>0,0802</v>
      </c>
      <c r="G325" s="9">
        <f>(E325+F325)</f>
        <v>0.76679999999999993</v>
      </c>
    </row>
    <row r="327" spans="1:7">
      <c r="A327" s="117" t="s">
        <v>82</v>
      </c>
      <c r="B327" s="117"/>
      <c r="C327" s="117"/>
      <c r="D327" s="117"/>
      <c r="E327" s="117"/>
      <c r="F327" s="117"/>
      <c r="G327" s="117"/>
    </row>
    <row r="328" spans="1:7" ht="38.25">
      <c r="A328" s="3" t="s">
        <v>8</v>
      </c>
      <c r="B328" s="3" t="s">
        <v>9</v>
      </c>
      <c r="C328" s="4" t="str">
        <f>C318</f>
        <v xml:space="preserve">Iznos premije opskrbljivača (P x 0,901) (kn/kWh) </v>
      </c>
      <c r="D328" s="4" t="s">
        <v>10</v>
      </c>
      <c r="E328" s="4" t="s">
        <v>11</v>
      </c>
      <c r="F328" s="4" t="s">
        <v>12</v>
      </c>
      <c r="G328" s="4" t="s">
        <v>13</v>
      </c>
    </row>
    <row r="329" spans="1:7">
      <c r="A329" s="7"/>
      <c r="B329" s="7" t="s">
        <v>14</v>
      </c>
      <c r="C329" s="7" t="s">
        <v>15</v>
      </c>
      <c r="D329" s="7" t="s">
        <v>15</v>
      </c>
      <c r="E329" s="7" t="s">
        <v>5</v>
      </c>
      <c r="F329" s="7" t="s">
        <v>16</v>
      </c>
      <c r="G329" s="11" t="s">
        <v>17</v>
      </c>
    </row>
    <row r="330" spans="1:7">
      <c r="A330" s="120" t="s">
        <v>83</v>
      </c>
      <c r="B330" s="121"/>
      <c r="C330" s="121"/>
      <c r="D330" s="121"/>
      <c r="E330" s="121"/>
      <c r="F330" s="121"/>
      <c r="G330" s="121"/>
    </row>
    <row r="331" spans="1:7">
      <c r="A331" s="3">
        <v>1</v>
      </c>
      <c r="B331" s="3" t="s">
        <v>19</v>
      </c>
      <c r="C331" s="9">
        <f t="shared" ref="C331:C336" si="60">ROUND(D331*0.901,4)</f>
        <v>2.5100000000000001E-2</v>
      </c>
      <c r="D331" s="9">
        <v>2.7900000000000001E-2</v>
      </c>
      <c r="E331" s="13">
        <f t="shared" ref="E331:E336" si="61">C331+$C$9</f>
        <v>0.68659999999999999</v>
      </c>
      <c r="F331" s="8">
        <f>'[2]TARIFNE STAVKE od 01.10.2022'!F292</f>
        <v>9.7900000000000001E-2</v>
      </c>
      <c r="G331" s="9">
        <f t="shared" ref="G331:G336" si="62">(E331+F331)</f>
        <v>0.78449999999999998</v>
      </c>
    </row>
    <row r="332" spans="1:7">
      <c r="A332" s="3">
        <v>2</v>
      </c>
      <c r="B332" s="3" t="s">
        <v>20</v>
      </c>
      <c r="C332" s="9">
        <f t="shared" si="60"/>
        <v>2.5100000000000001E-2</v>
      </c>
      <c r="D332" s="9">
        <v>2.7900000000000001E-2</v>
      </c>
      <c r="E332" s="13">
        <f t="shared" si="61"/>
        <v>0.68659999999999999</v>
      </c>
      <c r="F332" s="8">
        <f>'[2]TARIFNE STAVKE od 01.10.2022'!F293</f>
        <v>8.8999999999999996E-2</v>
      </c>
      <c r="G332" s="9">
        <f t="shared" si="62"/>
        <v>0.77559999999999996</v>
      </c>
    </row>
    <row r="333" spans="1:7">
      <c r="A333" s="3">
        <v>3</v>
      </c>
      <c r="B333" s="3" t="s">
        <v>21</v>
      </c>
      <c r="C333" s="9">
        <f t="shared" si="60"/>
        <v>2.5100000000000001E-2</v>
      </c>
      <c r="D333" s="9">
        <v>2.7900000000000001E-2</v>
      </c>
      <c r="E333" s="13">
        <f t="shared" si="61"/>
        <v>0.68659999999999999</v>
      </c>
      <c r="F333" s="8">
        <f>'[2]TARIFNE STAVKE od 01.10.2022'!F294</f>
        <v>8.8999999999999996E-2</v>
      </c>
      <c r="G333" s="9">
        <f t="shared" si="62"/>
        <v>0.77559999999999996</v>
      </c>
    </row>
    <row r="334" spans="1:7">
      <c r="A334" s="3">
        <v>4</v>
      </c>
      <c r="B334" s="3" t="s">
        <v>22</v>
      </c>
      <c r="C334" s="9">
        <f t="shared" si="60"/>
        <v>2.5100000000000001E-2</v>
      </c>
      <c r="D334" s="9">
        <v>2.7900000000000001E-2</v>
      </c>
      <c r="E334" s="13">
        <f t="shared" si="61"/>
        <v>0.68659999999999999</v>
      </c>
      <c r="F334" s="8">
        <f>'[2]TARIFNE STAVKE od 01.10.2022'!F295</f>
        <v>8.4599999999999995E-2</v>
      </c>
      <c r="G334" s="9">
        <f t="shared" si="62"/>
        <v>0.7712</v>
      </c>
    </row>
    <row r="335" spans="1:7">
      <c r="A335" s="3">
        <v>5</v>
      </c>
      <c r="B335" s="3" t="s">
        <v>23</v>
      </c>
      <c r="C335" s="9">
        <f t="shared" si="60"/>
        <v>2.5100000000000001E-2</v>
      </c>
      <c r="D335" s="9">
        <v>2.7900000000000001E-2</v>
      </c>
      <c r="E335" s="13">
        <f t="shared" si="61"/>
        <v>0.68659999999999999</v>
      </c>
      <c r="F335" s="8">
        <f>'[2]TARIFNE STAVKE od 01.10.2022'!F296</f>
        <v>8.0100000000000005E-2</v>
      </c>
      <c r="G335" s="9">
        <f t="shared" si="62"/>
        <v>0.76669999999999994</v>
      </c>
    </row>
    <row r="336" spans="1:7">
      <c r="A336" s="3">
        <v>6</v>
      </c>
      <c r="B336" s="3" t="s">
        <v>24</v>
      </c>
      <c r="C336" s="9">
        <f t="shared" si="60"/>
        <v>2.5100000000000001E-2</v>
      </c>
      <c r="D336" s="9">
        <v>2.7900000000000001E-2</v>
      </c>
      <c r="E336" s="13">
        <f t="shared" si="61"/>
        <v>0.68659999999999999</v>
      </c>
      <c r="F336" s="8">
        <f>'[2]TARIFNE STAVKE od 01.10.2022'!F297</f>
        <v>7.5700000000000003E-2</v>
      </c>
      <c r="G336" s="9">
        <f t="shared" si="62"/>
        <v>0.76229999999999998</v>
      </c>
    </row>
    <row r="338" spans="1:7">
      <c r="A338" s="117" t="s">
        <v>84</v>
      </c>
      <c r="B338" s="117"/>
      <c r="C338" s="117"/>
      <c r="D338" s="117"/>
      <c r="E338" s="117"/>
      <c r="F338" s="117"/>
      <c r="G338" s="117"/>
    </row>
    <row r="339" spans="1:7" ht="38.25">
      <c r="A339" s="3" t="s">
        <v>8</v>
      </c>
      <c r="B339" s="3" t="s">
        <v>9</v>
      </c>
      <c r="C339" s="4" t="str">
        <f>C328</f>
        <v xml:space="preserve">Iznos premije opskrbljivača (P x 0,901) (kn/kWh) </v>
      </c>
      <c r="D339" s="4" t="s">
        <v>10</v>
      </c>
      <c r="E339" s="4" t="s">
        <v>11</v>
      </c>
      <c r="F339" s="4" t="s">
        <v>12</v>
      </c>
      <c r="G339" s="4" t="s">
        <v>13</v>
      </c>
    </row>
    <row r="340" spans="1:7">
      <c r="A340" s="7"/>
      <c r="B340" s="7" t="s">
        <v>14</v>
      </c>
      <c r="C340" s="7" t="s">
        <v>15</v>
      </c>
      <c r="D340" s="7" t="s">
        <v>15</v>
      </c>
      <c r="E340" s="7" t="s">
        <v>5</v>
      </c>
      <c r="F340" s="7" t="s">
        <v>16</v>
      </c>
      <c r="G340" s="11" t="s">
        <v>17</v>
      </c>
    </row>
    <row r="341" spans="1:7">
      <c r="A341" s="120" t="s">
        <v>85</v>
      </c>
      <c r="B341" s="121"/>
      <c r="C341" s="121"/>
      <c r="D341" s="121"/>
      <c r="E341" s="121"/>
      <c r="F341" s="121"/>
      <c r="G341" s="121"/>
    </row>
    <row r="342" spans="1:7">
      <c r="A342" s="3">
        <v>1</v>
      </c>
      <c r="B342" s="3" t="s">
        <v>23</v>
      </c>
      <c r="C342" s="9">
        <f t="shared" ref="C342:C344" si="63">ROUND(D342*0.901,4)</f>
        <v>2.5100000000000001E-2</v>
      </c>
      <c r="D342" s="9">
        <v>2.7900000000000001E-2</v>
      </c>
      <c r="E342" s="13">
        <f>C342+$C$9</f>
        <v>0.68659999999999999</v>
      </c>
      <c r="F342" s="8">
        <f>'[2]TARIFNE STAVKE od 01.10.2022'!F301</f>
        <v>7.8200000000000006E-2</v>
      </c>
      <c r="G342" s="9">
        <f>(E342+F342)</f>
        <v>0.76480000000000004</v>
      </c>
    </row>
    <row r="343" spans="1:7">
      <c r="A343" s="3">
        <v>2</v>
      </c>
      <c r="B343" s="3" t="s">
        <v>25</v>
      </c>
      <c r="C343" s="9">
        <f t="shared" si="63"/>
        <v>2.5100000000000001E-2</v>
      </c>
      <c r="D343" s="9">
        <v>2.7900000000000001E-2</v>
      </c>
      <c r="E343" s="13">
        <f>C343+$C$9</f>
        <v>0.68659999999999999</v>
      </c>
      <c r="F343" s="8">
        <f>'[2]TARIFNE STAVKE od 01.10.2022'!F302</f>
        <v>6.9500000000000006E-2</v>
      </c>
      <c r="G343" s="9">
        <f>(E343+F343)</f>
        <v>0.75609999999999999</v>
      </c>
    </row>
    <row r="344" spans="1:7">
      <c r="A344" s="3">
        <v>3</v>
      </c>
      <c r="B344" s="3" t="s">
        <v>28</v>
      </c>
      <c r="C344" s="9">
        <f t="shared" si="63"/>
        <v>2.5100000000000001E-2</v>
      </c>
      <c r="D344" s="9">
        <v>2.7900000000000001E-2</v>
      </c>
      <c r="E344" s="13">
        <f>C344+$C$9</f>
        <v>0.68659999999999999</v>
      </c>
      <c r="F344" s="8">
        <f>'[2]TARIFNE STAVKE od 01.10.2022'!F303</f>
        <v>6.5100000000000005E-2</v>
      </c>
      <c r="G344" s="9">
        <f>(E344+F344)</f>
        <v>0.75170000000000003</v>
      </c>
    </row>
  </sheetData>
  <mergeCells count="72">
    <mergeCell ref="A47:G47"/>
    <mergeCell ref="A1:G1"/>
    <mergeCell ref="A3:G3"/>
    <mergeCell ref="A4:G4"/>
    <mergeCell ref="A6:G6"/>
    <mergeCell ref="A8:G8"/>
    <mergeCell ref="A13:G13"/>
    <mergeCell ref="A10:G10"/>
    <mergeCell ref="A16:G16"/>
    <mergeCell ref="A25:G25"/>
    <mergeCell ref="A28:G28"/>
    <mergeCell ref="A38:G38"/>
    <mergeCell ref="A41:G41"/>
    <mergeCell ref="A11:C11"/>
    <mergeCell ref="A104:G104"/>
    <mergeCell ref="A53:G53"/>
    <mergeCell ref="A56:G56"/>
    <mergeCell ref="A60:G60"/>
    <mergeCell ref="A65:G65"/>
    <mergeCell ref="A68:G68"/>
    <mergeCell ref="A73:G73"/>
    <mergeCell ref="A79:G79"/>
    <mergeCell ref="A85:G85"/>
    <mergeCell ref="A88:G88"/>
    <mergeCell ref="A96:G96"/>
    <mergeCell ref="A101:G101"/>
    <mergeCell ref="A165:G165"/>
    <mergeCell ref="A108:G108"/>
    <mergeCell ref="A113:G113"/>
    <mergeCell ref="A117:G117"/>
    <mergeCell ref="A120:G120"/>
    <mergeCell ref="A127:G127"/>
    <mergeCell ref="A130:G130"/>
    <mergeCell ref="A137:G137"/>
    <mergeCell ref="A144:G144"/>
    <mergeCell ref="A147:G147"/>
    <mergeCell ref="A154:G154"/>
    <mergeCell ref="A157:G157"/>
    <mergeCell ref="A223:G223"/>
    <mergeCell ref="A168:G168"/>
    <mergeCell ref="A176:G176"/>
    <mergeCell ref="A179:G179"/>
    <mergeCell ref="A184:G184"/>
    <mergeCell ref="A187:G187"/>
    <mergeCell ref="A193:G193"/>
    <mergeCell ref="A196:G196"/>
    <mergeCell ref="A203:G203"/>
    <mergeCell ref="A206:G206"/>
    <mergeCell ref="A212:G212"/>
    <mergeCell ref="A217:G217"/>
    <mergeCell ref="A292:G292"/>
    <mergeCell ref="A226:G226"/>
    <mergeCell ref="A232:G232"/>
    <mergeCell ref="A235:G235"/>
    <mergeCell ref="A245:G245"/>
    <mergeCell ref="A248:G248"/>
    <mergeCell ref="A257:G257"/>
    <mergeCell ref="A260:G260"/>
    <mergeCell ref="A269:G269"/>
    <mergeCell ref="A272:G272"/>
    <mergeCell ref="A280:G280"/>
    <mergeCell ref="A283:G283"/>
    <mergeCell ref="A327:G327"/>
    <mergeCell ref="A330:G330"/>
    <mergeCell ref="A338:G338"/>
    <mergeCell ref="A341:G341"/>
    <mergeCell ref="A295:G295"/>
    <mergeCell ref="A303:G303"/>
    <mergeCell ref="A306:G306"/>
    <mergeCell ref="A312:G312"/>
    <mergeCell ref="A317:G317"/>
    <mergeCell ref="A320:G320"/>
  </mergeCells>
  <hyperlinks>
    <hyperlink ref="E11" r:id="rId1" xr:uid="{9D4F5386-79E4-4884-B826-17AB50C7DFC1}"/>
  </hyperlinks>
  <pageMargins left="0.39370078740157483" right="0.39370078740157483" top="1.0833333333333333" bottom="0.74803149606299213" header="0.31496062992125984" footer="0.31496062992125984"/>
  <pageSetup scale="70" orientation="portrait" r:id="rId2"/>
  <rowBreaks count="3" manualBreakCount="3">
    <brk id="52" max="16383" man="1"/>
    <brk id="100" max="16383" man="1"/>
    <brk id="1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8E3EA-C0D7-4B87-AEF3-31E3E4DCBD32}">
  <sheetPr codeName="Sheet20"/>
  <dimension ref="A1:G342"/>
  <sheetViews>
    <sheetView view="pageBreakPreview" zoomScaleNormal="100" zoomScaleSheetLayoutView="100" workbookViewId="0">
      <selection activeCell="F2" sqref="F1:F1048576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22.5703125" hidden="1" customWidth="1"/>
    <col min="5" max="5" width="30.140625" bestFit="1" customWidth="1"/>
    <col min="6" max="6" width="26.42578125" bestFit="1" customWidth="1"/>
    <col min="7" max="7" width="22.85546875" bestFit="1" customWidth="1"/>
  </cols>
  <sheetData>
    <row r="1" spans="1:7" ht="17.25">
      <c r="A1" s="113" t="s">
        <v>156</v>
      </c>
      <c r="B1" s="118"/>
      <c r="C1" s="118"/>
      <c r="D1" s="118"/>
      <c r="E1" s="118"/>
      <c r="F1" s="118"/>
      <c r="G1" s="118"/>
    </row>
    <row r="3" spans="1:7">
      <c r="A3" s="114" t="s">
        <v>1</v>
      </c>
      <c r="B3" s="114"/>
      <c r="C3" s="114"/>
      <c r="D3" s="114"/>
      <c r="E3" s="114"/>
      <c r="F3" s="114"/>
      <c r="G3" s="114"/>
    </row>
    <row r="4" spans="1:7">
      <c r="A4" s="119" t="s">
        <v>2</v>
      </c>
      <c r="B4" s="119"/>
      <c r="C4" s="119"/>
      <c r="D4" s="119"/>
      <c r="E4" s="119"/>
      <c r="F4" s="119"/>
      <c r="G4" s="119"/>
    </row>
    <row r="5" spans="1:7">
      <c r="A5" s="2"/>
      <c r="B5" s="2"/>
      <c r="C5" s="2"/>
      <c r="D5" s="2"/>
      <c r="E5" s="2"/>
      <c r="F5" s="2"/>
      <c r="G5" s="2"/>
    </row>
    <row r="6" spans="1:7">
      <c r="A6" s="119" t="s">
        <v>3</v>
      </c>
      <c r="B6" s="119"/>
      <c r="C6" s="119"/>
      <c r="D6" s="119"/>
      <c r="E6" s="119"/>
      <c r="F6" s="119"/>
      <c r="G6" s="119"/>
    </row>
    <row r="7" spans="1:7" ht="14.25" customHeight="1">
      <c r="A7" s="2"/>
      <c r="B7" s="2"/>
      <c r="C7" s="2"/>
      <c r="D7" s="2"/>
      <c r="E7" s="2"/>
      <c r="F7" s="2"/>
      <c r="G7" s="2"/>
    </row>
    <row r="8" spans="1:7" ht="72.75" customHeight="1">
      <c r="A8" s="119" t="s">
        <v>4</v>
      </c>
      <c r="B8" s="119"/>
      <c r="C8" s="119"/>
      <c r="D8" s="119"/>
      <c r="E8" s="119"/>
      <c r="F8" s="119"/>
      <c r="G8" s="119"/>
    </row>
    <row r="9" spans="1:7" ht="14.25" hidden="1" customHeight="1">
      <c r="A9" s="1" t="s">
        <v>5</v>
      </c>
      <c r="B9" s="12" t="s">
        <v>6</v>
      </c>
      <c r="C9" s="66">
        <v>1.4460999999999999</v>
      </c>
      <c r="D9" s="66"/>
      <c r="E9" s="2"/>
      <c r="F9" s="2"/>
      <c r="G9" s="2"/>
    </row>
    <row r="11" spans="1:7">
      <c r="A11" s="117" t="s">
        <v>7</v>
      </c>
      <c r="B11" s="117"/>
      <c r="C11" s="117"/>
      <c r="D11" s="117"/>
      <c r="E11" s="117"/>
      <c r="F11" s="117"/>
      <c r="G11" s="117"/>
    </row>
    <row r="12" spans="1:7" ht="38.25">
      <c r="A12" s="3" t="s">
        <v>8</v>
      </c>
      <c r="B12" s="3" t="s">
        <v>9</v>
      </c>
      <c r="C12" s="4" t="s">
        <v>273</v>
      </c>
      <c r="D12" s="4" t="s">
        <v>271</v>
      </c>
      <c r="E12" s="4" t="s">
        <v>11</v>
      </c>
      <c r="F12" s="4" t="s">
        <v>12</v>
      </c>
      <c r="G12" s="4" t="s">
        <v>13</v>
      </c>
    </row>
    <row r="13" spans="1:7">
      <c r="A13" s="7"/>
      <c r="B13" s="7" t="s">
        <v>14</v>
      </c>
      <c r="C13" s="7" t="s">
        <v>15</v>
      </c>
      <c r="D13" s="7" t="s">
        <v>272</v>
      </c>
      <c r="E13" s="7" t="s">
        <v>5</v>
      </c>
      <c r="F13" s="7" t="s">
        <v>16</v>
      </c>
      <c r="G13" s="11" t="s">
        <v>17</v>
      </c>
    </row>
    <row r="14" spans="1:7">
      <c r="A14" s="120" t="s">
        <v>18</v>
      </c>
      <c r="B14" s="121"/>
      <c r="C14" s="121"/>
      <c r="D14" s="121"/>
      <c r="E14" s="121"/>
      <c r="F14" s="121"/>
      <c r="G14" s="121"/>
    </row>
    <row r="15" spans="1:7">
      <c r="A15" s="3">
        <v>1</v>
      </c>
      <c r="B15" s="3" t="s">
        <v>19</v>
      </c>
      <c r="C15" s="9">
        <f>ROUND(D15*0.901,4)</f>
        <v>2.6800000000000001E-2</v>
      </c>
      <c r="D15" s="9">
        <v>2.9700000000000001E-2</v>
      </c>
      <c r="E15" s="13">
        <f t="shared" ref="E15:E21" si="0">C15+$C$9</f>
        <v>1.4728999999999999</v>
      </c>
      <c r="F15" s="8">
        <f>'[2]TARIFNE STAVKE od 01.10.2022'!F6</f>
        <v>5.1999999999999998E-2</v>
      </c>
      <c r="G15" s="9">
        <f>(E15+F15)</f>
        <v>1.5248999999999999</v>
      </c>
    </row>
    <row r="16" spans="1:7">
      <c r="A16" s="3">
        <v>2</v>
      </c>
      <c r="B16" s="3" t="s">
        <v>20</v>
      </c>
      <c r="C16" s="9">
        <f t="shared" ref="C16:C21" si="1">ROUND(D16*0.901,4)</f>
        <v>2.6800000000000001E-2</v>
      </c>
      <c r="D16" s="9">
        <v>2.9700000000000001E-2</v>
      </c>
      <c r="E16" s="13">
        <f t="shared" si="0"/>
        <v>1.4728999999999999</v>
      </c>
      <c r="F16" s="8">
        <f>'[2]TARIFNE STAVKE od 01.10.2022'!F7</f>
        <v>0.04</v>
      </c>
      <c r="G16" s="9">
        <f t="shared" ref="G16:G21" si="2">(E16+F16)</f>
        <v>1.5128999999999999</v>
      </c>
    </row>
    <row r="17" spans="1:7">
      <c r="A17" s="3">
        <v>3</v>
      </c>
      <c r="B17" s="3" t="s">
        <v>21</v>
      </c>
      <c r="C17" s="9">
        <f t="shared" si="1"/>
        <v>2.6800000000000001E-2</v>
      </c>
      <c r="D17" s="9">
        <v>2.9700000000000001E-2</v>
      </c>
      <c r="E17" s="13">
        <f t="shared" si="0"/>
        <v>1.4728999999999999</v>
      </c>
      <c r="F17" s="8">
        <f>'[2]TARIFNE STAVKE od 01.10.2022'!F8</f>
        <v>3.9199999999999999E-2</v>
      </c>
      <c r="G17" s="9">
        <f t="shared" si="2"/>
        <v>1.5120999999999998</v>
      </c>
    </row>
    <row r="18" spans="1:7">
      <c r="A18" s="3">
        <v>4</v>
      </c>
      <c r="B18" s="3" t="s">
        <v>22</v>
      </c>
      <c r="C18" s="9">
        <f t="shared" si="1"/>
        <v>2.6800000000000001E-2</v>
      </c>
      <c r="D18" s="9">
        <v>2.9700000000000001E-2</v>
      </c>
      <c r="E18" s="13">
        <f t="shared" si="0"/>
        <v>1.4728999999999999</v>
      </c>
      <c r="F18" s="8">
        <f>'[2]TARIFNE STAVKE od 01.10.2022'!F9</f>
        <v>3.7999999999999999E-2</v>
      </c>
      <c r="G18" s="9">
        <f t="shared" si="2"/>
        <v>1.5108999999999999</v>
      </c>
    </row>
    <row r="19" spans="1:7">
      <c r="A19" s="3">
        <v>5</v>
      </c>
      <c r="B19" s="3" t="s">
        <v>23</v>
      </c>
      <c r="C19" s="9">
        <f t="shared" si="1"/>
        <v>2.6800000000000001E-2</v>
      </c>
      <c r="D19" s="9">
        <v>2.9700000000000001E-2</v>
      </c>
      <c r="E19" s="13">
        <f t="shared" si="0"/>
        <v>1.4728999999999999</v>
      </c>
      <c r="F19" s="8">
        <f>'[2]TARIFNE STAVKE od 01.10.2022'!F10</f>
        <v>3.5999999999999997E-2</v>
      </c>
      <c r="G19" s="9">
        <f t="shared" si="2"/>
        <v>1.5088999999999999</v>
      </c>
    </row>
    <row r="20" spans="1:7">
      <c r="A20" s="3">
        <v>6</v>
      </c>
      <c r="B20" s="3" t="s">
        <v>24</v>
      </c>
      <c r="C20" s="9">
        <f t="shared" si="1"/>
        <v>2.6800000000000001E-2</v>
      </c>
      <c r="D20" s="9">
        <v>2.9700000000000001E-2</v>
      </c>
      <c r="E20" s="13">
        <f t="shared" si="0"/>
        <v>1.4728999999999999</v>
      </c>
      <c r="F20" s="8">
        <f>'[2]TARIFNE STAVKE od 01.10.2022'!F11</f>
        <v>3.4000000000000002E-2</v>
      </c>
      <c r="G20" s="9">
        <f t="shared" si="2"/>
        <v>1.5068999999999999</v>
      </c>
    </row>
    <row r="21" spans="1:7">
      <c r="A21" s="3">
        <v>7</v>
      </c>
      <c r="B21" s="3" t="s">
        <v>25</v>
      </c>
      <c r="C21" s="9">
        <f t="shared" si="1"/>
        <v>2.6800000000000001E-2</v>
      </c>
      <c r="D21" s="9">
        <v>2.9700000000000001E-2</v>
      </c>
      <c r="E21" s="13">
        <f t="shared" si="0"/>
        <v>1.4728999999999999</v>
      </c>
      <c r="F21" s="8">
        <f>'[2]TARIFNE STAVKE od 01.10.2022'!F12</f>
        <v>3.2000000000000001E-2</v>
      </c>
      <c r="G21" s="9">
        <f t="shared" si="2"/>
        <v>1.5048999999999999</v>
      </c>
    </row>
    <row r="22" spans="1:7">
      <c r="A22" s="1"/>
      <c r="B22" s="2"/>
      <c r="C22" s="5"/>
      <c r="D22" s="5"/>
      <c r="E22" s="6"/>
      <c r="F22" s="6"/>
    </row>
    <row r="23" spans="1:7">
      <c r="A23" s="117" t="s">
        <v>26</v>
      </c>
      <c r="B23" s="117"/>
      <c r="C23" s="117"/>
      <c r="D23" s="117"/>
      <c r="E23" s="117"/>
      <c r="F23" s="117"/>
      <c r="G23" s="117"/>
    </row>
    <row r="24" spans="1:7" ht="38.25">
      <c r="A24" s="3" t="s">
        <v>8</v>
      </c>
      <c r="B24" s="3" t="s">
        <v>9</v>
      </c>
      <c r="C24" s="4" t="s">
        <v>10</v>
      </c>
      <c r="D24" s="4" t="s">
        <v>10</v>
      </c>
      <c r="E24" s="4" t="s">
        <v>11</v>
      </c>
      <c r="F24" s="4" t="s">
        <v>12</v>
      </c>
      <c r="G24" s="4" t="s">
        <v>13</v>
      </c>
    </row>
    <row r="25" spans="1:7">
      <c r="A25" s="7"/>
      <c r="B25" s="7" t="s">
        <v>14</v>
      </c>
      <c r="C25" s="7" t="s">
        <v>15</v>
      </c>
      <c r="D25" s="7" t="s">
        <v>15</v>
      </c>
      <c r="E25" s="7" t="s">
        <v>5</v>
      </c>
      <c r="F25" s="7" t="s">
        <v>16</v>
      </c>
      <c r="G25" s="11" t="s">
        <v>17</v>
      </c>
    </row>
    <row r="26" spans="1:7">
      <c r="A26" s="120" t="s">
        <v>27</v>
      </c>
      <c r="B26" s="121"/>
      <c r="C26" s="121"/>
      <c r="D26" s="121"/>
      <c r="E26" s="121"/>
      <c r="F26" s="121"/>
      <c r="G26" s="121"/>
    </row>
    <row r="27" spans="1:7">
      <c r="A27" s="3">
        <v>1</v>
      </c>
      <c r="B27" s="3" t="s">
        <v>19</v>
      </c>
      <c r="C27" s="9">
        <f t="shared" ref="C27:C34" si="3">ROUND(D27*0.901,4)</f>
        <v>2.0899999999999998E-2</v>
      </c>
      <c r="D27" s="9">
        <v>2.3199999999999998E-2</v>
      </c>
      <c r="E27" s="13">
        <f t="shared" ref="E27:E34" si="4">C27+$C$9</f>
        <v>1.4669999999999999</v>
      </c>
      <c r="F27" s="10">
        <f>'[2]TARIFNE STAVKE od 01.10.2022'!F16</f>
        <v>3.04E-2</v>
      </c>
      <c r="G27" s="9">
        <f t="shared" ref="G27:G34" si="5">(E27+F27)</f>
        <v>1.4973999999999998</v>
      </c>
    </row>
    <row r="28" spans="1:7">
      <c r="A28" s="3">
        <v>2</v>
      </c>
      <c r="B28" s="3" t="s">
        <v>20</v>
      </c>
      <c r="C28" s="9">
        <f t="shared" si="3"/>
        <v>2.0899999999999998E-2</v>
      </c>
      <c r="D28" s="9">
        <v>2.3199999999999998E-2</v>
      </c>
      <c r="E28" s="13">
        <f t="shared" si="4"/>
        <v>1.4669999999999999</v>
      </c>
      <c r="F28" s="10">
        <f>'[2]TARIFNE STAVKE od 01.10.2022'!F17</f>
        <v>3.04E-2</v>
      </c>
      <c r="G28" s="9">
        <f t="shared" si="5"/>
        <v>1.4973999999999998</v>
      </c>
    </row>
    <row r="29" spans="1:7">
      <c r="A29" s="3">
        <v>3</v>
      </c>
      <c r="B29" s="3" t="s">
        <v>21</v>
      </c>
      <c r="C29" s="9">
        <f t="shared" si="3"/>
        <v>2.0899999999999998E-2</v>
      </c>
      <c r="D29" s="9">
        <v>2.3199999999999998E-2</v>
      </c>
      <c r="E29" s="13">
        <f t="shared" si="4"/>
        <v>1.4669999999999999</v>
      </c>
      <c r="F29" s="10">
        <f>'[2]TARIFNE STAVKE od 01.10.2022'!F18</f>
        <v>3.04E-2</v>
      </c>
      <c r="G29" s="9">
        <f t="shared" si="5"/>
        <v>1.4973999999999998</v>
      </c>
    </row>
    <row r="30" spans="1:7">
      <c r="A30" s="3">
        <v>4</v>
      </c>
      <c r="B30" s="3" t="s">
        <v>22</v>
      </c>
      <c r="C30" s="9">
        <f t="shared" si="3"/>
        <v>2.0899999999999998E-2</v>
      </c>
      <c r="D30" s="9">
        <v>2.3199999999999998E-2</v>
      </c>
      <c r="E30" s="13">
        <f t="shared" si="4"/>
        <v>1.4669999999999999</v>
      </c>
      <c r="F30" s="10">
        <f>'[2]TARIFNE STAVKE od 01.10.2022'!F19</f>
        <v>2.7300000000000001E-2</v>
      </c>
      <c r="G30" s="9">
        <f t="shared" si="5"/>
        <v>1.4943</v>
      </c>
    </row>
    <row r="31" spans="1:7">
      <c r="A31" s="3">
        <v>5</v>
      </c>
      <c r="B31" s="3" t="s">
        <v>23</v>
      </c>
      <c r="C31" s="9">
        <f t="shared" si="3"/>
        <v>2.0899999999999998E-2</v>
      </c>
      <c r="D31" s="9">
        <v>2.3199999999999998E-2</v>
      </c>
      <c r="E31" s="13">
        <f t="shared" si="4"/>
        <v>1.4669999999999999</v>
      </c>
      <c r="F31" s="10">
        <f>'[2]TARIFNE STAVKE od 01.10.2022'!F20</f>
        <v>2.7300000000000001E-2</v>
      </c>
      <c r="G31" s="9">
        <f t="shared" si="5"/>
        <v>1.4943</v>
      </c>
    </row>
    <row r="32" spans="1:7">
      <c r="A32" s="3">
        <v>6</v>
      </c>
      <c r="B32" s="3" t="s">
        <v>24</v>
      </c>
      <c r="C32" s="9">
        <f t="shared" si="3"/>
        <v>2.0899999999999998E-2</v>
      </c>
      <c r="D32" s="9">
        <v>2.3199999999999998E-2</v>
      </c>
      <c r="E32" s="13">
        <f t="shared" si="4"/>
        <v>1.4669999999999999</v>
      </c>
      <c r="F32" s="10">
        <f>'[2]TARIFNE STAVKE od 01.10.2022'!F21</f>
        <v>2.58E-2</v>
      </c>
      <c r="G32" s="9">
        <f t="shared" si="5"/>
        <v>1.4927999999999999</v>
      </c>
    </row>
    <row r="33" spans="1:7">
      <c r="A33" s="3">
        <v>7</v>
      </c>
      <c r="B33" s="3" t="s">
        <v>25</v>
      </c>
      <c r="C33" s="9">
        <f t="shared" si="3"/>
        <v>2.0899999999999998E-2</v>
      </c>
      <c r="D33" s="9">
        <v>2.3199999999999998E-2</v>
      </c>
      <c r="E33" s="13">
        <f t="shared" si="4"/>
        <v>1.4669999999999999</v>
      </c>
      <c r="F33" s="10">
        <f>'[2]TARIFNE STAVKE od 01.10.2022'!F22</f>
        <v>2.4299999999999999E-2</v>
      </c>
      <c r="G33" s="9">
        <f t="shared" si="5"/>
        <v>1.4912999999999998</v>
      </c>
    </row>
    <row r="34" spans="1:7">
      <c r="A34" s="3">
        <v>8</v>
      </c>
      <c r="B34" s="3" t="s">
        <v>28</v>
      </c>
      <c r="C34" s="9">
        <f t="shared" si="3"/>
        <v>2.0899999999999998E-2</v>
      </c>
      <c r="D34" s="9">
        <v>2.3199999999999998E-2</v>
      </c>
      <c r="E34" s="13">
        <f t="shared" si="4"/>
        <v>1.4669999999999999</v>
      </c>
      <c r="F34" s="10">
        <f>'[2]TARIFNE STAVKE od 01.10.2022'!F23</f>
        <v>2.2800000000000001E-2</v>
      </c>
      <c r="G34" s="9">
        <f t="shared" si="5"/>
        <v>1.4897999999999998</v>
      </c>
    </row>
    <row r="36" spans="1:7">
      <c r="A36" s="117" t="s">
        <v>29</v>
      </c>
      <c r="B36" s="117"/>
      <c r="C36" s="117"/>
      <c r="D36" s="117"/>
      <c r="E36" s="117"/>
      <c r="F36" s="117"/>
      <c r="G36" s="117"/>
    </row>
    <row r="37" spans="1:7" ht="38.25">
      <c r="A37" s="3" t="s">
        <v>8</v>
      </c>
      <c r="B37" s="3" t="s">
        <v>9</v>
      </c>
      <c r="C37" s="4" t="s">
        <v>10</v>
      </c>
      <c r="D37" s="4" t="s">
        <v>10</v>
      </c>
      <c r="E37" s="4" t="s">
        <v>11</v>
      </c>
      <c r="F37" s="4" t="s">
        <v>12</v>
      </c>
      <c r="G37" s="4" t="s">
        <v>13</v>
      </c>
    </row>
    <row r="38" spans="1:7">
      <c r="A38" s="7"/>
      <c r="B38" s="7" t="s">
        <v>14</v>
      </c>
      <c r="C38" s="7" t="s">
        <v>15</v>
      </c>
      <c r="D38" s="7" t="s">
        <v>15</v>
      </c>
      <c r="E38" s="7" t="s">
        <v>5</v>
      </c>
      <c r="F38" s="7" t="s">
        <v>16</v>
      </c>
      <c r="G38" s="11" t="s">
        <v>17</v>
      </c>
    </row>
    <row r="39" spans="1:7">
      <c r="A39" s="120" t="s">
        <v>30</v>
      </c>
      <c r="B39" s="121"/>
      <c r="C39" s="121"/>
      <c r="D39" s="121"/>
      <c r="E39" s="121"/>
      <c r="F39" s="121"/>
      <c r="G39" s="121"/>
    </row>
    <row r="40" spans="1:7">
      <c r="A40" s="3">
        <v>1</v>
      </c>
      <c r="B40" s="3" t="s">
        <v>19</v>
      </c>
      <c r="C40" s="9">
        <f t="shared" ref="C40:C44" si="6">ROUND(D40*0.901,4)</f>
        <v>2.3300000000000001E-2</v>
      </c>
      <c r="D40" s="9">
        <v>2.5899999999999999E-2</v>
      </c>
      <c r="E40" s="13">
        <f>C40+$C$9</f>
        <v>1.4694</v>
      </c>
      <c r="F40" s="8">
        <f>'[2]TARIFNE STAVKE od 01.10.2022'!F27</f>
        <v>2.2100000000000002E-2</v>
      </c>
      <c r="G40" s="9">
        <f>(E40+F40)</f>
        <v>1.4915</v>
      </c>
    </row>
    <row r="41" spans="1:7">
      <c r="A41" s="3">
        <v>2</v>
      </c>
      <c r="B41" s="3" t="s">
        <v>20</v>
      </c>
      <c r="C41" s="9">
        <f t="shared" si="6"/>
        <v>2.3300000000000001E-2</v>
      </c>
      <c r="D41" s="9">
        <v>2.5899999999999999E-2</v>
      </c>
      <c r="E41" s="13">
        <f>C41+$C$9</f>
        <v>1.4694</v>
      </c>
      <c r="F41" s="8">
        <f>'[2]TARIFNE STAVKE od 01.10.2022'!F28</f>
        <v>2.1899999999999999E-2</v>
      </c>
      <c r="G41" s="9">
        <f>(E41+F41)</f>
        <v>1.4913000000000001</v>
      </c>
    </row>
    <row r="42" spans="1:7">
      <c r="A42" s="3">
        <v>3</v>
      </c>
      <c r="B42" s="3" t="s">
        <v>21</v>
      </c>
      <c r="C42" s="9">
        <f t="shared" si="6"/>
        <v>2.3300000000000001E-2</v>
      </c>
      <c r="D42" s="9">
        <v>2.5899999999999999E-2</v>
      </c>
      <c r="E42" s="13">
        <f>C42+$C$9</f>
        <v>1.4694</v>
      </c>
      <c r="F42" s="8">
        <f>'[2]TARIFNE STAVKE od 01.10.2022'!F29</f>
        <v>1.9699999999999999E-2</v>
      </c>
      <c r="G42" s="9">
        <f>(E42+F42)</f>
        <v>1.4891000000000001</v>
      </c>
    </row>
    <row r="43" spans="1:7">
      <c r="A43" s="3">
        <v>4</v>
      </c>
      <c r="B43" s="3" t="s">
        <v>22</v>
      </c>
      <c r="C43" s="9">
        <f t="shared" si="6"/>
        <v>2.3300000000000001E-2</v>
      </c>
      <c r="D43" s="9">
        <v>2.5899999999999999E-2</v>
      </c>
      <c r="E43" s="13">
        <f>C43+$C$9</f>
        <v>1.4694</v>
      </c>
      <c r="F43" s="8">
        <f>'[2]TARIFNE STAVKE od 01.10.2022'!F30</f>
        <v>1.8700000000000001E-2</v>
      </c>
      <c r="G43" s="9">
        <f>(E43+F43)</f>
        <v>1.4881</v>
      </c>
    </row>
    <row r="44" spans="1:7">
      <c r="A44" s="3">
        <v>5</v>
      </c>
      <c r="B44" s="3" t="s">
        <v>23</v>
      </c>
      <c r="C44" s="9">
        <f t="shared" si="6"/>
        <v>2.3300000000000001E-2</v>
      </c>
      <c r="D44" s="9">
        <v>2.5899999999999999E-2</v>
      </c>
      <c r="E44" s="13">
        <f>C44+$C$9</f>
        <v>1.4694</v>
      </c>
      <c r="F44" s="8">
        <f>'[2]TARIFNE STAVKE od 01.10.2022'!F31</f>
        <v>1.6400000000000001E-2</v>
      </c>
      <c r="G44" s="9">
        <f>(E44+F44)</f>
        <v>1.4858</v>
      </c>
    </row>
    <row r="45" spans="1:7">
      <c r="A45" s="120" t="s">
        <v>31</v>
      </c>
      <c r="B45" s="121"/>
      <c r="C45" s="121"/>
      <c r="D45" s="121"/>
      <c r="E45" s="121"/>
      <c r="F45" s="121"/>
      <c r="G45" s="121"/>
    </row>
    <row r="46" spans="1:7">
      <c r="A46" s="3">
        <v>1</v>
      </c>
      <c r="B46" s="3" t="s">
        <v>20</v>
      </c>
      <c r="C46" s="9">
        <f t="shared" ref="C46:C49" si="7">ROUND(D46*0.901,4)</f>
        <v>2.7400000000000001E-2</v>
      </c>
      <c r="D46" s="9">
        <v>3.04E-2</v>
      </c>
      <c r="E46" s="13">
        <f>C46+$C$9</f>
        <v>1.4735</v>
      </c>
      <c r="F46" s="8">
        <f>'[2]TARIFNE STAVKE od 01.10.2022'!F35</f>
        <v>6.7199999999999996E-2</v>
      </c>
      <c r="G46" s="9">
        <f>(E46+F46)</f>
        <v>1.5407</v>
      </c>
    </row>
    <row r="47" spans="1:7">
      <c r="A47" s="3">
        <v>2</v>
      </c>
      <c r="B47" s="3" t="s">
        <v>21</v>
      </c>
      <c r="C47" s="9">
        <f t="shared" si="7"/>
        <v>2.7400000000000001E-2</v>
      </c>
      <c r="D47" s="9">
        <v>3.04E-2</v>
      </c>
      <c r="E47" s="13">
        <f>C47+$C$9</f>
        <v>1.4735</v>
      </c>
      <c r="F47" s="8">
        <f>'[2]TARIFNE STAVKE od 01.10.2022'!F36</f>
        <v>6.3899999999999998E-2</v>
      </c>
      <c r="G47" s="9">
        <f>(E47+F47)</f>
        <v>1.5374000000000001</v>
      </c>
    </row>
    <row r="48" spans="1:7">
      <c r="A48" s="3">
        <v>3</v>
      </c>
      <c r="B48" s="3" t="s">
        <v>22</v>
      </c>
      <c r="C48" s="9">
        <f t="shared" si="7"/>
        <v>2.7400000000000001E-2</v>
      </c>
      <c r="D48" s="9">
        <v>3.04E-2</v>
      </c>
      <c r="E48" s="13">
        <f>C48+$C$9</f>
        <v>1.4735</v>
      </c>
      <c r="F48" s="8">
        <f>'[2]TARIFNE STAVKE od 01.10.2022'!F37</f>
        <v>6.0499999999999998E-2</v>
      </c>
      <c r="G48" s="9">
        <f>(E48+F48)</f>
        <v>1.534</v>
      </c>
    </row>
    <row r="49" spans="1:7">
      <c r="A49" s="3">
        <v>4</v>
      </c>
      <c r="B49" s="3" t="s">
        <v>23</v>
      </c>
      <c r="C49" s="9">
        <f t="shared" si="7"/>
        <v>2.7400000000000001E-2</v>
      </c>
      <c r="D49" s="9">
        <v>3.04E-2</v>
      </c>
      <c r="E49" s="13">
        <f>C49+$C$9</f>
        <v>1.4735</v>
      </c>
      <c r="F49" s="8">
        <f>'[2]TARIFNE STAVKE od 01.10.2022'!F38</f>
        <v>6.0499999999999998E-2</v>
      </c>
      <c r="G49" s="9">
        <f>(E49+F49)</f>
        <v>1.534</v>
      </c>
    </row>
    <row r="51" spans="1:7">
      <c r="A51" s="117" t="s">
        <v>32</v>
      </c>
      <c r="B51" s="117"/>
      <c r="C51" s="117"/>
      <c r="D51" s="117"/>
      <c r="E51" s="117"/>
      <c r="F51" s="117"/>
      <c r="G51" s="117"/>
    </row>
    <row r="52" spans="1:7" ht="38.25">
      <c r="A52" s="3" t="s">
        <v>8</v>
      </c>
      <c r="B52" s="3" t="s">
        <v>9</v>
      </c>
      <c r="C52" s="4" t="s">
        <v>10</v>
      </c>
      <c r="D52" s="4" t="s">
        <v>10</v>
      </c>
      <c r="E52" s="4" t="s">
        <v>11</v>
      </c>
      <c r="F52" s="4" t="s">
        <v>12</v>
      </c>
      <c r="G52" s="4" t="s">
        <v>13</v>
      </c>
    </row>
    <row r="53" spans="1:7">
      <c r="A53" s="7"/>
      <c r="B53" s="7" t="s">
        <v>14</v>
      </c>
      <c r="C53" s="7" t="s">
        <v>15</v>
      </c>
      <c r="D53" s="7" t="s">
        <v>15</v>
      </c>
      <c r="E53" s="7" t="s">
        <v>5</v>
      </c>
      <c r="F53" s="7" t="s">
        <v>16</v>
      </c>
      <c r="G53" s="11" t="s">
        <v>17</v>
      </c>
    </row>
    <row r="54" spans="1:7">
      <c r="A54" s="122" t="s">
        <v>33</v>
      </c>
      <c r="B54" s="122"/>
      <c r="C54" s="122"/>
      <c r="D54" s="122"/>
      <c r="E54" s="122"/>
      <c r="F54" s="122"/>
      <c r="G54" s="122"/>
    </row>
    <row r="55" spans="1:7">
      <c r="A55" s="3">
        <v>1</v>
      </c>
      <c r="B55" s="3" t="s">
        <v>20</v>
      </c>
      <c r="C55" s="9">
        <f t="shared" ref="C55:C57" si="8">ROUND(D55*0.901,4)</f>
        <v>3.0800000000000001E-2</v>
      </c>
      <c r="D55" s="9">
        <v>3.4200000000000001E-2</v>
      </c>
      <c r="E55" s="13">
        <f>C55+$C$9</f>
        <v>1.4768999999999999</v>
      </c>
      <c r="F55" s="10">
        <f>'[2]TARIFNE STAVKE od 01.10.2022'!F42</f>
        <v>4.7E-2</v>
      </c>
      <c r="G55" s="9">
        <f>(E55+F55)</f>
        <v>1.5238999999999998</v>
      </c>
    </row>
    <row r="56" spans="1:7">
      <c r="A56" s="3">
        <v>2</v>
      </c>
      <c r="B56" s="3" t="s">
        <v>21</v>
      </c>
      <c r="C56" s="9">
        <f t="shared" si="8"/>
        <v>3.0800000000000001E-2</v>
      </c>
      <c r="D56" s="9">
        <v>3.4200000000000001E-2</v>
      </c>
      <c r="E56" s="13">
        <f>C56+$C$9</f>
        <v>1.4768999999999999</v>
      </c>
      <c r="F56" s="10">
        <f>'[2]TARIFNE STAVKE od 01.10.2022'!F43</f>
        <v>4.7E-2</v>
      </c>
      <c r="G56" s="9">
        <f>(E56+F56)</f>
        <v>1.5238999999999998</v>
      </c>
    </row>
    <row r="57" spans="1:7">
      <c r="A57" s="3">
        <v>3</v>
      </c>
      <c r="B57" s="3" t="s">
        <v>22</v>
      </c>
      <c r="C57" s="9">
        <f t="shared" si="8"/>
        <v>3.0800000000000001E-2</v>
      </c>
      <c r="D57" s="9">
        <v>3.4200000000000001E-2</v>
      </c>
      <c r="E57" s="13">
        <f>C57+$C$9</f>
        <v>1.4768999999999999</v>
      </c>
      <c r="F57" s="10">
        <f>'[2]TARIFNE STAVKE od 01.10.2022'!F44</f>
        <v>4.4699999999999997E-2</v>
      </c>
      <c r="G57" s="9">
        <f>(E57+F57)</f>
        <v>1.5215999999999998</v>
      </c>
    </row>
    <row r="58" spans="1:7">
      <c r="A58" s="122" t="s">
        <v>34</v>
      </c>
      <c r="B58" s="122"/>
      <c r="C58" s="122"/>
      <c r="D58" s="122"/>
      <c r="E58" s="122"/>
      <c r="F58" s="122"/>
      <c r="G58" s="122"/>
    </row>
    <row r="59" spans="1:7">
      <c r="A59" s="3">
        <v>1</v>
      </c>
      <c r="B59" s="3" t="s">
        <v>20</v>
      </c>
      <c r="C59" s="9">
        <f t="shared" ref="C59:C61" si="9">ROUND(D59*0.901,4)</f>
        <v>3.0800000000000001E-2</v>
      </c>
      <c r="D59" s="9">
        <v>3.4200000000000001E-2</v>
      </c>
      <c r="E59" s="13">
        <f>C59+$C$9</f>
        <v>1.4768999999999999</v>
      </c>
      <c r="F59" s="10">
        <f>'[2]TARIFNE STAVKE od 01.10.2022'!F48</f>
        <v>4.2500000000000003E-2</v>
      </c>
      <c r="G59" s="9">
        <f>(E59+F59)</f>
        <v>1.5193999999999999</v>
      </c>
    </row>
    <row r="60" spans="1:7">
      <c r="A60" s="3">
        <v>2</v>
      </c>
      <c r="B60" s="3" t="s">
        <v>21</v>
      </c>
      <c r="C60" s="9">
        <f t="shared" si="9"/>
        <v>3.0800000000000001E-2</v>
      </c>
      <c r="D60" s="9">
        <v>3.4200000000000001E-2</v>
      </c>
      <c r="E60" s="13">
        <f>C60+$C$9</f>
        <v>1.4768999999999999</v>
      </c>
      <c r="F60" s="10">
        <f>'[2]TARIFNE STAVKE od 01.10.2022'!F49</f>
        <v>4.2500000000000003E-2</v>
      </c>
      <c r="G60" s="9">
        <f>(E60+F60)</f>
        <v>1.5193999999999999</v>
      </c>
    </row>
    <row r="61" spans="1:7">
      <c r="A61" s="3">
        <v>3</v>
      </c>
      <c r="B61" s="3" t="s">
        <v>23</v>
      </c>
      <c r="C61" s="9">
        <f t="shared" si="9"/>
        <v>3.0800000000000001E-2</v>
      </c>
      <c r="D61" s="9">
        <v>3.4200000000000001E-2</v>
      </c>
      <c r="E61" s="13">
        <f>C61+$C$9</f>
        <v>1.4768999999999999</v>
      </c>
      <c r="F61" s="10">
        <f>'[2]TARIFNE STAVKE od 01.10.2022'!F50</f>
        <v>3.8300000000000001E-2</v>
      </c>
      <c r="G61" s="9">
        <f>(E61+F61)</f>
        <v>1.5151999999999999</v>
      </c>
    </row>
    <row r="63" spans="1:7">
      <c r="A63" s="117" t="s">
        <v>35</v>
      </c>
      <c r="B63" s="117"/>
      <c r="C63" s="117"/>
      <c r="D63" s="117"/>
      <c r="E63" s="117"/>
      <c r="F63" s="117"/>
      <c r="G63" s="117"/>
    </row>
    <row r="64" spans="1:7" ht="38.25">
      <c r="A64" s="3" t="s">
        <v>8</v>
      </c>
      <c r="B64" s="3" t="s">
        <v>9</v>
      </c>
      <c r="C64" s="4" t="s">
        <v>10</v>
      </c>
      <c r="D64" s="4" t="s">
        <v>10</v>
      </c>
      <c r="E64" s="4" t="s">
        <v>11</v>
      </c>
      <c r="F64" s="4" t="s">
        <v>12</v>
      </c>
      <c r="G64" s="4" t="s">
        <v>13</v>
      </c>
    </row>
    <row r="65" spans="1:7">
      <c r="A65" s="7"/>
      <c r="B65" s="7" t="s">
        <v>14</v>
      </c>
      <c r="C65" s="7" t="s">
        <v>15</v>
      </c>
      <c r="D65" s="7" t="s">
        <v>15</v>
      </c>
      <c r="E65" s="7" t="s">
        <v>5</v>
      </c>
      <c r="F65" s="7" t="s">
        <v>16</v>
      </c>
      <c r="G65" s="11" t="s">
        <v>17</v>
      </c>
    </row>
    <row r="66" spans="1:7">
      <c r="A66" s="123" t="s">
        <v>150</v>
      </c>
      <c r="B66" s="124"/>
      <c r="C66" s="124"/>
      <c r="D66" s="124"/>
      <c r="E66" s="124"/>
      <c r="F66" s="124"/>
      <c r="G66" s="124"/>
    </row>
    <row r="67" spans="1:7">
      <c r="A67" s="3">
        <v>1</v>
      </c>
      <c r="B67" s="3" t="s">
        <v>20</v>
      </c>
      <c r="C67" s="9">
        <f t="shared" ref="C67:C70" si="10">ROUND(D67*0.901,4)</f>
        <v>2.7400000000000001E-2</v>
      </c>
      <c r="D67" s="9">
        <v>3.04E-2</v>
      </c>
      <c r="E67" s="13">
        <f>C67+$C$9</f>
        <v>1.4735</v>
      </c>
      <c r="F67" s="8">
        <f>'[2]TARIFNE STAVKE od 01.10.2022'!F17</f>
        <v>3.04E-2</v>
      </c>
      <c r="G67" s="9">
        <f>(E67+F67)</f>
        <v>1.5039</v>
      </c>
    </row>
    <row r="68" spans="1:7">
      <c r="A68" s="3">
        <v>2</v>
      </c>
      <c r="B68" s="3" t="s">
        <v>21</v>
      </c>
      <c r="C68" s="9">
        <f t="shared" si="10"/>
        <v>2.7400000000000001E-2</v>
      </c>
      <c r="D68" s="9">
        <v>3.04E-2</v>
      </c>
      <c r="E68" s="13">
        <f>C68+$C$9</f>
        <v>1.4735</v>
      </c>
      <c r="F68" s="8">
        <f>'[2]TARIFNE STAVKE od 01.10.2022'!F18</f>
        <v>3.04E-2</v>
      </c>
      <c r="G68" s="9">
        <f>(E68+F68)</f>
        <v>1.5039</v>
      </c>
    </row>
    <row r="69" spans="1:7">
      <c r="A69" s="3">
        <v>3</v>
      </c>
      <c r="B69" s="3" t="s">
        <v>22</v>
      </c>
      <c r="C69" s="9">
        <f t="shared" si="10"/>
        <v>2.7400000000000001E-2</v>
      </c>
      <c r="D69" s="9">
        <v>3.04E-2</v>
      </c>
      <c r="E69" s="13">
        <f>C69+$C$9</f>
        <v>1.4735</v>
      </c>
      <c r="F69" s="8">
        <f>'[2]TARIFNE STAVKE od 01.10.2022'!F19</f>
        <v>2.7300000000000001E-2</v>
      </c>
      <c r="G69" s="9">
        <f>(E69+F69)</f>
        <v>1.5008000000000001</v>
      </c>
    </row>
    <row r="70" spans="1:7">
      <c r="A70" s="3">
        <v>4</v>
      </c>
      <c r="B70" s="3" t="s">
        <v>23</v>
      </c>
      <c r="C70" s="9">
        <f t="shared" si="10"/>
        <v>2.7400000000000001E-2</v>
      </c>
      <c r="D70" s="9">
        <v>3.04E-2</v>
      </c>
      <c r="E70" s="13">
        <f>C70+$C$9</f>
        <v>1.4735</v>
      </c>
      <c r="F70" s="8">
        <f>'[2]TARIFNE STAVKE od 01.10.2022'!F20</f>
        <v>2.7300000000000001E-2</v>
      </c>
      <c r="G70" s="9">
        <f>(E70+F70)</f>
        <v>1.5008000000000001</v>
      </c>
    </row>
    <row r="71" spans="1:7">
      <c r="A71" s="120" t="s">
        <v>37</v>
      </c>
      <c r="B71" s="121"/>
      <c r="C71" s="121"/>
      <c r="D71" s="121"/>
      <c r="E71" s="121"/>
      <c r="F71" s="121"/>
      <c r="G71" s="121"/>
    </row>
    <row r="72" spans="1:7">
      <c r="A72" s="3">
        <v>1</v>
      </c>
      <c r="B72" s="3" t="s">
        <v>19</v>
      </c>
      <c r="C72" s="9">
        <f t="shared" ref="C72:C76" si="11">ROUND(D72*0.901,4)</f>
        <v>2.7400000000000001E-2</v>
      </c>
      <c r="D72" s="9">
        <v>3.04E-2</v>
      </c>
      <c r="E72" s="13">
        <f>C72+$C$9</f>
        <v>1.4735</v>
      </c>
      <c r="F72" s="8">
        <f>'[2]TARIFNE STAVKE od 01.10.2022'!F61</f>
        <v>3.5999999999999997E-2</v>
      </c>
      <c r="G72" s="9">
        <f>(E72+F72)</f>
        <v>1.5095000000000001</v>
      </c>
    </row>
    <row r="73" spans="1:7">
      <c r="A73" s="3">
        <v>2</v>
      </c>
      <c r="B73" s="3" t="s">
        <v>20</v>
      </c>
      <c r="C73" s="9">
        <f t="shared" si="11"/>
        <v>2.7400000000000001E-2</v>
      </c>
      <c r="D73" s="9">
        <v>3.04E-2</v>
      </c>
      <c r="E73" s="13">
        <f>C73+$C$9</f>
        <v>1.4735</v>
      </c>
      <c r="F73" s="8">
        <f>'[2]TARIFNE STAVKE od 01.10.2022'!F62</f>
        <v>2.7799999999999998E-2</v>
      </c>
      <c r="G73" s="9">
        <f>(E73+F73)</f>
        <v>1.5013000000000001</v>
      </c>
    </row>
    <row r="74" spans="1:7">
      <c r="A74" s="3">
        <v>3</v>
      </c>
      <c r="B74" s="3" t="s">
        <v>21</v>
      </c>
      <c r="C74" s="9">
        <f t="shared" si="11"/>
        <v>2.7400000000000001E-2</v>
      </c>
      <c r="D74" s="9">
        <v>3.04E-2</v>
      </c>
      <c r="E74" s="13">
        <f>C74+$C$9</f>
        <v>1.4735</v>
      </c>
      <c r="F74" s="8">
        <f>'[2]TARIFNE STAVKE od 01.10.2022'!F63</f>
        <v>2.7799999999999998E-2</v>
      </c>
      <c r="G74" s="9">
        <f>(E74+F74)</f>
        <v>1.5013000000000001</v>
      </c>
    </row>
    <row r="75" spans="1:7">
      <c r="A75" s="3">
        <v>4</v>
      </c>
      <c r="B75" s="3" t="s">
        <v>22</v>
      </c>
      <c r="C75" s="9">
        <f t="shared" si="11"/>
        <v>2.7400000000000001E-2</v>
      </c>
      <c r="D75" s="9">
        <v>3.04E-2</v>
      </c>
      <c r="E75" s="13">
        <f>C75+$C$9</f>
        <v>1.4735</v>
      </c>
      <c r="F75" s="8">
        <f>'[2]TARIFNE STAVKE od 01.10.2022'!F64</f>
        <v>2.64E-2</v>
      </c>
      <c r="G75" s="9">
        <f>(E75+F75)</f>
        <v>1.4999</v>
      </c>
    </row>
    <row r="76" spans="1:7">
      <c r="A76" s="3">
        <v>5</v>
      </c>
      <c r="B76" s="3" t="s">
        <v>23</v>
      </c>
      <c r="C76" s="9">
        <f t="shared" si="11"/>
        <v>2.7400000000000001E-2</v>
      </c>
      <c r="D76" s="9">
        <v>3.04E-2</v>
      </c>
      <c r="E76" s="13">
        <f>C76+$C$9</f>
        <v>1.4735</v>
      </c>
      <c r="F76" s="8">
        <f>'[2]TARIFNE STAVKE od 01.10.2022'!F65</f>
        <v>2.5000000000000001E-2</v>
      </c>
      <c r="G76" s="9">
        <f>(E76+F76)</f>
        <v>1.4984999999999999</v>
      </c>
    </row>
    <row r="77" spans="1:7">
      <c r="A77" s="122" t="s">
        <v>38</v>
      </c>
      <c r="B77" s="122"/>
      <c r="C77" s="122"/>
      <c r="D77" s="122"/>
      <c r="E77" s="122"/>
      <c r="F77" s="122"/>
      <c r="G77" s="122"/>
    </row>
    <row r="78" spans="1:7">
      <c r="A78" s="3">
        <v>1</v>
      </c>
      <c r="B78" s="3" t="s">
        <v>19</v>
      </c>
      <c r="C78" s="9">
        <f t="shared" ref="C78:C81" si="12">ROUND(D78*0.901,4)</f>
        <v>3.0800000000000001E-2</v>
      </c>
      <c r="D78" s="9">
        <v>3.4200000000000001E-2</v>
      </c>
      <c r="E78" s="13">
        <f>C78+$C$9</f>
        <v>1.4768999999999999</v>
      </c>
      <c r="F78" s="8">
        <f>'[2]TARIFNE STAVKE od 01.10.2022'!F69</f>
        <v>3.3000000000000002E-2</v>
      </c>
      <c r="G78" s="9">
        <f>(E78+F78)</f>
        <v>1.5098999999999998</v>
      </c>
    </row>
    <row r="79" spans="1:7">
      <c r="A79" s="3">
        <v>2</v>
      </c>
      <c r="B79" s="3" t="s">
        <v>20</v>
      </c>
      <c r="C79" s="9">
        <f t="shared" si="12"/>
        <v>3.0800000000000001E-2</v>
      </c>
      <c r="D79" s="9">
        <v>3.4200000000000001E-2</v>
      </c>
      <c r="E79" s="13">
        <f>C79+$C$9</f>
        <v>1.4768999999999999</v>
      </c>
      <c r="F79" s="8">
        <f>'[2]TARIFNE STAVKE od 01.10.2022'!F70</f>
        <v>2.87E-2</v>
      </c>
      <c r="G79" s="9">
        <f>(E79+F79)</f>
        <v>1.5055999999999998</v>
      </c>
    </row>
    <row r="80" spans="1:7">
      <c r="A80" s="3">
        <v>3</v>
      </c>
      <c r="B80" s="3" t="s">
        <v>21</v>
      </c>
      <c r="C80" s="9">
        <f t="shared" si="12"/>
        <v>3.0800000000000001E-2</v>
      </c>
      <c r="D80" s="9">
        <v>3.4200000000000001E-2</v>
      </c>
      <c r="E80" s="13">
        <f>C80+$C$9</f>
        <v>1.4768999999999999</v>
      </c>
      <c r="F80" s="8">
        <f>'[2]TARIFNE STAVKE od 01.10.2022'!F71</f>
        <v>2.58E-2</v>
      </c>
      <c r="G80" s="9">
        <f>(E80+F80)</f>
        <v>1.5026999999999999</v>
      </c>
    </row>
    <row r="81" spans="1:7">
      <c r="A81" s="3">
        <v>4</v>
      </c>
      <c r="B81" s="3" t="s">
        <v>23</v>
      </c>
      <c r="C81" s="9">
        <f t="shared" si="12"/>
        <v>3.0800000000000001E-2</v>
      </c>
      <c r="D81" s="9">
        <v>3.4200000000000001E-2</v>
      </c>
      <c r="E81" s="13">
        <f>C81+$C$9</f>
        <v>1.4768999999999999</v>
      </c>
      <c r="F81" s="8">
        <f>'[2]TARIFNE STAVKE od 01.10.2022'!F72</f>
        <v>2.29E-2</v>
      </c>
      <c r="G81" s="9">
        <f>(E81+F81)</f>
        <v>1.4997999999999998</v>
      </c>
    </row>
    <row r="83" spans="1:7">
      <c r="A83" s="117" t="s">
        <v>39</v>
      </c>
      <c r="B83" s="117"/>
      <c r="C83" s="117"/>
      <c r="D83" s="117"/>
      <c r="E83" s="117"/>
      <c r="F83" s="117"/>
      <c r="G83" s="117"/>
    </row>
    <row r="84" spans="1:7" ht="38.25">
      <c r="A84" s="3" t="s">
        <v>8</v>
      </c>
      <c r="B84" s="3" t="s">
        <v>9</v>
      </c>
      <c r="C84" s="4" t="s">
        <v>10</v>
      </c>
      <c r="D84" s="4" t="s">
        <v>10</v>
      </c>
      <c r="E84" s="4" t="s">
        <v>11</v>
      </c>
      <c r="F84" s="4" t="s">
        <v>12</v>
      </c>
      <c r="G84" s="4" t="s">
        <v>13</v>
      </c>
    </row>
    <row r="85" spans="1:7">
      <c r="A85" s="7"/>
      <c r="B85" s="7" t="s">
        <v>14</v>
      </c>
      <c r="C85" s="7" t="s">
        <v>15</v>
      </c>
      <c r="D85" s="7" t="s">
        <v>15</v>
      </c>
      <c r="E85" s="7" t="s">
        <v>5</v>
      </c>
      <c r="F85" s="7" t="s">
        <v>16</v>
      </c>
      <c r="G85" s="11" t="s">
        <v>17</v>
      </c>
    </row>
    <row r="86" spans="1:7">
      <c r="A86" s="120" t="s">
        <v>40</v>
      </c>
      <c r="B86" s="121"/>
      <c r="C86" s="121"/>
      <c r="D86" s="121"/>
      <c r="E86" s="121"/>
      <c r="F86" s="121"/>
      <c r="G86" s="121"/>
    </row>
    <row r="87" spans="1:7">
      <c r="A87" s="3">
        <v>1</v>
      </c>
      <c r="B87" s="3" t="s">
        <v>19</v>
      </c>
      <c r="C87" s="9">
        <f t="shared" ref="C87:C93" si="13">ROUND(D87*0.901,4)</f>
        <v>2.5399999999999999E-2</v>
      </c>
      <c r="D87" s="9">
        <v>2.8199999999999999E-2</v>
      </c>
      <c r="E87" s="13">
        <f t="shared" ref="E87:E93" si="14">C87+$C$9</f>
        <v>1.4715</v>
      </c>
      <c r="F87" s="8">
        <f>'[2]TARIFNE STAVKE od 01.10.2022'!F76</f>
        <v>3.8800000000000001E-2</v>
      </c>
      <c r="G87" s="9">
        <f t="shared" ref="G87:G93" si="15">(E87+F87)</f>
        <v>1.5103</v>
      </c>
    </row>
    <row r="88" spans="1:7">
      <c r="A88" s="3">
        <v>2</v>
      </c>
      <c r="B88" s="3" t="s">
        <v>20</v>
      </c>
      <c r="C88" s="9">
        <f t="shared" si="13"/>
        <v>2.5399999999999999E-2</v>
      </c>
      <c r="D88" s="9">
        <v>2.8199999999999999E-2</v>
      </c>
      <c r="E88" s="13">
        <f t="shared" si="14"/>
        <v>1.4715</v>
      </c>
      <c r="F88" s="8">
        <f>'[2]TARIFNE STAVKE od 01.10.2022'!F77</f>
        <v>3.2300000000000002E-2</v>
      </c>
      <c r="G88" s="9">
        <f t="shared" si="15"/>
        <v>1.5038</v>
      </c>
    </row>
    <row r="89" spans="1:7">
      <c r="A89" s="3">
        <v>3</v>
      </c>
      <c r="B89" s="3" t="s">
        <v>21</v>
      </c>
      <c r="C89" s="9">
        <f t="shared" si="13"/>
        <v>2.5399999999999999E-2</v>
      </c>
      <c r="D89" s="9">
        <v>2.8199999999999999E-2</v>
      </c>
      <c r="E89" s="13">
        <f t="shared" si="14"/>
        <v>1.4715</v>
      </c>
      <c r="F89" s="8">
        <f>'[2]TARIFNE STAVKE od 01.10.2022'!F78</f>
        <v>3.0700000000000002E-2</v>
      </c>
      <c r="G89" s="9">
        <f t="shared" si="15"/>
        <v>1.5022</v>
      </c>
    </row>
    <row r="90" spans="1:7">
      <c r="A90" s="3">
        <v>4</v>
      </c>
      <c r="B90" s="3" t="s">
        <v>22</v>
      </c>
      <c r="C90" s="9">
        <f t="shared" si="13"/>
        <v>2.5399999999999999E-2</v>
      </c>
      <c r="D90" s="9">
        <v>2.8199999999999999E-2</v>
      </c>
      <c r="E90" s="13">
        <f t="shared" si="14"/>
        <v>1.4715</v>
      </c>
      <c r="F90" s="8">
        <f>'[2]TARIFNE STAVKE od 01.10.2022'!F79</f>
        <v>2.9100000000000001E-2</v>
      </c>
      <c r="G90" s="9">
        <f t="shared" si="15"/>
        <v>1.5005999999999999</v>
      </c>
    </row>
    <row r="91" spans="1:7">
      <c r="A91" s="3">
        <v>5</v>
      </c>
      <c r="B91" s="3" t="s">
        <v>23</v>
      </c>
      <c r="C91" s="9">
        <f t="shared" si="13"/>
        <v>2.5399999999999999E-2</v>
      </c>
      <c r="D91" s="9">
        <v>2.8199999999999999E-2</v>
      </c>
      <c r="E91" s="13">
        <f t="shared" si="14"/>
        <v>1.4715</v>
      </c>
      <c r="F91" s="8">
        <f>'[2]TARIFNE STAVKE od 01.10.2022'!F80</f>
        <v>2.75E-2</v>
      </c>
      <c r="G91" s="9">
        <f t="shared" si="15"/>
        <v>1.4990000000000001</v>
      </c>
    </row>
    <row r="92" spans="1:7">
      <c r="A92" s="3">
        <v>6</v>
      </c>
      <c r="B92" s="3" t="s">
        <v>24</v>
      </c>
      <c r="C92" s="9">
        <f t="shared" si="13"/>
        <v>2.5399999999999999E-2</v>
      </c>
      <c r="D92" s="9">
        <v>2.8199999999999999E-2</v>
      </c>
      <c r="E92" s="13">
        <f t="shared" si="14"/>
        <v>1.4715</v>
      </c>
      <c r="F92" s="8">
        <f>'[2]TARIFNE STAVKE od 01.10.2022'!F81</f>
        <v>2.5899999999999999E-2</v>
      </c>
      <c r="G92" s="9">
        <f t="shared" si="15"/>
        <v>1.4974000000000001</v>
      </c>
    </row>
    <row r="93" spans="1:7">
      <c r="A93" s="3">
        <v>7</v>
      </c>
      <c r="B93" s="3" t="s">
        <v>25</v>
      </c>
      <c r="C93" s="9">
        <f t="shared" si="13"/>
        <v>2.5399999999999999E-2</v>
      </c>
      <c r="D93" s="9">
        <v>2.8199999999999999E-2</v>
      </c>
      <c r="E93" s="13">
        <f t="shared" si="14"/>
        <v>1.4715</v>
      </c>
      <c r="F93" s="8">
        <f>'[2]TARIFNE STAVKE od 01.10.2022'!F82</f>
        <v>2.5899999999999999E-2</v>
      </c>
      <c r="G93" s="9">
        <f t="shared" si="15"/>
        <v>1.4974000000000001</v>
      </c>
    </row>
    <row r="94" spans="1:7">
      <c r="A94" s="120" t="s">
        <v>41</v>
      </c>
      <c r="B94" s="121"/>
      <c r="C94" s="121"/>
      <c r="D94" s="121"/>
      <c r="E94" s="121"/>
      <c r="F94" s="121"/>
      <c r="G94" s="121"/>
    </row>
    <row r="95" spans="1:7">
      <c r="A95" s="3">
        <v>1</v>
      </c>
      <c r="B95" s="3" t="s">
        <v>20</v>
      </c>
      <c r="C95" s="9">
        <f t="shared" ref="C95:C97" si="16">ROUND(D95*0.901,4)</f>
        <v>2.5399999999999999E-2</v>
      </c>
      <c r="D95" s="9">
        <v>2.8199999999999999E-2</v>
      </c>
      <c r="E95" s="13">
        <f>C95+$C$9</f>
        <v>1.4715</v>
      </c>
      <c r="F95" s="8">
        <f>'[2]TARIFNE STAVKE od 01.10.2022'!F86</f>
        <v>2.01E-2</v>
      </c>
      <c r="G95" s="9">
        <f>(E95+F95)</f>
        <v>1.4916</v>
      </c>
    </row>
    <row r="96" spans="1:7">
      <c r="A96" s="3">
        <v>2</v>
      </c>
      <c r="B96" s="3" t="s">
        <v>22</v>
      </c>
      <c r="C96" s="9">
        <f t="shared" si="16"/>
        <v>2.5399999999999999E-2</v>
      </c>
      <c r="D96" s="9">
        <v>2.8199999999999999E-2</v>
      </c>
      <c r="E96" s="13">
        <f>C96+$C$9</f>
        <v>1.4715</v>
      </c>
      <c r="F96" s="8">
        <f>'[2]TARIFNE STAVKE od 01.10.2022'!F87</f>
        <v>1.6E-2</v>
      </c>
      <c r="G96" s="9">
        <f>(E96+F96)</f>
        <v>1.4875</v>
      </c>
    </row>
    <row r="97" spans="1:7">
      <c r="A97" s="3">
        <v>3</v>
      </c>
      <c r="B97" s="3" t="s">
        <v>23</v>
      </c>
      <c r="C97" s="9">
        <f t="shared" si="16"/>
        <v>2.5399999999999999E-2</v>
      </c>
      <c r="D97" s="9">
        <v>2.8199999999999999E-2</v>
      </c>
      <c r="E97" s="13">
        <f>C97+$C$9</f>
        <v>1.4715</v>
      </c>
      <c r="F97" s="8">
        <f>'[2]TARIFNE STAVKE od 01.10.2022'!F88</f>
        <v>1.6E-2</v>
      </c>
      <c r="G97" s="9">
        <f>(E97+F97)</f>
        <v>1.4875</v>
      </c>
    </row>
    <row r="99" spans="1:7">
      <c r="A99" s="117" t="s">
        <v>42</v>
      </c>
      <c r="B99" s="117"/>
      <c r="C99" s="117"/>
      <c r="D99" s="117"/>
      <c r="E99" s="117"/>
      <c r="F99" s="117"/>
      <c r="G99" s="117"/>
    </row>
    <row r="100" spans="1:7" ht="38.25">
      <c r="A100" s="3" t="s">
        <v>8</v>
      </c>
      <c r="B100" s="3" t="s">
        <v>9</v>
      </c>
      <c r="C100" s="4" t="s">
        <v>10</v>
      </c>
      <c r="D100" s="4" t="s">
        <v>10</v>
      </c>
      <c r="E100" s="4" t="s">
        <v>11</v>
      </c>
      <c r="F100" s="4" t="s">
        <v>12</v>
      </c>
      <c r="G100" s="4" t="s">
        <v>13</v>
      </c>
    </row>
    <row r="101" spans="1:7">
      <c r="A101" s="7"/>
      <c r="B101" s="7" t="s">
        <v>14</v>
      </c>
      <c r="C101" s="7" t="s">
        <v>15</v>
      </c>
      <c r="D101" s="7" t="s">
        <v>15</v>
      </c>
      <c r="E101" s="7" t="s">
        <v>5</v>
      </c>
      <c r="F101" s="7" t="s">
        <v>16</v>
      </c>
      <c r="G101" s="11" t="s">
        <v>17</v>
      </c>
    </row>
    <row r="102" spans="1:7">
      <c r="A102" s="120" t="s">
        <v>43</v>
      </c>
      <c r="B102" s="121"/>
      <c r="C102" s="121"/>
      <c r="D102" s="121"/>
      <c r="E102" s="121"/>
      <c r="F102" s="121"/>
      <c r="G102" s="121"/>
    </row>
    <row r="103" spans="1:7">
      <c r="A103" s="3">
        <v>1</v>
      </c>
      <c r="B103" s="3" t="s">
        <v>20</v>
      </c>
      <c r="C103" s="9">
        <f t="shared" ref="C103:C105" si="17">ROUND(D103*0.901,4)</f>
        <v>2.81E-2</v>
      </c>
      <c r="D103" s="9">
        <v>3.1199999999999999E-2</v>
      </c>
      <c r="E103" s="13">
        <f>C103+$C$9</f>
        <v>1.4742</v>
      </c>
      <c r="F103" s="8">
        <f>'[2]TARIFNE STAVKE od 01.10.2022'!F92</f>
        <v>3.9600000000000003E-2</v>
      </c>
      <c r="G103" s="9">
        <f>(E103+F103)</f>
        <v>1.5138</v>
      </c>
    </row>
    <row r="104" spans="1:7">
      <c r="A104" s="3">
        <v>2</v>
      </c>
      <c r="B104" s="3" t="s">
        <v>21</v>
      </c>
      <c r="C104" s="9">
        <f t="shared" si="17"/>
        <v>2.81E-2</v>
      </c>
      <c r="D104" s="9">
        <v>3.1199999999999999E-2</v>
      </c>
      <c r="E104" s="13">
        <f>C104+$C$9</f>
        <v>1.4742</v>
      </c>
      <c r="F104" s="8">
        <f>'[2]TARIFNE STAVKE od 01.10.2022'!F93</f>
        <v>3.1699999999999999E-2</v>
      </c>
      <c r="G104" s="9">
        <f>(E104+F104)</f>
        <v>1.5059</v>
      </c>
    </row>
    <row r="105" spans="1:7">
      <c r="A105" s="3">
        <v>3</v>
      </c>
      <c r="B105" s="3" t="s">
        <v>22</v>
      </c>
      <c r="C105" s="9">
        <f t="shared" si="17"/>
        <v>2.81E-2</v>
      </c>
      <c r="D105" s="9">
        <v>3.1199999999999999E-2</v>
      </c>
      <c r="E105" s="13">
        <f>C105+$C$9</f>
        <v>1.4742</v>
      </c>
      <c r="F105" s="8">
        <f>'[2]TARIFNE STAVKE od 01.10.2022'!F94</f>
        <v>2.9700000000000001E-2</v>
      </c>
      <c r="G105" s="9">
        <f>(E105+F105)</f>
        <v>1.5039</v>
      </c>
    </row>
    <row r="106" spans="1:7">
      <c r="A106" s="120" t="s">
        <v>44</v>
      </c>
      <c r="B106" s="121"/>
      <c r="C106" s="121"/>
      <c r="D106" s="121"/>
      <c r="E106" s="121"/>
      <c r="F106" s="121"/>
      <c r="G106" s="121"/>
    </row>
    <row r="107" spans="1:7">
      <c r="A107" s="3">
        <v>1</v>
      </c>
      <c r="B107" s="3" t="s">
        <v>19</v>
      </c>
      <c r="C107" s="9">
        <f t="shared" ref="C107:C110" si="18">ROUND(D107*0.901,4)</f>
        <v>2.81E-2</v>
      </c>
      <c r="D107" s="9">
        <v>3.1199999999999999E-2</v>
      </c>
      <c r="E107" s="13">
        <f>C107+$C$9</f>
        <v>1.4742</v>
      </c>
      <c r="F107" s="8">
        <f>'[2]TARIFNE STAVKE od 01.10.2022'!F98</f>
        <v>3.5900000000000001E-2</v>
      </c>
      <c r="G107" s="9">
        <f>(E107+F107)</f>
        <v>1.5101</v>
      </c>
    </row>
    <row r="108" spans="1:7">
      <c r="A108" s="3">
        <v>2</v>
      </c>
      <c r="B108" s="3" t="s">
        <v>20</v>
      </c>
      <c r="C108" s="9">
        <f t="shared" si="18"/>
        <v>2.81E-2</v>
      </c>
      <c r="D108" s="9">
        <v>3.1199999999999999E-2</v>
      </c>
      <c r="E108" s="13">
        <f>C108+$C$9</f>
        <v>1.4742</v>
      </c>
      <c r="F108" s="8">
        <f>'[2]TARIFNE STAVKE od 01.10.2022'!F99</f>
        <v>2.87E-2</v>
      </c>
      <c r="G108" s="9">
        <f>(E108+F108)</f>
        <v>1.5028999999999999</v>
      </c>
    </row>
    <row r="109" spans="1:7">
      <c r="A109" s="3">
        <v>3</v>
      </c>
      <c r="B109" s="3" t="s">
        <v>21</v>
      </c>
      <c r="C109" s="9">
        <f t="shared" si="18"/>
        <v>2.81E-2</v>
      </c>
      <c r="D109" s="9">
        <v>3.1199999999999999E-2</v>
      </c>
      <c r="E109" s="13">
        <f>C109+$C$9</f>
        <v>1.4742</v>
      </c>
      <c r="F109" s="8">
        <f>'[2]TARIFNE STAVKE od 01.10.2022'!F100</f>
        <v>2.87E-2</v>
      </c>
      <c r="G109" s="9">
        <f>(E109+F109)</f>
        <v>1.5028999999999999</v>
      </c>
    </row>
    <row r="110" spans="1:7">
      <c r="A110" s="3">
        <v>4</v>
      </c>
      <c r="B110" s="3" t="s">
        <v>23</v>
      </c>
      <c r="C110" s="9">
        <f t="shared" si="18"/>
        <v>2.81E-2</v>
      </c>
      <c r="D110" s="9">
        <v>3.1199999999999999E-2</v>
      </c>
      <c r="E110" s="13">
        <f>C110+$C$9</f>
        <v>1.4742</v>
      </c>
      <c r="F110" s="8">
        <f>'[2]TARIFNE STAVKE od 01.10.2022'!F101</f>
        <v>2.5899999999999999E-2</v>
      </c>
      <c r="G110" s="9">
        <f>(E110+F110)</f>
        <v>1.5001</v>
      </c>
    </row>
    <row r="111" spans="1:7">
      <c r="A111" s="120" t="s">
        <v>45</v>
      </c>
      <c r="B111" s="121"/>
      <c r="C111" s="121"/>
      <c r="D111" s="121"/>
      <c r="E111" s="121"/>
      <c r="F111" s="121"/>
      <c r="G111" s="121"/>
    </row>
    <row r="112" spans="1:7">
      <c r="A112" s="3">
        <v>1</v>
      </c>
      <c r="B112" s="3" t="s">
        <v>19</v>
      </c>
      <c r="C112" s="9">
        <f t="shared" ref="C112:C113" si="19">ROUND(D112*0.901,4)</f>
        <v>2.81E-2</v>
      </c>
      <c r="D112" s="9">
        <v>3.1199999999999999E-2</v>
      </c>
      <c r="E112" s="13">
        <f>C112+$C$9</f>
        <v>1.4742</v>
      </c>
      <c r="F112" s="8">
        <f>'[2]TARIFNE STAVKE od 01.10.2022'!F105</f>
        <v>2.75E-2</v>
      </c>
      <c r="G112" s="9">
        <f>(E112+F112)</f>
        <v>1.5017</v>
      </c>
    </row>
    <row r="113" spans="1:7">
      <c r="A113" s="3">
        <v>2</v>
      </c>
      <c r="B113" s="3" t="s">
        <v>20</v>
      </c>
      <c r="C113" s="9">
        <f t="shared" si="19"/>
        <v>2.81E-2</v>
      </c>
      <c r="D113" s="9">
        <v>3.1199999999999999E-2</v>
      </c>
      <c r="E113" s="13">
        <f>C113+$C$9</f>
        <v>1.4742</v>
      </c>
      <c r="F113" s="8">
        <f>'[2]TARIFNE STAVKE od 01.10.2022'!F106</f>
        <v>2.75E-2</v>
      </c>
      <c r="G113" s="9">
        <f>(E113+F113)</f>
        <v>1.5017</v>
      </c>
    </row>
    <row r="115" spans="1:7">
      <c r="A115" s="117" t="s">
        <v>46</v>
      </c>
      <c r="B115" s="117"/>
      <c r="C115" s="117"/>
      <c r="D115" s="117"/>
      <c r="E115" s="117"/>
      <c r="F115" s="117"/>
      <c r="G115" s="117"/>
    </row>
    <row r="116" spans="1:7" ht="38.25">
      <c r="A116" s="3" t="s">
        <v>8</v>
      </c>
      <c r="B116" s="3" t="s">
        <v>9</v>
      </c>
      <c r="C116" s="4" t="s">
        <v>10</v>
      </c>
      <c r="D116" s="4" t="s">
        <v>10</v>
      </c>
      <c r="E116" s="4" t="s">
        <v>11</v>
      </c>
      <c r="F116" s="4" t="s">
        <v>12</v>
      </c>
      <c r="G116" s="4" t="s">
        <v>13</v>
      </c>
    </row>
    <row r="117" spans="1:7">
      <c r="A117" s="7"/>
      <c r="B117" s="7" t="s">
        <v>14</v>
      </c>
      <c r="C117" s="7" t="s">
        <v>15</v>
      </c>
      <c r="D117" s="7" t="s">
        <v>15</v>
      </c>
      <c r="E117" s="7" t="s">
        <v>5</v>
      </c>
      <c r="F117" s="7" t="s">
        <v>16</v>
      </c>
      <c r="G117" s="11" t="s">
        <v>17</v>
      </c>
    </row>
    <row r="118" spans="1:7">
      <c r="A118" s="120" t="s">
        <v>47</v>
      </c>
      <c r="B118" s="121"/>
      <c r="C118" s="121"/>
      <c r="D118" s="121"/>
      <c r="E118" s="121"/>
      <c r="F118" s="121"/>
      <c r="G118" s="121"/>
    </row>
    <row r="119" spans="1:7">
      <c r="A119" s="3">
        <v>1</v>
      </c>
      <c r="B119" s="3" t="s">
        <v>20</v>
      </c>
      <c r="C119" s="9">
        <f t="shared" ref="C119:C123" si="20">ROUND(D119*0.901,4)</f>
        <v>2.2499999999999999E-2</v>
      </c>
      <c r="D119" s="9">
        <v>2.5000000000000001E-2</v>
      </c>
      <c r="E119" s="13">
        <f>C119+$C$9</f>
        <v>1.4685999999999999</v>
      </c>
      <c r="F119" s="8">
        <f>'[2]TARIFNE STAVKE od 01.10.2022'!F110</f>
        <v>2.87E-2</v>
      </c>
      <c r="G119" s="9">
        <f>(E119+F119)</f>
        <v>1.4972999999999999</v>
      </c>
    </row>
    <row r="120" spans="1:7">
      <c r="A120" s="3">
        <v>2</v>
      </c>
      <c r="B120" s="3" t="s">
        <v>21</v>
      </c>
      <c r="C120" s="9">
        <f t="shared" si="20"/>
        <v>2.2499999999999999E-2</v>
      </c>
      <c r="D120" s="9">
        <v>2.5000000000000001E-2</v>
      </c>
      <c r="E120" s="13">
        <f>C120+$C$9</f>
        <v>1.4685999999999999</v>
      </c>
      <c r="F120" s="8">
        <f>'[2]TARIFNE STAVKE od 01.10.2022'!F111</f>
        <v>2.3E-2</v>
      </c>
      <c r="G120" s="9">
        <f>(E120+F120)</f>
        <v>1.4915999999999998</v>
      </c>
    </row>
    <row r="121" spans="1:7">
      <c r="A121" s="3">
        <v>3</v>
      </c>
      <c r="B121" s="3" t="s">
        <v>22</v>
      </c>
      <c r="C121" s="9">
        <f t="shared" si="20"/>
        <v>2.2499999999999999E-2</v>
      </c>
      <c r="D121" s="9">
        <v>2.5000000000000001E-2</v>
      </c>
      <c r="E121" s="13">
        <f>C121+$C$9</f>
        <v>1.4685999999999999</v>
      </c>
      <c r="F121" s="8">
        <f>'[2]TARIFNE STAVKE od 01.10.2022'!F112</f>
        <v>2.1499999999999998E-2</v>
      </c>
      <c r="G121" s="9">
        <f>(E121+F121)</f>
        <v>1.4901</v>
      </c>
    </row>
    <row r="122" spans="1:7">
      <c r="A122" s="3">
        <v>4</v>
      </c>
      <c r="B122" s="3" t="s">
        <v>23</v>
      </c>
      <c r="C122" s="9">
        <f t="shared" si="20"/>
        <v>2.2499999999999999E-2</v>
      </c>
      <c r="D122" s="9">
        <v>2.5000000000000001E-2</v>
      </c>
      <c r="E122" s="13">
        <f>C122+$C$9</f>
        <v>1.4685999999999999</v>
      </c>
      <c r="F122" s="8">
        <f>'[2]TARIFNE STAVKE od 01.10.2022'!F113</f>
        <v>2.01E-2</v>
      </c>
      <c r="G122" s="9">
        <f>(E122+F122)</f>
        <v>1.4886999999999999</v>
      </c>
    </row>
    <row r="123" spans="1:7">
      <c r="A123" s="3">
        <v>5</v>
      </c>
      <c r="B123" s="3" t="s">
        <v>24</v>
      </c>
      <c r="C123" s="9">
        <f t="shared" si="20"/>
        <v>2.2499999999999999E-2</v>
      </c>
      <c r="D123" s="9">
        <v>2.5000000000000001E-2</v>
      </c>
      <c r="E123" s="13">
        <f>C123+$C$9</f>
        <v>1.4685999999999999</v>
      </c>
      <c r="F123" s="8">
        <f>'[2]TARIFNE STAVKE od 01.10.2022'!F114</f>
        <v>1.8700000000000001E-2</v>
      </c>
      <c r="G123" s="9">
        <f>(E123+F123)</f>
        <v>1.4872999999999998</v>
      </c>
    </row>
    <row r="125" spans="1:7">
      <c r="A125" s="117" t="s">
        <v>48</v>
      </c>
      <c r="B125" s="117"/>
      <c r="C125" s="117"/>
      <c r="D125" s="117"/>
      <c r="E125" s="117"/>
      <c r="F125" s="117"/>
      <c r="G125" s="117"/>
    </row>
    <row r="126" spans="1:7" ht="38.25">
      <c r="A126" s="3" t="s">
        <v>8</v>
      </c>
      <c r="B126" s="3" t="s">
        <v>9</v>
      </c>
      <c r="C126" s="4" t="s">
        <v>10</v>
      </c>
      <c r="D126" s="4" t="s">
        <v>10</v>
      </c>
      <c r="E126" s="4" t="s">
        <v>11</v>
      </c>
      <c r="F126" s="4" t="s">
        <v>12</v>
      </c>
      <c r="G126" s="4" t="s">
        <v>13</v>
      </c>
    </row>
    <row r="127" spans="1:7">
      <c r="A127" s="7"/>
      <c r="B127" s="7" t="s">
        <v>14</v>
      </c>
      <c r="C127" s="7" t="s">
        <v>15</v>
      </c>
      <c r="D127" s="7" t="s">
        <v>15</v>
      </c>
      <c r="E127" s="7" t="s">
        <v>5</v>
      </c>
      <c r="F127" s="7" t="s">
        <v>16</v>
      </c>
      <c r="G127" s="11" t="s">
        <v>17</v>
      </c>
    </row>
    <row r="128" spans="1:7">
      <c r="A128" s="120" t="s">
        <v>49</v>
      </c>
      <c r="B128" s="121"/>
      <c r="C128" s="121"/>
      <c r="D128" s="121"/>
      <c r="E128" s="121"/>
      <c r="F128" s="121"/>
      <c r="G128" s="121"/>
    </row>
    <row r="129" spans="1:7">
      <c r="A129" s="3">
        <v>1</v>
      </c>
      <c r="B129" s="3" t="s">
        <v>19</v>
      </c>
      <c r="C129" s="9">
        <f t="shared" ref="C129:C134" si="21">ROUND(D129*0.901,4)</f>
        <v>2.4E-2</v>
      </c>
      <c r="D129" s="9">
        <v>2.6599999999999999E-2</v>
      </c>
      <c r="E129" s="13">
        <f t="shared" ref="E129:E134" si="22">C129+$C$9</f>
        <v>1.4701</v>
      </c>
      <c r="F129" s="8">
        <f>'[2]TARIFNE STAVKE od 01.10.2022'!F118</f>
        <v>2.9600000000000001E-2</v>
      </c>
      <c r="G129" s="9">
        <f t="shared" ref="G129:G134" si="23">(E129+F129)</f>
        <v>1.4997</v>
      </c>
    </row>
    <row r="130" spans="1:7">
      <c r="A130" s="3">
        <v>2</v>
      </c>
      <c r="B130" s="3" t="s">
        <v>20</v>
      </c>
      <c r="C130" s="9">
        <f t="shared" si="21"/>
        <v>2.4E-2</v>
      </c>
      <c r="D130" s="9">
        <v>2.6599999999999999E-2</v>
      </c>
      <c r="E130" s="13">
        <f t="shared" si="22"/>
        <v>1.4701</v>
      </c>
      <c r="F130" s="8">
        <f>'[2]TARIFNE STAVKE od 01.10.2022'!F119</f>
        <v>2.9600000000000001E-2</v>
      </c>
      <c r="G130" s="9">
        <f t="shared" si="23"/>
        <v>1.4997</v>
      </c>
    </row>
    <row r="131" spans="1:7">
      <c r="A131" s="3">
        <v>3</v>
      </c>
      <c r="B131" s="3" t="s">
        <v>21</v>
      </c>
      <c r="C131" s="9">
        <f t="shared" si="21"/>
        <v>2.4E-2</v>
      </c>
      <c r="D131" s="9">
        <v>2.6599999999999999E-2</v>
      </c>
      <c r="E131" s="13">
        <f t="shared" si="22"/>
        <v>1.4701</v>
      </c>
      <c r="F131" s="8">
        <f>'[2]TARIFNE STAVKE od 01.10.2022'!F120</f>
        <v>2.9600000000000001E-2</v>
      </c>
      <c r="G131" s="9">
        <f t="shared" si="23"/>
        <v>1.4997</v>
      </c>
    </row>
    <row r="132" spans="1:7">
      <c r="A132" s="3">
        <v>4</v>
      </c>
      <c r="B132" s="3" t="s">
        <v>22</v>
      </c>
      <c r="C132" s="9">
        <f t="shared" si="21"/>
        <v>2.4E-2</v>
      </c>
      <c r="D132" s="9">
        <v>2.6599999999999999E-2</v>
      </c>
      <c r="E132" s="13">
        <f t="shared" si="22"/>
        <v>1.4701</v>
      </c>
      <c r="F132" s="8">
        <f>'[2]TARIFNE STAVKE od 01.10.2022'!F121</f>
        <v>2.81E-2</v>
      </c>
      <c r="G132" s="9">
        <f t="shared" si="23"/>
        <v>1.4982</v>
      </c>
    </row>
    <row r="133" spans="1:7">
      <c r="A133" s="3">
        <v>5</v>
      </c>
      <c r="B133" s="3" t="s">
        <v>23</v>
      </c>
      <c r="C133" s="9">
        <f t="shared" si="21"/>
        <v>2.4E-2</v>
      </c>
      <c r="D133" s="9">
        <v>2.6599999999999999E-2</v>
      </c>
      <c r="E133" s="13">
        <f t="shared" si="22"/>
        <v>1.4701</v>
      </c>
      <c r="F133" s="8">
        <f>'[2]TARIFNE STAVKE od 01.10.2022'!F122</f>
        <v>2.6599999999999999E-2</v>
      </c>
      <c r="G133" s="9">
        <f t="shared" si="23"/>
        <v>1.4966999999999999</v>
      </c>
    </row>
    <row r="134" spans="1:7">
      <c r="A134" s="3">
        <v>6</v>
      </c>
      <c r="B134" s="3" t="s">
        <v>24</v>
      </c>
      <c r="C134" s="9">
        <f t="shared" si="21"/>
        <v>2.4E-2</v>
      </c>
      <c r="D134" s="9">
        <v>2.6599999999999999E-2</v>
      </c>
      <c r="E134" s="13">
        <f t="shared" si="22"/>
        <v>1.4701</v>
      </c>
      <c r="F134" s="8">
        <f>'[2]TARIFNE STAVKE od 01.10.2022'!F123</f>
        <v>2.5100000000000001E-2</v>
      </c>
      <c r="G134" s="9">
        <f t="shared" si="23"/>
        <v>1.4951999999999999</v>
      </c>
    </row>
    <row r="135" spans="1:7">
      <c r="A135" s="120" t="s">
        <v>50</v>
      </c>
      <c r="B135" s="121"/>
      <c r="C135" s="121"/>
      <c r="D135" s="121"/>
      <c r="E135" s="121"/>
      <c r="F135" s="121"/>
      <c r="G135" s="121"/>
    </row>
    <row r="136" spans="1:7">
      <c r="A136" s="3">
        <v>1</v>
      </c>
      <c r="B136" s="3" t="s">
        <v>19</v>
      </c>
      <c r="C136" s="9">
        <f t="shared" ref="C136:C140" si="24">ROUND(D136*0.901,4)</f>
        <v>2.4E-2</v>
      </c>
      <c r="D136" s="9">
        <v>2.6599999999999999E-2</v>
      </c>
      <c r="E136" s="13">
        <f>C136+$C$9</f>
        <v>1.4701</v>
      </c>
      <c r="F136" s="8">
        <f>'[2]TARIFNE STAVKE od 01.10.2022'!F127</f>
        <v>3.9399999999999998E-2</v>
      </c>
      <c r="G136" s="9">
        <f>(E136+F136)</f>
        <v>1.5095000000000001</v>
      </c>
    </row>
    <row r="137" spans="1:7">
      <c r="A137" s="3">
        <v>2</v>
      </c>
      <c r="B137" s="3" t="s">
        <v>20</v>
      </c>
      <c r="C137" s="9">
        <f t="shared" si="24"/>
        <v>2.4E-2</v>
      </c>
      <c r="D137" s="9">
        <v>2.6599999999999999E-2</v>
      </c>
      <c r="E137" s="13">
        <f>C137+$C$9</f>
        <v>1.4701</v>
      </c>
      <c r="F137" s="8">
        <f>'[2]TARIFNE STAVKE od 01.10.2022'!F128</f>
        <v>3.2800000000000003E-2</v>
      </c>
      <c r="G137" s="9">
        <f>(E137+F137)</f>
        <v>1.5028999999999999</v>
      </c>
    </row>
    <row r="138" spans="1:7">
      <c r="A138" s="3">
        <v>3</v>
      </c>
      <c r="B138" s="3" t="s">
        <v>21</v>
      </c>
      <c r="C138" s="9">
        <f t="shared" si="24"/>
        <v>2.4E-2</v>
      </c>
      <c r="D138" s="9">
        <v>2.6599999999999999E-2</v>
      </c>
      <c r="E138" s="13">
        <f>C138+$C$9</f>
        <v>1.4701</v>
      </c>
      <c r="F138" s="8">
        <f>'[2]TARIFNE STAVKE od 01.10.2022'!F129</f>
        <v>2.9600000000000001E-2</v>
      </c>
      <c r="G138" s="9">
        <f>(E138+F138)</f>
        <v>1.4997</v>
      </c>
    </row>
    <row r="139" spans="1:7">
      <c r="A139" s="3">
        <v>4</v>
      </c>
      <c r="B139" s="3" t="s">
        <v>22</v>
      </c>
      <c r="C139" s="9">
        <f t="shared" si="24"/>
        <v>2.4E-2</v>
      </c>
      <c r="D139" s="9">
        <v>2.6599999999999999E-2</v>
      </c>
      <c r="E139" s="13">
        <f>C139+$C$9</f>
        <v>1.4701</v>
      </c>
      <c r="F139" s="8">
        <f>'[2]TARIFNE STAVKE od 01.10.2022'!F130</f>
        <v>2.7799999999999998E-2</v>
      </c>
      <c r="G139" s="9">
        <f>(E139+F139)</f>
        <v>1.4979</v>
      </c>
    </row>
    <row r="140" spans="1:7">
      <c r="A140" s="3">
        <v>5</v>
      </c>
      <c r="B140" s="3" t="s">
        <v>23</v>
      </c>
      <c r="C140" s="9">
        <f t="shared" si="24"/>
        <v>2.4E-2</v>
      </c>
      <c r="D140" s="9">
        <v>2.6599999999999999E-2</v>
      </c>
      <c r="E140" s="13">
        <f>C140+$C$9</f>
        <v>1.4701</v>
      </c>
      <c r="F140" s="8">
        <f>'[2]TARIFNE STAVKE od 01.10.2022'!F131</f>
        <v>2.7799999999999998E-2</v>
      </c>
      <c r="G140" s="9">
        <f>(E140+F140)</f>
        <v>1.4979</v>
      </c>
    </row>
    <row r="142" spans="1:7">
      <c r="A142" s="117" t="s">
        <v>51</v>
      </c>
      <c r="B142" s="117"/>
      <c r="C142" s="117"/>
      <c r="D142" s="117"/>
      <c r="E142" s="117"/>
      <c r="F142" s="117"/>
      <c r="G142" s="117"/>
    </row>
    <row r="143" spans="1:7" ht="38.25">
      <c r="A143" s="3" t="s">
        <v>8</v>
      </c>
      <c r="B143" s="3" t="s">
        <v>9</v>
      </c>
      <c r="C143" s="4" t="s">
        <v>10</v>
      </c>
      <c r="D143" s="4" t="s">
        <v>10</v>
      </c>
      <c r="E143" s="4" t="s">
        <v>11</v>
      </c>
      <c r="F143" s="4" t="s">
        <v>12</v>
      </c>
      <c r="G143" s="4" t="s">
        <v>13</v>
      </c>
    </row>
    <row r="144" spans="1:7">
      <c r="A144" s="7"/>
      <c r="B144" s="7" t="s">
        <v>14</v>
      </c>
      <c r="C144" s="7" t="s">
        <v>15</v>
      </c>
      <c r="D144" s="7" t="s">
        <v>15</v>
      </c>
      <c r="E144" s="7" t="s">
        <v>5</v>
      </c>
      <c r="F144" s="7" t="s">
        <v>16</v>
      </c>
      <c r="G144" s="11" t="s">
        <v>17</v>
      </c>
    </row>
    <row r="145" spans="1:7">
      <c r="A145" s="120" t="s">
        <v>52</v>
      </c>
      <c r="B145" s="121"/>
      <c r="C145" s="121"/>
      <c r="D145" s="121"/>
      <c r="E145" s="121"/>
      <c r="F145" s="121"/>
      <c r="G145" s="121"/>
    </row>
    <row r="146" spans="1:7">
      <c r="A146" s="3">
        <v>1</v>
      </c>
      <c r="B146" s="3" t="s">
        <v>19</v>
      </c>
      <c r="C146" s="9">
        <f t="shared" ref="C146:C150" si="25">ROUND(D146*0.901,4)</f>
        <v>2.3699999999999999E-2</v>
      </c>
      <c r="D146" s="9">
        <v>2.63E-2</v>
      </c>
      <c r="E146" s="13">
        <f>C146+$C$9</f>
        <v>1.4698</v>
      </c>
      <c r="F146" s="8">
        <f>'[2]TARIFNE STAVKE od 01.10.2022'!F135</f>
        <v>5.2600000000000001E-2</v>
      </c>
      <c r="G146" s="9">
        <f>(E146+F146)</f>
        <v>1.5224</v>
      </c>
    </row>
    <row r="147" spans="1:7">
      <c r="A147" s="3">
        <v>2</v>
      </c>
      <c r="B147" s="3" t="s">
        <v>20</v>
      </c>
      <c r="C147" s="9">
        <f t="shared" si="25"/>
        <v>2.3699999999999999E-2</v>
      </c>
      <c r="D147" s="9">
        <v>2.63E-2</v>
      </c>
      <c r="E147" s="13">
        <f>C147+$C$9</f>
        <v>1.4698</v>
      </c>
      <c r="F147" s="8">
        <f>'[2]TARIFNE STAVKE od 01.10.2022'!F136</f>
        <v>4.58E-2</v>
      </c>
      <c r="G147" s="9">
        <f>(E147+F147)</f>
        <v>1.5156000000000001</v>
      </c>
    </row>
    <row r="148" spans="1:7">
      <c r="A148" s="3">
        <v>3</v>
      </c>
      <c r="B148" s="3" t="s">
        <v>21</v>
      </c>
      <c r="C148" s="9">
        <f t="shared" si="25"/>
        <v>2.3699999999999999E-2</v>
      </c>
      <c r="D148" s="9">
        <v>2.63E-2</v>
      </c>
      <c r="E148" s="13">
        <f>C148+$C$9</f>
        <v>1.4698</v>
      </c>
      <c r="F148" s="8">
        <f>'[2]TARIFNE STAVKE od 01.10.2022'!F137</f>
        <v>3.8899999999999997E-2</v>
      </c>
      <c r="G148" s="9">
        <f>(E148+F148)</f>
        <v>1.5086999999999999</v>
      </c>
    </row>
    <row r="149" spans="1:7">
      <c r="A149" s="3">
        <v>4</v>
      </c>
      <c r="B149" s="3" t="s">
        <v>22</v>
      </c>
      <c r="C149" s="9">
        <f t="shared" si="25"/>
        <v>2.3699999999999999E-2</v>
      </c>
      <c r="D149" s="9">
        <v>2.63E-2</v>
      </c>
      <c r="E149" s="13">
        <f>C149+$C$9</f>
        <v>1.4698</v>
      </c>
      <c r="F149" s="8">
        <f>'[2]TARIFNE STAVKE od 01.10.2022'!F138</f>
        <v>3.7999999999999999E-2</v>
      </c>
      <c r="G149" s="9">
        <f>(E149+F149)</f>
        <v>1.5078</v>
      </c>
    </row>
    <row r="150" spans="1:7">
      <c r="A150" s="3">
        <v>5</v>
      </c>
      <c r="B150" s="3" t="s">
        <v>23</v>
      </c>
      <c r="C150" s="9">
        <f t="shared" si="25"/>
        <v>2.3699999999999999E-2</v>
      </c>
      <c r="D150" s="9">
        <v>2.63E-2</v>
      </c>
      <c r="E150" s="13">
        <f>C150+$C$9</f>
        <v>1.4698</v>
      </c>
      <c r="F150" s="8">
        <f>'[2]TARIFNE STAVKE od 01.10.2022'!F139</f>
        <v>3.6600000000000001E-2</v>
      </c>
      <c r="G150" s="9">
        <f>(E150+F150)</f>
        <v>1.5064</v>
      </c>
    </row>
    <row r="152" spans="1:7">
      <c r="A152" s="117" t="s">
        <v>53</v>
      </c>
      <c r="B152" s="117"/>
      <c r="C152" s="117"/>
      <c r="D152" s="117"/>
      <c r="E152" s="117"/>
      <c r="F152" s="117"/>
      <c r="G152" s="117"/>
    </row>
    <row r="153" spans="1:7" ht="38.25">
      <c r="A153" s="3" t="s">
        <v>8</v>
      </c>
      <c r="B153" s="3" t="s">
        <v>9</v>
      </c>
      <c r="C153" s="4" t="s">
        <v>10</v>
      </c>
      <c r="D153" s="4" t="s">
        <v>10</v>
      </c>
      <c r="E153" s="4" t="s">
        <v>11</v>
      </c>
      <c r="F153" s="4" t="s">
        <v>12</v>
      </c>
      <c r="G153" s="4" t="s">
        <v>13</v>
      </c>
    </row>
    <row r="154" spans="1:7">
      <c r="A154" s="7"/>
      <c r="B154" s="7" t="s">
        <v>14</v>
      </c>
      <c r="C154" s="7" t="s">
        <v>15</v>
      </c>
      <c r="D154" s="7" t="s">
        <v>15</v>
      </c>
      <c r="E154" s="7" t="s">
        <v>5</v>
      </c>
      <c r="F154" s="7" t="s">
        <v>16</v>
      </c>
      <c r="G154" s="11" t="s">
        <v>17</v>
      </c>
    </row>
    <row r="155" spans="1:7">
      <c r="A155" s="120" t="s">
        <v>54</v>
      </c>
      <c r="B155" s="121"/>
      <c r="C155" s="121"/>
      <c r="D155" s="121"/>
      <c r="E155" s="121"/>
      <c r="F155" s="121"/>
      <c r="G155" s="121"/>
    </row>
    <row r="156" spans="1:7">
      <c r="A156" s="3">
        <v>1</v>
      </c>
      <c r="B156" s="3" t="s">
        <v>19</v>
      </c>
      <c r="C156" s="9">
        <f t="shared" ref="C156:C161" si="26">ROUND(D156*0.901,4)</f>
        <v>2.4E-2</v>
      </c>
      <c r="D156" s="9">
        <v>2.6599999999999999E-2</v>
      </c>
      <c r="E156" s="13">
        <f t="shared" ref="E156:E161" si="27">C156+$C$9</f>
        <v>1.4701</v>
      </c>
      <c r="F156" s="8">
        <f>'[2]TARIFNE STAVKE od 01.10.2022'!F143</f>
        <v>5.4699999999999999E-2</v>
      </c>
      <c r="G156" s="9">
        <f t="shared" ref="G156:G161" si="28">(E156+F156)</f>
        <v>1.5247999999999999</v>
      </c>
    </row>
    <row r="157" spans="1:7">
      <c r="A157" s="3">
        <v>2</v>
      </c>
      <c r="B157" s="3" t="s">
        <v>20</v>
      </c>
      <c r="C157" s="9">
        <f t="shared" si="26"/>
        <v>2.4E-2</v>
      </c>
      <c r="D157" s="9">
        <v>2.6599999999999999E-2</v>
      </c>
      <c r="E157" s="13">
        <f t="shared" si="27"/>
        <v>1.4701</v>
      </c>
      <c r="F157" s="8">
        <f>'[2]TARIFNE STAVKE od 01.10.2022'!F144</f>
        <v>5.4699999999999999E-2</v>
      </c>
      <c r="G157" s="9">
        <f t="shared" si="28"/>
        <v>1.5247999999999999</v>
      </c>
    </row>
    <row r="158" spans="1:7">
      <c r="A158" s="3">
        <v>3</v>
      </c>
      <c r="B158" s="3" t="s">
        <v>21</v>
      </c>
      <c r="C158" s="9">
        <f t="shared" si="26"/>
        <v>2.4E-2</v>
      </c>
      <c r="D158" s="9">
        <v>2.6599999999999999E-2</v>
      </c>
      <c r="E158" s="13">
        <f t="shared" si="27"/>
        <v>1.4701</v>
      </c>
      <c r="F158" s="8">
        <f>'[2]TARIFNE STAVKE od 01.10.2022'!F145</f>
        <v>4.3799999999999999E-2</v>
      </c>
      <c r="G158" s="9">
        <f t="shared" si="28"/>
        <v>1.5139</v>
      </c>
    </row>
    <row r="159" spans="1:7">
      <c r="A159" s="3">
        <v>4</v>
      </c>
      <c r="B159" s="3" t="s">
        <v>22</v>
      </c>
      <c r="C159" s="9">
        <f t="shared" si="26"/>
        <v>2.4E-2</v>
      </c>
      <c r="D159" s="9">
        <v>2.6599999999999999E-2</v>
      </c>
      <c r="E159" s="13">
        <f t="shared" si="27"/>
        <v>1.4701</v>
      </c>
      <c r="F159" s="8">
        <f>'[2]TARIFNE STAVKE od 01.10.2022'!F146</f>
        <v>4.1000000000000002E-2</v>
      </c>
      <c r="G159" s="9">
        <f t="shared" si="28"/>
        <v>1.5110999999999999</v>
      </c>
    </row>
    <row r="160" spans="1:7">
      <c r="A160" s="3">
        <v>5</v>
      </c>
      <c r="B160" s="3" t="s">
        <v>23</v>
      </c>
      <c r="C160" s="9">
        <f t="shared" si="26"/>
        <v>2.4E-2</v>
      </c>
      <c r="D160" s="9">
        <v>2.6599999999999999E-2</v>
      </c>
      <c r="E160" s="13">
        <f t="shared" si="27"/>
        <v>1.4701</v>
      </c>
      <c r="F160" s="8">
        <f>'[2]TARIFNE STAVKE od 01.10.2022'!F147</f>
        <v>3.8300000000000001E-2</v>
      </c>
      <c r="G160" s="9">
        <f t="shared" si="28"/>
        <v>1.5084</v>
      </c>
    </row>
    <row r="161" spans="1:7">
      <c r="A161" s="3">
        <v>6</v>
      </c>
      <c r="B161" s="3" t="s">
        <v>24</v>
      </c>
      <c r="C161" s="9">
        <f t="shared" si="26"/>
        <v>2.4E-2</v>
      </c>
      <c r="D161" s="9">
        <v>2.6599999999999999E-2</v>
      </c>
      <c r="E161" s="13">
        <f t="shared" si="27"/>
        <v>1.4701</v>
      </c>
      <c r="F161" s="8">
        <f>'[2]TARIFNE STAVKE od 01.10.2022'!F148</f>
        <v>3.56E-2</v>
      </c>
      <c r="G161" s="9">
        <f t="shared" si="28"/>
        <v>1.5057</v>
      </c>
    </row>
    <row r="163" spans="1:7">
      <c r="A163" s="117" t="s">
        <v>55</v>
      </c>
      <c r="B163" s="117"/>
      <c r="C163" s="117"/>
      <c r="D163" s="117"/>
      <c r="E163" s="117"/>
      <c r="F163" s="117"/>
      <c r="G163" s="117"/>
    </row>
    <row r="164" spans="1:7" ht="38.25">
      <c r="A164" s="3" t="s">
        <v>8</v>
      </c>
      <c r="B164" s="3" t="s">
        <v>9</v>
      </c>
      <c r="C164" s="4" t="s">
        <v>10</v>
      </c>
      <c r="D164" s="4" t="s">
        <v>10</v>
      </c>
      <c r="E164" s="4" t="s">
        <v>11</v>
      </c>
      <c r="F164" s="4" t="s">
        <v>12</v>
      </c>
      <c r="G164" s="4" t="s">
        <v>13</v>
      </c>
    </row>
    <row r="165" spans="1:7">
      <c r="A165" s="7"/>
      <c r="B165" s="7" t="s">
        <v>14</v>
      </c>
      <c r="C165" s="7" t="s">
        <v>15</v>
      </c>
      <c r="D165" s="7" t="s">
        <v>15</v>
      </c>
      <c r="E165" s="7" t="s">
        <v>5</v>
      </c>
      <c r="F165" s="7" t="s">
        <v>16</v>
      </c>
      <c r="G165" s="11" t="s">
        <v>17</v>
      </c>
    </row>
    <row r="166" spans="1:7">
      <c r="A166" s="120" t="s">
        <v>56</v>
      </c>
      <c r="B166" s="121"/>
      <c r="C166" s="121"/>
      <c r="D166" s="121"/>
      <c r="E166" s="121"/>
      <c r="F166" s="121"/>
      <c r="G166" s="121"/>
    </row>
    <row r="167" spans="1:7">
      <c r="A167" s="3">
        <v>1</v>
      </c>
      <c r="B167" s="3" t="s">
        <v>19</v>
      </c>
      <c r="C167" s="9">
        <f t="shared" ref="C167:C172" si="29">ROUND(D167*0.901,4)</f>
        <v>2.4E-2</v>
      </c>
      <c r="D167" s="9">
        <v>2.6599999999999999E-2</v>
      </c>
      <c r="E167" s="13">
        <f t="shared" ref="E167:E172" si="30">C167+$C$9</f>
        <v>1.4701</v>
      </c>
      <c r="F167" s="76" t="str">
        <f>'[2]TARIFNE STAVKE od 01.10.2022'!F152</f>
        <v>0,0349</v>
      </c>
      <c r="G167" s="9">
        <f t="shared" ref="G167:G172" si="31">(E167+F167)</f>
        <v>1.5049999999999999</v>
      </c>
    </row>
    <row r="168" spans="1:7">
      <c r="A168" s="3">
        <v>2</v>
      </c>
      <c r="B168" s="3" t="s">
        <v>20</v>
      </c>
      <c r="C168" s="9">
        <f t="shared" si="29"/>
        <v>2.4E-2</v>
      </c>
      <c r="D168" s="9">
        <v>2.6599999999999999E-2</v>
      </c>
      <c r="E168" s="13">
        <f t="shared" si="30"/>
        <v>1.4701</v>
      </c>
      <c r="F168" s="76" t="str">
        <f>'[2]TARIFNE STAVKE od 01.10.2022'!F153</f>
        <v>0,0349</v>
      </c>
      <c r="G168" s="9">
        <f t="shared" si="31"/>
        <v>1.5049999999999999</v>
      </c>
    </row>
    <row r="169" spans="1:7">
      <c r="A169" s="3">
        <v>3</v>
      </c>
      <c r="B169" s="3" t="s">
        <v>21</v>
      </c>
      <c r="C169" s="9">
        <f t="shared" si="29"/>
        <v>2.4E-2</v>
      </c>
      <c r="D169" s="9">
        <v>2.6599999999999999E-2</v>
      </c>
      <c r="E169" s="13">
        <f t="shared" si="30"/>
        <v>1.4701</v>
      </c>
      <c r="F169" s="76" t="str">
        <f>'[2]TARIFNE STAVKE od 01.10.2022'!F154</f>
        <v>0,0279</v>
      </c>
      <c r="G169" s="9">
        <f t="shared" si="31"/>
        <v>1.498</v>
      </c>
    </row>
    <row r="170" spans="1:7">
      <c r="A170" s="3">
        <v>4</v>
      </c>
      <c r="B170" s="3" t="s">
        <v>22</v>
      </c>
      <c r="C170" s="9">
        <f t="shared" si="29"/>
        <v>2.4E-2</v>
      </c>
      <c r="D170" s="9">
        <v>2.6599999999999999E-2</v>
      </c>
      <c r="E170" s="13">
        <f t="shared" si="30"/>
        <v>1.4701</v>
      </c>
      <c r="F170" s="76" t="str">
        <f>'[2]TARIFNE STAVKE od 01.10.2022'!F155</f>
        <v>0,0261</v>
      </c>
      <c r="G170" s="9">
        <f t="shared" si="31"/>
        <v>1.4962</v>
      </c>
    </row>
    <row r="171" spans="1:7">
      <c r="A171" s="3">
        <v>5</v>
      </c>
      <c r="B171" s="3" t="s">
        <v>23</v>
      </c>
      <c r="C171" s="9">
        <f t="shared" si="29"/>
        <v>2.4E-2</v>
      </c>
      <c r="D171" s="9">
        <v>2.6599999999999999E-2</v>
      </c>
      <c r="E171" s="13">
        <f t="shared" si="30"/>
        <v>1.4701</v>
      </c>
      <c r="F171" s="76" t="str">
        <f>'[2]TARIFNE STAVKE od 01.10.2022'!F156</f>
        <v>0,0244</v>
      </c>
      <c r="G171" s="9">
        <f t="shared" si="31"/>
        <v>1.4944999999999999</v>
      </c>
    </row>
    <row r="172" spans="1:7">
      <c r="A172" s="3">
        <v>6</v>
      </c>
      <c r="B172" s="3" t="s">
        <v>24</v>
      </c>
      <c r="C172" s="9">
        <f t="shared" si="29"/>
        <v>2.4E-2</v>
      </c>
      <c r="D172" s="9">
        <v>2.6599999999999999E-2</v>
      </c>
      <c r="E172" s="13">
        <f t="shared" si="30"/>
        <v>1.4701</v>
      </c>
      <c r="F172" s="76" t="str">
        <f>'[2]TARIFNE STAVKE od 01.10.2022'!F157</f>
        <v>0,0227</v>
      </c>
      <c r="G172" s="9">
        <f t="shared" si="31"/>
        <v>1.4927999999999999</v>
      </c>
    </row>
    <row r="174" spans="1:7">
      <c r="A174" s="117" t="s">
        <v>57</v>
      </c>
      <c r="B174" s="117"/>
      <c r="C174" s="117"/>
      <c r="D174" s="117"/>
      <c r="E174" s="117"/>
      <c r="F174" s="117"/>
      <c r="G174" s="117"/>
    </row>
    <row r="175" spans="1:7" ht="38.25">
      <c r="A175" s="3" t="s">
        <v>8</v>
      </c>
      <c r="B175" s="3" t="s">
        <v>9</v>
      </c>
      <c r="C175" s="4" t="s">
        <v>10</v>
      </c>
      <c r="D175" s="4" t="s">
        <v>10</v>
      </c>
      <c r="E175" s="4" t="s">
        <v>11</v>
      </c>
      <c r="F175" s="4" t="s">
        <v>12</v>
      </c>
      <c r="G175" s="4" t="s">
        <v>13</v>
      </c>
    </row>
    <row r="176" spans="1:7">
      <c r="A176" s="7"/>
      <c r="B176" s="7" t="s">
        <v>14</v>
      </c>
      <c r="C176" s="7" t="s">
        <v>15</v>
      </c>
      <c r="D176" s="7" t="s">
        <v>15</v>
      </c>
      <c r="E176" s="7" t="s">
        <v>5</v>
      </c>
      <c r="F176" s="7" t="s">
        <v>16</v>
      </c>
      <c r="G176" s="11" t="s">
        <v>17</v>
      </c>
    </row>
    <row r="177" spans="1:7">
      <c r="A177" s="120" t="s">
        <v>58</v>
      </c>
      <c r="B177" s="121"/>
      <c r="C177" s="121"/>
      <c r="D177" s="121"/>
      <c r="E177" s="121"/>
      <c r="F177" s="121"/>
      <c r="G177" s="121"/>
    </row>
    <row r="178" spans="1:7">
      <c r="A178" s="3">
        <v>1</v>
      </c>
      <c r="B178" s="3" t="s">
        <v>20</v>
      </c>
      <c r="C178" s="9">
        <f t="shared" ref="C178:C180" si="32">ROUND(D178*0.901,4)</f>
        <v>2.4E-2</v>
      </c>
      <c r="D178" s="9">
        <v>2.6599999999999999E-2</v>
      </c>
      <c r="E178" s="13">
        <f>C178+$C$9</f>
        <v>1.4701</v>
      </c>
      <c r="F178" s="8">
        <f>'[2]TARIFNE STAVKE od 01.10.2022'!F161</f>
        <v>2.7300000000000001E-2</v>
      </c>
      <c r="G178" s="9">
        <f>(E178+F178)</f>
        <v>1.4974000000000001</v>
      </c>
    </row>
    <row r="179" spans="1:7">
      <c r="A179" s="3">
        <v>2</v>
      </c>
      <c r="B179" s="3" t="s">
        <v>21</v>
      </c>
      <c r="C179" s="9">
        <f t="shared" si="32"/>
        <v>2.4E-2</v>
      </c>
      <c r="D179" s="9">
        <v>2.6599999999999999E-2</v>
      </c>
      <c r="E179" s="13">
        <f>C179+$C$9</f>
        <v>1.4701</v>
      </c>
      <c r="F179" s="8">
        <f>'[2]TARIFNE STAVKE od 01.10.2022'!F162</f>
        <v>2.6800000000000001E-2</v>
      </c>
      <c r="G179" s="9">
        <f>(E179+F179)</f>
        <v>1.4968999999999999</v>
      </c>
    </row>
    <row r="180" spans="1:7">
      <c r="A180" s="3">
        <v>3</v>
      </c>
      <c r="B180" s="3" t="s">
        <v>23</v>
      </c>
      <c r="C180" s="9">
        <f t="shared" si="32"/>
        <v>2.4E-2</v>
      </c>
      <c r="D180" s="9">
        <v>2.6599999999999999E-2</v>
      </c>
      <c r="E180" s="13">
        <f>C180+$C$9</f>
        <v>1.4701</v>
      </c>
      <c r="F180" s="8">
        <f>'[2]TARIFNE STAVKE od 01.10.2022'!F163</f>
        <v>2.46E-2</v>
      </c>
      <c r="G180" s="9">
        <f>(E180+F180)</f>
        <v>1.4946999999999999</v>
      </c>
    </row>
    <row r="182" spans="1:7">
      <c r="A182" s="117" t="s">
        <v>59</v>
      </c>
      <c r="B182" s="117"/>
      <c r="C182" s="117"/>
      <c r="D182" s="117"/>
      <c r="E182" s="117"/>
      <c r="F182" s="117"/>
      <c r="G182" s="117"/>
    </row>
    <row r="183" spans="1:7" ht="38.25">
      <c r="A183" s="3" t="s">
        <v>8</v>
      </c>
      <c r="B183" s="3" t="s">
        <v>9</v>
      </c>
      <c r="C183" s="4" t="s">
        <v>10</v>
      </c>
      <c r="D183" s="4" t="s">
        <v>10</v>
      </c>
      <c r="E183" s="4" t="s">
        <v>11</v>
      </c>
      <c r="F183" s="4" t="s">
        <v>12</v>
      </c>
      <c r="G183" s="4" t="s">
        <v>13</v>
      </c>
    </row>
    <row r="184" spans="1:7">
      <c r="A184" s="7"/>
      <c r="B184" s="7" t="s">
        <v>14</v>
      </c>
      <c r="C184" s="7" t="s">
        <v>15</v>
      </c>
      <c r="D184" s="7" t="s">
        <v>15</v>
      </c>
      <c r="E184" s="7" t="s">
        <v>5</v>
      </c>
      <c r="F184" s="7" t="s">
        <v>16</v>
      </c>
      <c r="G184" s="11" t="s">
        <v>17</v>
      </c>
    </row>
    <row r="185" spans="1:7">
      <c r="A185" s="120" t="s">
        <v>60</v>
      </c>
      <c r="B185" s="121"/>
      <c r="C185" s="121"/>
      <c r="D185" s="121"/>
      <c r="E185" s="121"/>
      <c r="F185" s="121"/>
      <c r="G185" s="121"/>
    </row>
    <row r="186" spans="1:7">
      <c r="A186" s="3">
        <v>1</v>
      </c>
      <c r="B186" s="3" t="s">
        <v>20</v>
      </c>
      <c r="C186" s="9">
        <f t="shared" ref="C186:C189" si="33">ROUND(D186*0.901,4)</f>
        <v>2.4E-2</v>
      </c>
      <c r="D186" s="9">
        <v>2.6599999999999999E-2</v>
      </c>
      <c r="E186" s="13">
        <f>C186+$C$9</f>
        <v>1.4701</v>
      </c>
      <c r="F186" s="8">
        <f>'[2]TARIFNE STAVKE od 01.10.2022'!F167</f>
        <v>6.2300000000000001E-2</v>
      </c>
      <c r="G186" s="9">
        <f>(E186+F186)</f>
        <v>1.5324</v>
      </c>
    </row>
    <row r="187" spans="1:7">
      <c r="A187" s="3">
        <v>2</v>
      </c>
      <c r="B187" s="3" t="s">
        <v>21</v>
      </c>
      <c r="C187" s="9">
        <f t="shared" si="33"/>
        <v>2.4E-2</v>
      </c>
      <c r="D187" s="9">
        <v>2.6599999999999999E-2</v>
      </c>
      <c r="E187" s="13">
        <f>C187+$C$9</f>
        <v>1.4701</v>
      </c>
      <c r="F187" s="8">
        <f>'[2]TARIFNE STAVKE od 01.10.2022'!F168</f>
        <v>5.9200000000000003E-2</v>
      </c>
      <c r="G187" s="9">
        <f>(E187+F187)</f>
        <v>1.5292999999999999</v>
      </c>
    </row>
    <row r="188" spans="1:7">
      <c r="A188" s="3">
        <v>3</v>
      </c>
      <c r="B188" s="3" t="s">
        <v>23</v>
      </c>
      <c r="C188" s="9">
        <f t="shared" si="33"/>
        <v>2.4E-2</v>
      </c>
      <c r="D188" s="9">
        <v>2.6599999999999999E-2</v>
      </c>
      <c r="E188" s="13">
        <f>C188+$C$9</f>
        <v>1.4701</v>
      </c>
      <c r="F188" s="8">
        <f>'[2]TARIFNE STAVKE od 01.10.2022'!F169</f>
        <v>5.2999999999999999E-2</v>
      </c>
      <c r="G188" s="9">
        <f>(E188+F188)</f>
        <v>1.5230999999999999</v>
      </c>
    </row>
    <row r="189" spans="1:7">
      <c r="A189" s="3">
        <v>4</v>
      </c>
      <c r="B189" s="3" t="s">
        <v>25</v>
      </c>
      <c r="C189" s="9">
        <f t="shared" si="33"/>
        <v>2.4E-2</v>
      </c>
      <c r="D189" s="9">
        <v>2.6599999999999999E-2</v>
      </c>
      <c r="E189" s="13">
        <f>C189+$C$9</f>
        <v>1.4701</v>
      </c>
      <c r="F189" s="8">
        <f>'[2]TARIFNE STAVKE od 01.10.2022'!F170</f>
        <v>3.7400000000000003E-2</v>
      </c>
      <c r="G189" s="9">
        <f>(E189+F189)</f>
        <v>1.5075000000000001</v>
      </c>
    </row>
    <row r="191" spans="1:7">
      <c r="A191" s="117" t="s">
        <v>61</v>
      </c>
      <c r="B191" s="117"/>
      <c r="C191" s="117"/>
      <c r="D191" s="117"/>
      <c r="E191" s="117"/>
      <c r="F191" s="117"/>
      <c r="G191" s="117"/>
    </row>
    <row r="192" spans="1:7" ht="38.25">
      <c r="A192" s="3" t="s">
        <v>8</v>
      </c>
      <c r="B192" s="3" t="s">
        <v>9</v>
      </c>
      <c r="C192" s="4" t="s">
        <v>10</v>
      </c>
      <c r="D192" s="4" t="s">
        <v>10</v>
      </c>
      <c r="E192" s="4" t="s">
        <v>11</v>
      </c>
      <c r="F192" s="4" t="s">
        <v>12</v>
      </c>
      <c r="G192" s="4" t="s">
        <v>13</v>
      </c>
    </row>
    <row r="193" spans="1:7">
      <c r="A193" s="7"/>
      <c r="B193" s="7" t="s">
        <v>14</v>
      </c>
      <c r="C193" s="7" t="s">
        <v>15</v>
      </c>
      <c r="D193" s="7" t="s">
        <v>15</v>
      </c>
      <c r="E193" s="7" t="s">
        <v>5</v>
      </c>
      <c r="F193" s="7" t="s">
        <v>16</v>
      </c>
      <c r="G193" s="11" t="s">
        <v>17</v>
      </c>
    </row>
    <row r="194" spans="1:7">
      <c r="A194" s="120" t="s">
        <v>62</v>
      </c>
      <c r="B194" s="121"/>
      <c r="C194" s="121"/>
      <c r="D194" s="121"/>
      <c r="E194" s="121"/>
      <c r="F194" s="121"/>
      <c r="G194" s="121"/>
    </row>
    <row r="195" spans="1:7">
      <c r="A195" s="3">
        <v>1</v>
      </c>
      <c r="B195" s="3" t="s">
        <v>19</v>
      </c>
      <c r="C195" s="9">
        <f t="shared" ref="C195:C199" si="34">ROUND(D195*0.901,4)</f>
        <v>2.3300000000000001E-2</v>
      </c>
      <c r="D195" s="9">
        <v>2.5899999999999999E-2</v>
      </c>
      <c r="E195" s="13">
        <f>C195+$C$9</f>
        <v>1.4694</v>
      </c>
      <c r="F195" s="76" t="str">
        <f>'[2]TARIFNE STAVKE od 01.10.2022'!F174</f>
        <v>0,0264</v>
      </c>
      <c r="G195" s="9">
        <f>(E195+F195)</f>
        <v>1.4958</v>
      </c>
    </row>
    <row r="196" spans="1:7">
      <c r="A196" s="3">
        <v>2</v>
      </c>
      <c r="B196" s="3" t="s">
        <v>20</v>
      </c>
      <c r="C196" s="9">
        <f t="shared" si="34"/>
        <v>2.3300000000000001E-2</v>
      </c>
      <c r="D196" s="9">
        <v>2.5899999999999999E-2</v>
      </c>
      <c r="E196" s="13">
        <f>C196+$C$9</f>
        <v>1.4694</v>
      </c>
      <c r="F196" s="76" t="str">
        <f>'[2]TARIFNE STAVKE od 01.10.2022'!F175</f>
        <v>0,0264</v>
      </c>
      <c r="G196" s="9">
        <f>(E196+F196)</f>
        <v>1.4958</v>
      </c>
    </row>
    <row r="197" spans="1:7">
      <c r="A197" s="3">
        <v>3</v>
      </c>
      <c r="B197" s="3" t="s">
        <v>21</v>
      </c>
      <c r="C197" s="9">
        <f t="shared" si="34"/>
        <v>2.3300000000000001E-2</v>
      </c>
      <c r="D197" s="9">
        <v>2.5899999999999999E-2</v>
      </c>
      <c r="E197" s="13">
        <f>C197+$C$9</f>
        <v>1.4694</v>
      </c>
      <c r="F197" s="76" t="str">
        <f>'[2]TARIFNE STAVKE od 01.10.2022'!F176</f>
        <v>0,0238</v>
      </c>
      <c r="G197" s="9">
        <f>(E197+F197)</f>
        <v>1.4932000000000001</v>
      </c>
    </row>
    <row r="198" spans="1:7">
      <c r="A198" s="3">
        <v>4</v>
      </c>
      <c r="B198" s="3" t="s">
        <v>22</v>
      </c>
      <c r="C198" s="9">
        <f t="shared" si="34"/>
        <v>2.3300000000000001E-2</v>
      </c>
      <c r="D198" s="9">
        <v>2.5899999999999999E-2</v>
      </c>
      <c r="E198" s="13">
        <f>C198+$C$9</f>
        <v>1.4694</v>
      </c>
      <c r="F198" s="76" t="str">
        <f>'[2]TARIFNE STAVKE od 01.10.2022'!F177</f>
        <v>0,0238</v>
      </c>
      <c r="G198" s="9">
        <f>(E198+F198)</f>
        <v>1.4932000000000001</v>
      </c>
    </row>
    <row r="199" spans="1:7">
      <c r="A199" s="3">
        <v>5</v>
      </c>
      <c r="B199" s="3" t="s">
        <v>23</v>
      </c>
      <c r="C199" s="9">
        <f t="shared" si="34"/>
        <v>2.3300000000000001E-2</v>
      </c>
      <c r="D199" s="9">
        <v>2.5899999999999999E-2</v>
      </c>
      <c r="E199" s="13">
        <f>C199+$C$9</f>
        <v>1.4694</v>
      </c>
      <c r="F199" s="76" t="str">
        <f>'[2]TARIFNE STAVKE od 01.10.2022'!F178</f>
        <v>0,0211</v>
      </c>
      <c r="G199" s="9">
        <f>(E199+F199)</f>
        <v>1.4904999999999999</v>
      </c>
    </row>
    <row r="201" spans="1:7">
      <c r="A201" s="117" t="s">
        <v>63</v>
      </c>
      <c r="B201" s="117"/>
      <c r="C201" s="117"/>
      <c r="D201" s="117"/>
      <c r="E201" s="117"/>
      <c r="F201" s="117"/>
      <c r="G201" s="117"/>
    </row>
    <row r="202" spans="1:7" ht="38.25">
      <c r="A202" s="3" t="s">
        <v>8</v>
      </c>
      <c r="B202" s="3" t="s">
        <v>9</v>
      </c>
      <c r="C202" s="4" t="s">
        <v>10</v>
      </c>
      <c r="D202" s="4" t="s">
        <v>10</v>
      </c>
      <c r="E202" s="4" t="s">
        <v>11</v>
      </c>
      <c r="F202" s="4" t="s">
        <v>12</v>
      </c>
      <c r="G202" s="4" t="s">
        <v>13</v>
      </c>
    </row>
    <row r="203" spans="1:7">
      <c r="A203" s="7"/>
      <c r="B203" s="7" t="s">
        <v>14</v>
      </c>
      <c r="C203" s="7" t="s">
        <v>15</v>
      </c>
      <c r="D203" s="7" t="s">
        <v>15</v>
      </c>
      <c r="E203" s="7" t="s">
        <v>5</v>
      </c>
      <c r="F203" s="7" t="s">
        <v>16</v>
      </c>
      <c r="G203" s="11" t="s">
        <v>17</v>
      </c>
    </row>
    <row r="204" spans="1:7">
      <c r="A204" s="123" t="s">
        <v>149</v>
      </c>
      <c r="B204" s="124"/>
      <c r="C204" s="124"/>
      <c r="D204" s="124"/>
      <c r="E204" s="124"/>
      <c r="F204" s="124"/>
      <c r="G204" s="124"/>
    </row>
    <row r="205" spans="1:7">
      <c r="A205" s="3">
        <v>1</v>
      </c>
      <c r="B205" s="3" t="s">
        <v>19</v>
      </c>
      <c r="C205" s="9">
        <f t="shared" ref="C205:C209" si="35">ROUND(D205*0.901,4)</f>
        <v>2.3300000000000001E-2</v>
      </c>
      <c r="D205" s="9">
        <v>2.5899999999999999E-2</v>
      </c>
      <c r="E205" s="13">
        <f>C205+$C$9</f>
        <v>1.4694</v>
      </c>
      <c r="F205" s="8">
        <f>'[2]TARIFNE STAVKE od 01.10.2022'!F16</f>
        <v>3.04E-2</v>
      </c>
      <c r="G205" s="9">
        <f>(E205+F205)</f>
        <v>1.4998</v>
      </c>
    </row>
    <row r="206" spans="1:7">
      <c r="A206" s="3">
        <v>2</v>
      </c>
      <c r="B206" s="3" t="s">
        <v>20</v>
      </c>
      <c r="C206" s="9">
        <f t="shared" si="35"/>
        <v>2.3300000000000001E-2</v>
      </c>
      <c r="D206" s="9">
        <v>2.5899999999999999E-2</v>
      </c>
      <c r="E206" s="13">
        <f>C206+$C$9</f>
        <v>1.4694</v>
      </c>
      <c r="F206" s="8">
        <f>'[2]TARIFNE STAVKE od 01.10.2022'!F17</f>
        <v>3.04E-2</v>
      </c>
      <c r="G206" s="9">
        <f>(E206+F206)</f>
        <v>1.4998</v>
      </c>
    </row>
    <row r="207" spans="1:7">
      <c r="A207" s="3">
        <v>3</v>
      </c>
      <c r="B207" s="3" t="s">
        <v>21</v>
      </c>
      <c r="C207" s="9">
        <f t="shared" si="35"/>
        <v>2.3300000000000001E-2</v>
      </c>
      <c r="D207" s="9">
        <v>2.5899999999999999E-2</v>
      </c>
      <c r="E207" s="13">
        <f>C207+$C$9</f>
        <v>1.4694</v>
      </c>
      <c r="F207" s="8">
        <f>'[2]TARIFNE STAVKE od 01.10.2022'!F18</f>
        <v>3.04E-2</v>
      </c>
      <c r="G207" s="9">
        <f>(E207+F207)</f>
        <v>1.4998</v>
      </c>
    </row>
    <row r="208" spans="1:7">
      <c r="A208" s="3">
        <v>4</v>
      </c>
      <c r="B208" s="3" t="s">
        <v>22</v>
      </c>
      <c r="C208" s="9">
        <f t="shared" si="35"/>
        <v>2.3300000000000001E-2</v>
      </c>
      <c r="D208" s="9">
        <v>2.5899999999999999E-2</v>
      </c>
      <c r="E208" s="13">
        <f>C208+$C$9</f>
        <v>1.4694</v>
      </c>
      <c r="F208" s="8">
        <f>'[2]TARIFNE STAVKE od 01.10.2022'!F19</f>
        <v>2.7300000000000001E-2</v>
      </c>
      <c r="G208" s="9">
        <f>(E208+F208)</f>
        <v>1.4967000000000001</v>
      </c>
    </row>
    <row r="209" spans="1:7">
      <c r="A209" s="3">
        <v>5</v>
      </c>
      <c r="B209" s="3" t="s">
        <v>23</v>
      </c>
      <c r="C209" s="9">
        <f t="shared" si="35"/>
        <v>2.3300000000000001E-2</v>
      </c>
      <c r="D209" s="9">
        <v>2.5899999999999999E-2</v>
      </c>
      <c r="E209" s="13">
        <f>C209+$C$9</f>
        <v>1.4694</v>
      </c>
      <c r="F209" s="8">
        <f>'[2]TARIFNE STAVKE od 01.10.2022'!F20</f>
        <v>2.7300000000000001E-2</v>
      </c>
      <c r="G209" s="9">
        <f>(E209+F209)</f>
        <v>1.4967000000000001</v>
      </c>
    </row>
    <row r="210" spans="1:7">
      <c r="A210" s="120" t="s">
        <v>65</v>
      </c>
      <c r="B210" s="121"/>
      <c r="C210" s="121"/>
      <c r="D210" s="121"/>
      <c r="E210" s="121"/>
      <c r="F210" s="121"/>
      <c r="G210" s="121"/>
    </row>
    <row r="211" spans="1:7">
      <c r="A211" s="3">
        <v>1</v>
      </c>
      <c r="B211" s="3" t="s">
        <v>20</v>
      </c>
      <c r="C211" s="9">
        <f t="shared" ref="C211:C214" si="36">ROUND(D211*0.901,4)</f>
        <v>2.3300000000000001E-2</v>
      </c>
      <c r="D211" s="9">
        <v>2.5899999999999999E-2</v>
      </c>
      <c r="E211" s="13">
        <f>C211+$C$9</f>
        <v>1.4694</v>
      </c>
      <c r="F211" s="8">
        <f>'[2]TARIFNE STAVKE od 01.10.2022'!F190</f>
        <v>3.6600000000000001E-2</v>
      </c>
      <c r="G211" s="9">
        <f>(E211+F211)</f>
        <v>1.506</v>
      </c>
    </row>
    <row r="212" spans="1:7">
      <c r="A212" s="3">
        <v>2</v>
      </c>
      <c r="B212" s="3" t="s">
        <v>21</v>
      </c>
      <c r="C212" s="9">
        <f t="shared" si="36"/>
        <v>2.3300000000000001E-2</v>
      </c>
      <c r="D212" s="9">
        <v>2.5899999999999999E-2</v>
      </c>
      <c r="E212" s="13">
        <f>C212+$C$9</f>
        <v>1.4694</v>
      </c>
      <c r="F212" s="8">
        <f>'[2]TARIFNE STAVKE od 01.10.2022'!F191</f>
        <v>3.6600000000000001E-2</v>
      </c>
      <c r="G212" s="9">
        <f>(E212+F212)</f>
        <v>1.506</v>
      </c>
    </row>
    <row r="213" spans="1:7">
      <c r="A213" s="3">
        <v>3</v>
      </c>
      <c r="B213" s="3" t="s">
        <v>22</v>
      </c>
      <c r="C213" s="9">
        <f t="shared" si="36"/>
        <v>2.3300000000000001E-2</v>
      </c>
      <c r="D213" s="9">
        <v>2.5899999999999999E-2</v>
      </c>
      <c r="E213" s="13">
        <f>C213+$C$9</f>
        <v>1.4694</v>
      </c>
      <c r="F213" s="8">
        <f>'[2]TARIFNE STAVKE od 01.10.2022'!F192</f>
        <v>3.4799999999999998E-2</v>
      </c>
      <c r="G213" s="9">
        <f>(E213+F213)</f>
        <v>1.5042</v>
      </c>
    </row>
    <row r="214" spans="1:7">
      <c r="A214" s="3">
        <v>4</v>
      </c>
      <c r="B214" s="3" t="s">
        <v>23</v>
      </c>
      <c r="C214" s="9">
        <f t="shared" si="36"/>
        <v>2.3300000000000001E-2</v>
      </c>
      <c r="D214" s="9">
        <v>2.5899999999999999E-2</v>
      </c>
      <c r="E214" s="13">
        <f>C214+$C$9</f>
        <v>1.4694</v>
      </c>
      <c r="F214" s="8">
        <f>'[2]TARIFNE STAVKE od 01.10.2022'!F193</f>
        <v>3.2899999999999999E-2</v>
      </c>
      <c r="G214" s="9">
        <f>(E214+F214)</f>
        <v>1.5023</v>
      </c>
    </row>
    <row r="215" spans="1:7">
      <c r="A215" s="122" t="s">
        <v>66</v>
      </c>
      <c r="B215" s="122"/>
      <c r="C215" s="122"/>
      <c r="D215" s="122"/>
      <c r="E215" s="122"/>
      <c r="F215" s="122"/>
      <c r="G215" s="122"/>
    </row>
    <row r="216" spans="1:7">
      <c r="A216" s="3">
        <v>1</v>
      </c>
      <c r="B216" s="3" t="s">
        <v>20</v>
      </c>
      <c r="C216" s="9">
        <f t="shared" ref="C216:C219" si="37">ROUND(D216*0.901,4)</f>
        <v>2.3300000000000001E-2</v>
      </c>
      <c r="D216" s="9">
        <v>2.5899999999999999E-2</v>
      </c>
      <c r="E216" s="13">
        <f>C216+$C$9</f>
        <v>1.4694</v>
      </c>
      <c r="F216" s="8">
        <f>'[2]TARIFNE STAVKE od 01.10.2022'!F197</f>
        <v>4.1399999999999999E-2</v>
      </c>
      <c r="G216" s="9">
        <f>(E216+F216)</f>
        <v>1.5108000000000001</v>
      </c>
    </row>
    <row r="217" spans="1:7">
      <c r="A217" s="3">
        <v>2</v>
      </c>
      <c r="B217" s="3" t="s">
        <v>21</v>
      </c>
      <c r="C217" s="9">
        <f t="shared" si="37"/>
        <v>2.3300000000000001E-2</v>
      </c>
      <c r="D217" s="9">
        <v>2.5899999999999999E-2</v>
      </c>
      <c r="E217" s="13">
        <f>C217+$C$9</f>
        <v>1.4694</v>
      </c>
      <c r="F217" s="8">
        <f>'[2]TARIFNE STAVKE od 01.10.2022'!F198</f>
        <v>3.3099999999999997E-2</v>
      </c>
      <c r="G217" s="9">
        <f>(E217+F217)</f>
        <v>1.5024999999999999</v>
      </c>
    </row>
    <row r="218" spans="1:7">
      <c r="A218" s="3">
        <v>3</v>
      </c>
      <c r="B218" s="3" t="s">
        <v>22</v>
      </c>
      <c r="C218" s="9">
        <f t="shared" si="37"/>
        <v>2.3300000000000001E-2</v>
      </c>
      <c r="D218" s="9">
        <v>2.5899999999999999E-2</v>
      </c>
      <c r="E218" s="13">
        <f>C218+$C$9</f>
        <v>1.4694</v>
      </c>
      <c r="F218" s="8">
        <f>'[2]TARIFNE STAVKE od 01.10.2022'!F199</f>
        <v>3.1E-2</v>
      </c>
      <c r="G218" s="9">
        <f>(E218+F218)</f>
        <v>1.5004</v>
      </c>
    </row>
    <row r="219" spans="1:7">
      <c r="A219" s="3">
        <v>4</v>
      </c>
      <c r="B219" s="3" t="s">
        <v>23</v>
      </c>
      <c r="C219" s="9">
        <f t="shared" si="37"/>
        <v>2.3300000000000001E-2</v>
      </c>
      <c r="D219" s="9">
        <v>2.5899999999999999E-2</v>
      </c>
      <c r="E219" s="13">
        <f>C219+$C$9</f>
        <v>1.4694</v>
      </c>
      <c r="F219" s="8">
        <f>'[2]TARIFNE STAVKE od 01.10.2022'!F200</f>
        <v>2.8899999999999999E-2</v>
      </c>
      <c r="G219" s="9">
        <f>(E219+F219)</f>
        <v>1.4983</v>
      </c>
    </row>
    <row r="221" spans="1:7">
      <c r="A221" s="117" t="s">
        <v>67</v>
      </c>
      <c r="B221" s="117"/>
      <c r="C221" s="117"/>
      <c r="D221" s="117"/>
      <c r="E221" s="117"/>
      <c r="F221" s="117"/>
      <c r="G221" s="117"/>
    </row>
    <row r="222" spans="1:7" ht="38.25">
      <c r="A222" s="3" t="s">
        <v>8</v>
      </c>
      <c r="B222" s="3" t="s">
        <v>9</v>
      </c>
      <c r="C222" s="4" t="s">
        <v>10</v>
      </c>
      <c r="D222" s="4" t="s">
        <v>10</v>
      </c>
      <c r="E222" s="4" t="s">
        <v>11</v>
      </c>
      <c r="F222" s="4" t="s">
        <v>12</v>
      </c>
      <c r="G222" s="4" t="s">
        <v>13</v>
      </c>
    </row>
    <row r="223" spans="1:7">
      <c r="A223" s="7"/>
      <c r="B223" s="7" t="s">
        <v>14</v>
      </c>
      <c r="C223" s="7" t="s">
        <v>15</v>
      </c>
      <c r="D223" s="7" t="s">
        <v>15</v>
      </c>
      <c r="E223" s="7" t="s">
        <v>5</v>
      </c>
      <c r="F223" s="7" t="s">
        <v>16</v>
      </c>
      <c r="G223" s="11" t="s">
        <v>17</v>
      </c>
    </row>
    <row r="224" spans="1:7">
      <c r="A224" s="120" t="s">
        <v>68</v>
      </c>
      <c r="B224" s="121"/>
      <c r="C224" s="121"/>
      <c r="D224" s="121"/>
      <c r="E224" s="121"/>
      <c r="F224" s="121"/>
      <c r="G224" s="121"/>
    </row>
    <row r="225" spans="1:7">
      <c r="A225" s="3">
        <v>1</v>
      </c>
      <c r="B225" s="3" t="s">
        <v>19</v>
      </c>
      <c r="C225" s="9">
        <f t="shared" ref="C225:C228" si="38">ROUND(D225*0.901,4)</f>
        <v>2.6599999999999999E-2</v>
      </c>
      <c r="D225" s="9">
        <v>2.9499999999999998E-2</v>
      </c>
      <c r="E225" s="13">
        <f>C225+$C$9</f>
        <v>1.4726999999999999</v>
      </c>
      <c r="F225" s="8">
        <f>'[2]TARIFNE STAVKE od 01.10.2022'!F204</f>
        <v>4.6300000000000001E-2</v>
      </c>
      <c r="G225" s="9">
        <f>(E225+F225)</f>
        <v>1.5189999999999999</v>
      </c>
    </row>
    <row r="226" spans="1:7">
      <c r="A226" s="3">
        <v>2</v>
      </c>
      <c r="B226" s="3" t="s">
        <v>20</v>
      </c>
      <c r="C226" s="9">
        <f t="shared" si="38"/>
        <v>2.6599999999999999E-2</v>
      </c>
      <c r="D226" s="9">
        <v>2.9499999999999998E-2</v>
      </c>
      <c r="E226" s="13">
        <f>C226+$C$9</f>
        <v>1.4726999999999999</v>
      </c>
      <c r="F226" s="8">
        <f>'[2]TARIFNE STAVKE od 01.10.2022'!F205</f>
        <v>3.56E-2</v>
      </c>
      <c r="G226" s="9">
        <f>(E226+F226)</f>
        <v>1.5083</v>
      </c>
    </row>
    <row r="227" spans="1:7">
      <c r="A227" s="3">
        <v>3</v>
      </c>
      <c r="B227" s="3" t="s">
        <v>21</v>
      </c>
      <c r="C227" s="9">
        <f t="shared" si="38"/>
        <v>2.6599999999999999E-2</v>
      </c>
      <c r="D227" s="9">
        <v>2.9499999999999998E-2</v>
      </c>
      <c r="E227" s="13">
        <f>C227+$C$9</f>
        <v>1.4726999999999999</v>
      </c>
      <c r="F227" s="8">
        <f>'[2]TARIFNE STAVKE od 01.10.2022'!F206</f>
        <v>3.0300000000000001E-2</v>
      </c>
      <c r="G227" s="9">
        <f>(E227+F227)</f>
        <v>1.5029999999999999</v>
      </c>
    </row>
    <row r="228" spans="1:7">
      <c r="A228" s="3">
        <v>4</v>
      </c>
      <c r="B228" s="3" t="s">
        <v>23</v>
      </c>
      <c r="C228" s="9">
        <f t="shared" si="38"/>
        <v>2.6599999999999999E-2</v>
      </c>
      <c r="D228" s="9">
        <v>2.9499999999999998E-2</v>
      </c>
      <c r="E228" s="13">
        <f>C228+$C$9</f>
        <v>1.4726999999999999</v>
      </c>
      <c r="F228" s="8">
        <f>'[2]TARIFNE STAVKE od 01.10.2022'!F207</f>
        <v>2.6700000000000002E-2</v>
      </c>
      <c r="G228" s="9">
        <f>(E228+F228)</f>
        <v>1.4993999999999998</v>
      </c>
    </row>
    <row r="230" spans="1:7">
      <c r="A230" s="117" t="s">
        <v>69</v>
      </c>
      <c r="B230" s="117"/>
      <c r="C230" s="117"/>
      <c r="D230" s="117"/>
      <c r="E230" s="117"/>
      <c r="F230" s="117"/>
      <c r="G230" s="117"/>
    </row>
    <row r="231" spans="1:7" ht="38.25">
      <c r="A231" s="3" t="s">
        <v>8</v>
      </c>
      <c r="B231" s="3" t="s">
        <v>9</v>
      </c>
      <c r="C231" s="4" t="s">
        <v>10</v>
      </c>
      <c r="D231" s="4" t="s">
        <v>10</v>
      </c>
      <c r="E231" s="4" t="s">
        <v>11</v>
      </c>
      <c r="F231" s="4" t="s">
        <v>12</v>
      </c>
      <c r="G231" s="4" t="s">
        <v>13</v>
      </c>
    </row>
    <row r="232" spans="1:7">
      <c r="A232" s="7"/>
      <c r="B232" s="7" t="s">
        <v>14</v>
      </c>
      <c r="C232" s="7" t="s">
        <v>15</v>
      </c>
      <c r="D232" s="7" t="s">
        <v>15</v>
      </c>
      <c r="E232" s="7" t="s">
        <v>5</v>
      </c>
      <c r="F232" s="7" t="s">
        <v>16</v>
      </c>
      <c r="G232" s="11" t="s">
        <v>17</v>
      </c>
    </row>
    <row r="233" spans="1:7">
      <c r="A233" s="120" t="s">
        <v>68</v>
      </c>
      <c r="B233" s="121"/>
      <c r="C233" s="121"/>
      <c r="D233" s="121"/>
      <c r="E233" s="121"/>
      <c r="F233" s="121"/>
      <c r="G233" s="121"/>
    </row>
    <row r="234" spans="1:7">
      <c r="A234" s="3">
        <v>1</v>
      </c>
      <c r="B234" s="3" t="s">
        <v>19</v>
      </c>
      <c r="C234" s="9">
        <f t="shared" ref="C234:C241" si="39">ROUND(D234*0.901,4)</f>
        <v>3.3399999999999999E-2</v>
      </c>
      <c r="D234" s="9">
        <v>3.7100000000000001E-2</v>
      </c>
      <c r="E234" s="13">
        <f t="shared" ref="E234:E241" si="40">C234+$C$9</f>
        <v>1.4795</v>
      </c>
      <c r="F234" s="8">
        <f>'[2]TARIFNE STAVKE od 01.10.2022'!F211</f>
        <v>4.6300000000000001E-2</v>
      </c>
      <c r="G234" s="9">
        <f t="shared" ref="G234:G241" si="41">(E234+F234)</f>
        <v>1.5258</v>
      </c>
    </row>
    <row r="235" spans="1:7">
      <c r="A235" s="3">
        <v>2</v>
      </c>
      <c r="B235" s="3" t="s">
        <v>20</v>
      </c>
      <c r="C235" s="9">
        <f t="shared" si="39"/>
        <v>3.3399999999999999E-2</v>
      </c>
      <c r="D235" s="9">
        <v>3.7100000000000001E-2</v>
      </c>
      <c r="E235" s="13">
        <f t="shared" si="40"/>
        <v>1.4795</v>
      </c>
      <c r="F235" s="8">
        <f>'[2]TARIFNE STAVKE od 01.10.2022'!F212</f>
        <v>3.56E-2</v>
      </c>
      <c r="G235" s="9">
        <f t="shared" si="41"/>
        <v>1.5151000000000001</v>
      </c>
    </row>
    <row r="236" spans="1:7">
      <c r="A236" s="3">
        <v>3</v>
      </c>
      <c r="B236" s="3" t="s">
        <v>21</v>
      </c>
      <c r="C236" s="9">
        <f t="shared" si="39"/>
        <v>3.3399999999999999E-2</v>
      </c>
      <c r="D236" s="9">
        <v>3.7100000000000001E-2</v>
      </c>
      <c r="E236" s="13">
        <f t="shared" si="40"/>
        <v>1.4795</v>
      </c>
      <c r="F236" s="8">
        <f>'[2]TARIFNE STAVKE od 01.10.2022'!F213</f>
        <v>3.0300000000000001E-2</v>
      </c>
      <c r="G236" s="9">
        <f t="shared" si="41"/>
        <v>1.5098</v>
      </c>
    </row>
    <row r="237" spans="1:7">
      <c r="A237" s="3">
        <v>4</v>
      </c>
      <c r="B237" s="3" t="s">
        <v>22</v>
      </c>
      <c r="C237" s="9">
        <f t="shared" si="39"/>
        <v>3.3399999999999999E-2</v>
      </c>
      <c r="D237" s="9">
        <v>3.7100000000000001E-2</v>
      </c>
      <c r="E237" s="13">
        <f t="shared" si="40"/>
        <v>1.4795</v>
      </c>
      <c r="F237" s="8">
        <f>'[2]TARIFNE STAVKE od 01.10.2022'!F214</f>
        <v>2.8500000000000001E-2</v>
      </c>
      <c r="G237" s="9">
        <f t="shared" si="41"/>
        <v>1.508</v>
      </c>
    </row>
    <row r="238" spans="1:7">
      <c r="A238" s="3">
        <v>5</v>
      </c>
      <c r="B238" s="3" t="s">
        <v>23</v>
      </c>
      <c r="C238" s="9">
        <f t="shared" si="39"/>
        <v>3.3399999999999999E-2</v>
      </c>
      <c r="D238" s="9">
        <v>3.7100000000000001E-2</v>
      </c>
      <c r="E238" s="13">
        <f t="shared" si="40"/>
        <v>1.4795</v>
      </c>
      <c r="F238" s="8">
        <f>'[2]TARIFNE STAVKE od 01.10.2022'!F215</f>
        <v>2.6700000000000002E-2</v>
      </c>
      <c r="G238" s="9">
        <f t="shared" si="41"/>
        <v>1.5062</v>
      </c>
    </row>
    <row r="239" spans="1:7">
      <c r="A239" s="3">
        <v>6</v>
      </c>
      <c r="B239" s="3" t="s">
        <v>24</v>
      </c>
      <c r="C239" s="9">
        <f t="shared" si="39"/>
        <v>3.3399999999999999E-2</v>
      </c>
      <c r="D239" s="9">
        <v>3.7100000000000001E-2</v>
      </c>
      <c r="E239" s="13">
        <f t="shared" si="40"/>
        <v>1.4795</v>
      </c>
      <c r="F239" s="8">
        <f>'[2]TARIFNE STAVKE od 01.10.2022'!F216</f>
        <v>2.5000000000000001E-2</v>
      </c>
      <c r="G239" s="9">
        <f t="shared" si="41"/>
        <v>1.5044999999999999</v>
      </c>
    </row>
    <row r="240" spans="1:7">
      <c r="A240" s="3">
        <v>7</v>
      </c>
      <c r="B240" s="3" t="s">
        <v>25</v>
      </c>
      <c r="C240" s="9">
        <f t="shared" si="39"/>
        <v>3.3399999999999999E-2</v>
      </c>
      <c r="D240" s="9">
        <v>3.7100000000000001E-2</v>
      </c>
      <c r="E240" s="13">
        <f t="shared" si="40"/>
        <v>1.4795</v>
      </c>
      <c r="F240" s="8">
        <f>'[2]TARIFNE STAVKE od 01.10.2022'!F217</f>
        <v>2.3199999999999998E-2</v>
      </c>
      <c r="G240" s="9">
        <f t="shared" si="41"/>
        <v>1.5026999999999999</v>
      </c>
    </row>
    <row r="241" spans="1:7">
      <c r="A241" s="3">
        <v>8</v>
      </c>
      <c r="B241" s="3" t="s">
        <v>28</v>
      </c>
      <c r="C241" s="9">
        <f t="shared" si="39"/>
        <v>3.3399999999999999E-2</v>
      </c>
      <c r="D241" s="9">
        <v>3.7100000000000001E-2</v>
      </c>
      <c r="E241" s="13">
        <f t="shared" si="40"/>
        <v>1.4795</v>
      </c>
      <c r="F241" s="8">
        <f>'[2]TARIFNE STAVKE od 01.10.2022'!F218</f>
        <v>2.1399999999999999E-2</v>
      </c>
      <c r="G241" s="9">
        <f t="shared" si="41"/>
        <v>1.5009000000000001</v>
      </c>
    </row>
    <row r="243" spans="1:7">
      <c r="A243" s="117" t="s">
        <v>70</v>
      </c>
      <c r="B243" s="117"/>
      <c r="C243" s="117"/>
      <c r="D243" s="117"/>
      <c r="E243" s="117"/>
      <c r="F243" s="117"/>
      <c r="G243" s="117"/>
    </row>
    <row r="244" spans="1:7" ht="38.25">
      <c r="A244" s="3" t="s">
        <v>8</v>
      </c>
      <c r="B244" s="3" t="s">
        <v>9</v>
      </c>
      <c r="C244" s="4" t="s">
        <v>10</v>
      </c>
      <c r="D244" s="4" t="s">
        <v>10</v>
      </c>
      <c r="E244" s="4" t="s">
        <v>11</v>
      </c>
      <c r="F244" s="4" t="s">
        <v>12</v>
      </c>
      <c r="G244" s="4" t="s">
        <v>13</v>
      </c>
    </row>
    <row r="245" spans="1:7">
      <c r="A245" s="7"/>
      <c r="B245" s="7" t="s">
        <v>14</v>
      </c>
      <c r="C245" s="7" t="s">
        <v>15</v>
      </c>
      <c r="D245" s="7" t="s">
        <v>15</v>
      </c>
      <c r="E245" s="7" t="s">
        <v>5</v>
      </c>
      <c r="F245" s="7" t="s">
        <v>16</v>
      </c>
      <c r="G245" s="11" t="s">
        <v>17</v>
      </c>
    </row>
    <row r="246" spans="1:7">
      <c r="A246" s="120" t="s">
        <v>68</v>
      </c>
      <c r="B246" s="121"/>
      <c r="C246" s="121"/>
      <c r="D246" s="121"/>
      <c r="E246" s="121"/>
      <c r="F246" s="121"/>
      <c r="G246" s="121"/>
    </row>
    <row r="247" spans="1:7">
      <c r="A247" s="3">
        <v>1</v>
      </c>
      <c r="B247" s="3" t="s">
        <v>19</v>
      </c>
      <c r="C247" s="9">
        <f t="shared" ref="C247:C253" si="42">ROUND(D247*0.901,4)</f>
        <v>3.3399999999999999E-2</v>
      </c>
      <c r="D247" s="9">
        <v>3.7100000000000001E-2</v>
      </c>
      <c r="E247" s="13">
        <f t="shared" ref="E247:E253" si="43">C247+$C$9</f>
        <v>1.4795</v>
      </c>
      <c r="F247" s="8">
        <f>'[2]TARIFNE STAVKE od 01.10.2022'!F222</f>
        <v>4.6300000000000001E-2</v>
      </c>
      <c r="G247" s="9">
        <f t="shared" ref="G247:G253" si="44">(E247+F247)</f>
        <v>1.5258</v>
      </c>
    </row>
    <row r="248" spans="1:7">
      <c r="A248" s="3">
        <v>2</v>
      </c>
      <c r="B248" s="3" t="s">
        <v>20</v>
      </c>
      <c r="C248" s="9">
        <f t="shared" si="42"/>
        <v>3.3399999999999999E-2</v>
      </c>
      <c r="D248" s="9">
        <v>3.7100000000000001E-2</v>
      </c>
      <c r="E248" s="13">
        <f t="shared" si="43"/>
        <v>1.4795</v>
      </c>
      <c r="F248" s="8">
        <f>'[2]TARIFNE STAVKE od 01.10.2022'!F223</f>
        <v>3.56E-2</v>
      </c>
      <c r="G248" s="9">
        <f t="shared" si="44"/>
        <v>1.5151000000000001</v>
      </c>
    </row>
    <row r="249" spans="1:7">
      <c r="A249" s="3">
        <v>3</v>
      </c>
      <c r="B249" s="3" t="s">
        <v>21</v>
      </c>
      <c r="C249" s="9">
        <f t="shared" si="42"/>
        <v>3.3399999999999999E-2</v>
      </c>
      <c r="D249" s="9">
        <v>3.7100000000000001E-2</v>
      </c>
      <c r="E249" s="13">
        <f t="shared" si="43"/>
        <v>1.4795</v>
      </c>
      <c r="F249" s="8">
        <f>'[2]TARIFNE STAVKE od 01.10.2022'!F224</f>
        <v>3.0300000000000001E-2</v>
      </c>
      <c r="G249" s="9">
        <f t="shared" si="44"/>
        <v>1.5098</v>
      </c>
    </row>
    <row r="250" spans="1:7">
      <c r="A250" s="3">
        <v>4</v>
      </c>
      <c r="B250" s="3" t="s">
        <v>22</v>
      </c>
      <c r="C250" s="9">
        <f t="shared" si="42"/>
        <v>3.3399999999999999E-2</v>
      </c>
      <c r="D250" s="9">
        <v>3.7100000000000001E-2</v>
      </c>
      <c r="E250" s="13">
        <f t="shared" si="43"/>
        <v>1.4795</v>
      </c>
      <c r="F250" s="8">
        <f>'[2]TARIFNE STAVKE od 01.10.2022'!F225</f>
        <v>2.8500000000000001E-2</v>
      </c>
      <c r="G250" s="9">
        <f t="shared" si="44"/>
        <v>1.508</v>
      </c>
    </row>
    <row r="251" spans="1:7">
      <c r="A251" s="3">
        <v>5</v>
      </c>
      <c r="B251" s="3" t="s">
        <v>23</v>
      </c>
      <c r="C251" s="9">
        <f t="shared" si="42"/>
        <v>3.3399999999999999E-2</v>
      </c>
      <c r="D251" s="9">
        <v>3.7100000000000001E-2</v>
      </c>
      <c r="E251" s="13">
        <f t="shared" si="43"/>
        <v>1.4795</v>
      </c>
      <c r="F251" s="8">
        <f>'[2]TARIFNE STAVKE od 01.10.2022'!F226</f>
        <v>2.6700000000000002E-2</v>
      </c>
      <c r="G251" s="9">
        <f t="shared" si="44"/>
        <v>1.5062</v>
      </c>
    </row>
    <row r="252" spans="1:7">
      <c r="A252" s="3">
        <v>6</v>
      </c>
      <c r="B252" s="3" t="s">
        <v>24</v>
      </c>
      <c r="C252" s="9">
        <f t="shared" si="42"/>
        <v>3.3399999999999999E-2</v>
      </c>
      <c r="D252" s="9">
        <v>3.7100000000000001E-2</v>
      </c>
      <c r="E252" s="13">
        <f t="shared" si="43"/>
        <v>1.4795</v>
      </c>
      <c r="F252" s="8">
        <f>'[2]TARIFNE STAVKE od 01.10.2022'!F227</f>
        <v>2.5000000000000001E-2</v>
      </c>
      <c r="G252" s="9">
        <f t="shared" si="44"/>
        <v>1.5044999999999999</v>
      </c>
    </row>
    <row r="253" spans="1:7">
      <c r="A253" s="3">
        <v>7</v>
      </c>
      <c r="B253" s="3" t="s">
        <v>25</v>
      </c>
      <c r="C253" s="9">
        <f t="shared" si="42"/>
        <v>3.3399999999999999E-2</v>
      </c>
      <c r="D253" s="9">
        <v>3.7100000000000001E-2</v>
      </c>
      <c r="E253" s="13">
        <f t="shared" si="43"/>
        <v>1.4795</v>
      </c>
      <c r="F253" s="8">
        <f>'[2]TARIFNE STAVKE od 01.10.2022'!F228</f>
        <v>2.3199999999999998E-2</v>
      </c>
      <c r="G253" s="9">
        <f t="shared" si="44"/>
        <v>1.5026999999999999</v>
      </c>
    </row>
    <row r="255" spans="1:7">
      <c r="A255" s="117" t="s">
        <v>71</v>
      </c>
      <c r="B255" s="117"/>
      <c r="C255" s="117"/>
      <c r="D255" s="117"/>
      <c r="E255" s="117"/>
      <c r="F255" s="117"/>
      <c r="G255" s="117"/>
    </row>
    <row r="256" spans="1:7" ht="38.25">
      <c r="A256" s="3" t="s">
        <v>8</v>
      </c>
      <c r="B256" s="3" t="s">
        <v>9</v>
      </c>
      <c r="C256" s="4" t="s">
        <v>10</v>
      </c>
      <c r="D256" s="4" t="s">
        <v>10</v>
      </c>
      <c r="E256" s="4" t="s">
        <v>11</v>
      </c>
      <c r="F256" s="4" t="s">
        <v>12</v>
      </c>
      <c r="G256" s="4" t="s">
        <v>13</v>
      </c>
    </row>
    <row r="257" spans="1:7">
      <c r="A257" s="7"/>
      <c r="B257" s="7" t="s">
        <v>14</v>
      </c>
      <c r="C257" s="7" t="s">
        <v>15</v>
      </c>
      <c r="D257" s="7" t="s">
        <v>15</v>
      </c>
      <c r="E257" s="7" t="s">
        <v>5</v>
      </c>
      <c r="F257" s="7" t="s">
        <v>16</v>
      </c>
      <c r="G257" s="11" t="s">
        <v>17</v>
      </c>
    </row>
    <row r="258" spans="1:7">
      <c r="A258" s="120" t="s">
        <v>68</v>
      </c>
      <c r="B258" s="121"/>
      <c r="C258" s="121"/>
      <c r="D258" s="121"/>
      <c r="E258" s="121"/>
      <c r="F258" s="121"/>
      <c r="G258" s="121"/>
    </row>
    <row r="259" spans="1:7">
      <c r="A259" s="3">
        <v>1</v>
      </c>
      <c r="B259" s="3" t="s">
        <v>19</v>
      </c>
      <c r="C259" s="9">
        <f t="shared" ref="C259:C265" si="45">ROUND(D259*0.901,4)</f>
        <v>2.6599999999999999E-2</v>
      </c>
      <c r="D259" s="9">
        <v>2.9499999999999998E-2</v>
      </c>
      <c r="E259" s="13">
        <f t="shared" ref="E259:E265" si="46">C259+$C$9</f>
        <v>1.4726999999999999</v>
      </c>
      <c r="F259" s="8">
        <f>'[2]TARIFNE STAVKE od 01.10.2022'!F232</f>
        <v>4.6300000000000001E-2</v>
      </c>
      <c r="G259" s="9">
        <f t="shared" ref="G259:G265" si="47">(E259+F259)</f>
        <v>1.5189999999999999</v>
      </c>
    </row>
    <row r="260" spans="1:7">
      <c r="A260" s="3">
        <v>2</v>
      </c>
      <c r="B260" s="3" t="s">
        <v>20</v>
      </c>
      <c r="C260" s="9">
        <f t="shared" si="45"/>
        <v>2.6599999999999999E-2</v>
      </c>
      <c r="D260" s="9">
        <v>2.9499999999999998E-2</v>
      </c>
      <c r="E260" s="13">
        <f t="shared" si="46"/>
        <v>1.4726999999999999</v>
      </c>
      <c r="F260" s="8">
        <f>'[2]TARIFNE STAVKE od 01.10.2022'!F233</f>
        <v>3.56E-2</v>
      </c>
      <c r="G260" s="9">
        <f t="shared" si="47"/>
        <v>1.5083</v>
      </c>
    </row>
    <row r="261" spans="1:7">
      <c r="A261" s="3">
        <v>3</v>
      </c>
      <c r="B261" s="3" t="s">
        <v>21</v>
      </c>
      <c r="C261" s="9">
        <f t="shared" si="45"/>
        <v>2.6599999999999999E-2</v>
      </c>
      <c r="D261" s="9">
        <v>2.9499999999999998E-2</v>
      </c>
      <c r="E261" s="13">
        <f t="shared" si="46"/>
        <v>1.4726999999999999</v>
      </c>
      <c r="F261" s="8">
        <f>'[2]TARIFNE STAVKE od 01.10.2022'!F234</f>
        <v>3.0300000000000001E-2</v>
      </c>
      <c r="G261" s="9">
        <f t="shared" si="47"/>
        <v>1.5029999999999999</v>
      </c>
    </row>
    <row r="262" spans="1:7">
      <c r="A262" s="3">
        <v>4</v>
      </c>
      <c r="B262" s="3" t="s">
        <v>22</v>
      </c>
      <c r="C262" s="9">
        <f t="shared" si="45"/>
        <v>2.6599999999999999E-2</v>
      </c>
      <c r="D262" s="9">
        <v>2.9499999999999998E-2</v>
      </c>
      <c r="E262" s="13">
        <f t="shared" si="46"/>
        <v>1.4726999999999999</v>
      </c>
      <c r="F262" s="8">
        <f>'[2]TARIFNE STAVKE od 01.10.2022'!F235</f>
        <v>2.8500000000000001E-2</v>
      </c>
      <c r="G262" s="9">
        <f t="shared" si="47"/>
        <v>1.5011999999999999</v>
      </c>
    </row>
    <row r="263" spans="1:7">
      <c r="A263" s="3">
        <v>5</v>
      </c>
      <c r="B263" s="3" t="s">
        <v>23</v>
      </c>
      <c r="C263" s="9">
        <f t="shared" si="45"/>
        <v>2.6599999999999999E-2</v>
      </c>
      <c r="D263" s="9">
        <v>2.9499999999999998E-2</v>
      </c>
      <c r="E263" s="13">
        <f t="shared" si="46"/>
        <v>1.4726999999999999</v>
      </c>
      <c r="F263" s="8">
        <f>'[2]TARIFNE STAVKE od 01.10.2022'!F236</f>
        <v>2.6700000000000002E-2</v>
      </c>
      <c r="G263" s="9">
        <f t="shared" si="47"/>
        <v>1.4993999999999998</v>
      </c>
    </row>
    <row r="264" spans="1:7">
      <c r="A264" s="3">
        <v>6</v>
      </c>
      <c r="B264" s="3" t="s">
        <v>24</v>
      </c>
      <c r="C264" s="9">
        <f t="shared" si="45"/>
        <v>2.6599999999999999E-2</v>
      </c>
      <c r="D264" s="9">
        <v>2.9499999999999998E-2</v>
      </c>
      <c r="E264" s="13">
        <f t="shared" si="46"/>
        <v>1.4726999999999999</v>
      </c>
      <c r="F264" s="8">
        <f>'[2]TARIFNE STAVKE od 01.10.2022'!F237</f>
        <v>2.5000000000000001E-2</v>
      </c>
      <c r="G264" s="9">
        <f t="shared" si="47"/>
        <v>1.4976999999999998</v>
      </c>
    </row>
    <row r="265" spans="1:7">
      <c r="A265" s="3">
        <v>7</v>
      </c>
      <c r="B265" s="3" t="s">
        <v>25</v>
      </c>
      <c r="C265" s="9">
        <f t="shared" si="45"/>
        <v>2.6599999999999999E-2</v>
      </c>
      <c r="D265" s="9">
        <v>2.9499999999999998E-2</v>
      </c>
      <c r="E265" s="13">
        <f t="shared" si="46"/>
        <v>1.4726999999999999</v>
      </c>
      <c r="F265" s="8">
        <f>'[2]TARIFNE STAVKE od 01.10.2022'!F238</f>
        <v>2.3199999999999998E-2</v>
      </c>
      <c r="G265" s="9">
        <f t="shared" si="47"/>
        <v>1.4958999999999998</v>
      </c>
    </row>
    <row r="267" spans="1:7">
      <c r="A267" s="117" t="s">
        <v>72</v>
      </c>
      <c r="B267" s="117"/>
      <c r="C267" s="117"/>
      <c r="D267" s="117"/>
      <c r="E267" s="117"/>
      <c r="F267" s="117"/>
      <c r="G267" s="117"/>
    </row>
    <row r="268" spans="1:7" ht="38.25">
      <c r="A268" s="3" t="s">
        <v>8</v>
      </c>
      <c r="B268" s="3" t="s">
        <v>9</v>
      </c>
      <c r="C268" s="4" t="s">
        <v>10</v>
      </c>
      <c r="D268" s="4" t="s">
        <v>10</v>
      </c>
      <c r="E268" s="4" t="s">
        <v>11</v>
      </c>
      <c r="F268" s="4" t="s">
        <v>12</v>
      </c>
      <c r="G268" s="4" t="s">
        <v>13</v>
      </c>
    </row>
    <row r="269" spans="1:7">
      <c r="A269" s="7"/>
      <c r="B269" s="7" t="s">
        <v>14</v>
      </c>
      <c r="C269" s="7" t="s">
        <v>15</v>
      </c>
      <c r="D269" s="7" t="s">
        <v>15</v>
      </c>
      <c r="E269" s="7" t="s">
        <v>5</v>
      </c>
      <c r="F269" s="7" t="s">
        <v>16</v>
      </c>
      <c r="G269" s="11" t="s">
        <v>17</v>
      </c>
    </row>
    <row r="270" spans="1:7">
      <c r="A270" s="120" t="s">
        <v>68</v>
      </c>
      <c r="B270" s="121"/>
      <c r="C270" s="121"/>
      <c r="D270" s="121"/>
      <c r="E270" s="121"/>
      <c r="F270" s="121"/>
      <c r="G270" s="121"/>
    </row>
    <row r="271" spans="1:7">
      <c r="A271" s="3">
        <v>1</v>
      </c>
      <c r="B271" s="3" t="s">
        <v>19</v>
      </c>
      <c r="C271" s="9">
        <f t="shared" ref="C271:C276" si="48">ROUND(D271*0.901,4)</f>
        <v>3.3399999999999999E-2</v>
      </c>
      <c r="D271" s="9">
        <v>3.7100000000000001E-2</v>
      </c>
      <c r="E271" s="13">
        <f t="shared" ref="E271:E276" si="49">C271+$C$9</f>
        <v>1.4795</v>
      </c>
      <c r="F271" s="8">
        <f>'[2]TARIFNE STAVKE od 01.10.2022'!F242</f>
        <v>4.6300000000000001E-2</v>
      </c>
      <c r="G271" s="9">
        <f t="shared" ref="G271:G276" si="50">(E271+F271)</f>
        <v>1.5258</v>
      </c>
    </row>
    <row r="272" spans="1:7">
      <c r="A272" s="3">
        <v>2</v>
      </c>
      <c r="B272" s="3" t="s">
        <v>20</v>
      </c>
      <c r="C272" s="9">
        <f t="shared" si="48"/>
        <v>3.3399999999999999E-2</v>
      </c>
      <c r="D272" s="9">
        <v>3.7100000000000001E-2</v>
      </c>
      <c r="E272" s="13">
        <f t="shared" si="49"/>
        <v>1.4795</v>
      </c>
      <c r="F272" s="8">
        <f>'[2]TARIFNE STAVKE od 01.10.2022'!F243</f>
        <v>3.56E-2</v>
      </c>
      <c r="G272" s="9">
        <f t="shared" si="50"/>
        <v>1.5151000000000001</v>
      </c>
    </row>
    <row r="273" spans="1:7">
      <c r="A273" s="3">
        <v>3</v>
      </c>
      <c r="B273" s="3" t="s">
        <v>21</v>
      </c>
      <c r="C273" s="9">
        <f t="shared" si="48"/>
        <v>3.3399999999999999E-2</v>
      </c>
      <c r="D273" s="9">
        <v>3.7100000000000001E-2</v>
      </c>
      <c r="E273" s="13">
        <f t="shared" si="49"/>
        <v>1.4795</v>
      </c>
      <c r="F273" s="8">
        <f>'[2]TARIFNE STAVKE od 01.10.2022'!F244</f>
        <v>3.0300000000000001E-2</v>
      </c>
      <c r="G273" s="9">
        <f t="shared" si="50"/>
        <v>1.5098</v>
      </c>
    </row>
    <row r="274" spans="1:7">
      <c r="A274" s="3">
        <v>4</v>
      </c>
      <c r="B274" s="3" t="s">
        <v>23</v>
      </c>
      <c r="C274" s="9">
        <f t="shared" si="48"/>
        <v>3.3399999999999999E-2</v>
      </c>
      <c r="D274" s="9">
        <v>3.7100000000000001E-2</v>
      </c>
      <c r="E274" s="13">
        <f t="shared" si="49"/>
        <v>1.4795</v>
      </c>
      <c r="F274" s="8">
        <f>'[2]TARIFNE STAVKE od 01.10.2022'!F245</f>
        <v>2.8500000000000001E-2</v>
      </c>
      <c r="G274" s="9">
        <f t="shared" si="50"/>
        <v>1.508</v>
      </c>
    </row>
    <row r="275" spans="1:7">
      <c r="A275" s="3">
        <v>5</v>
      </c>
      <c r="B275" s="3" t="s">
        <v>28</v>
      </c>
      <c r="C275" s="9">
        <f t="shared" si="48"/>
        <v>3.3399999999999999E-2</v>
      </c>
      <c r="D275" s="9">
        <v>3.7100000000000001E-2</v>
      </c>
      <c r="E275" s="13">
        <f t="shared" si="49"/>
        <v>1.4795</v>
      </c>
      <c r="F275" s="8">
        <f>'[2]TARIFNE STAVKE od 01.10.2022'!F246</f>
        <v>2.1399999999999999E-2</v>
      </c>
      <c r="G275" s="9">
        <f t="shared" si="50"/>
        <v>1.5009000000000001</v>
      </c>
    </row>
    <row r="276" spans="1:7">
      <c r="A276" s="3">
        <v>6</v>
      </c>
      <c r="B276" s="3" t="s">
        <v>73</v>
      </c>
      <c r="C276" s="9">
        <f t="shared" si="48"/>
        <v>3.3399999999999999E-2</v>
      </c>
      <c r="D276" s="9">
        <v>3.7100000000000001E-2</v>
      </c>
      <c r="E276" s="13">
        <f t="shared" si="49"/>
        <v>1.4795</v>
      </c>
      <c r="F276" s="8">
        <f>'[2]TARIFNE STAVKE od 01.10.2022'!F247</f>
        <v>1.24E-2</v>
      </c>
      <c r="G276" s="9">
        <f t="shared" si="50"/>
        <v>1.4919</v>
      </c>
    </row>
    <row r="278" spans="1:7">
      <c r="A278" s="117" t="s">
        <v>74</v>
      </c>
      <c r="B278" s="117"/>
      <c r="C278" s="117"/>
      <c r="D278" s="117"/>
      <c r="E278" s="117"/>
      <c r="F278" s="117"/>
      <c r="G278" s="117"/>
    </row>
    <row r="279" spans="1:7" ht="38.25">
      <c r="A279" s="3" t="s">
        <v>8</v>
      </c>
      <c r="B279" s="3" t="s">
        <v>9</v>
      </c>
      <c r="C279" s="4" t="s">
        <v>10</v>
      </c>
      <c r="D279" s="4" t="s">
        <v>10</v>
      </c>
      <c r="E279" s="4" t="s">
        <v>11</v>
      </c>
      <c r="F279" s="4" t="s">
        <v>12</v>
      </c>
      <c r="G279" s="4" t="s">
        <v>13</v>
      </c>
    </row>
    <row r="280" spans="1:7">
      <c r="A280" s="7"/>
      <c r="B280" s="7" t="s">
        <v>14</v>
      </c>
      <c r="C280" s="7" t="s">
        <v>15</v>
      </c>
      <c r="D280" s="7" t="s">
        <v>15</v>
      </c>
      <c r="E280" s="7" t="s">
        <v>5</v>
      </c>
      <c r="F280" s="7" t="s">
        <v>16</v>
      </c>
      <c r="G280" s="11" t="s">
        <v>17</v>
      </c>
    </row>
    <row r="281" spans="1:7">
      <c r="A281" s="120" t="s">
        <v>68</v>
      </c>
      <c r="B281" s="121"/>
      <c r="C281" s="121"/>
      <c r="D281" s="121"/>
      <c r="E281" s="121"/>
      <c r="F281" s="121"/>
      <c r="G281" s="121"/>
    </row>
    <row r="282" spans="1:7">
      <c r="A282" s="3">
        <v>1</v>
      </c>
      <c r="B282" s="3" t="s">
        <v>19</v>
      </c>
      <c r="C282" s="9">
        <f t="shared" ref="C282:C288" si="51">ROUND(D282*0.901,4)</f>
        <v>3.3399999999999999E-2</v>
      </c>
      <c r="D282" s="9">
        <v>3.7100000000000001E-2</v>
      </c>
      <c r="E282" s="13">
        <f t="shared" ref="E282:E288" si="52">C282+$C$9</f>
        <v>1.4795</v>
      </c>
      <c r="F282" s="8">
        <f>'[2]TARIFNE STAVKE od 01.10.2022'!F251</f>
        <v>4.6300000000000001E-2</v>
      </c>
      <c r="G282" s="9">
        <f t="shared" ref="G282:G288" si="53">(E282+F282)</f>
        <v>1.5258</v>
      </c>
    </row>
    <row r="283" spans="1:7">
      <c r="A283" s="3">
        <v>2</v>
      </c>
      <c r="B283" s="3" t="s">
        <v>20</v>
      </c>
      <c r="C283" s="9">
        <f t="shared" si="51"/>
        <v>3.3399999999999999E-2</v>
      </c>
      <c r="D283" s="9">
        <v>3.7100000000000001E-2</v>
      </c>
      <c r="E283" s="13">
        <f t="shared" si="52"/>
        <v>1.4795</v>
      </c>
      <c r="F283" s="8">
        <f>'[2]TARIFNE STAVKE od 01.10.2022'!F252</f>
        <v>3.56E-2</v>
      </c>
      <c r="G283" s="9">
        <f t="shared" si="53"/>
        <v>1.5151000000000001</v>
      </c>
    </row>
    <row r="284" spans="1:7">
      <c r="A284" s="3">
        <v>3</v>
      </c>
      <c r="B284" s="3" t="s">
        <v>21</v>
      </c>
      <c r="C284" s="9">
        <f t="shared" si="51"/>
        <v>3.3399999999999999E-2</v>
      </c>
      <c r="D284" s="9">
        <v>3.7100000000000001E-2</v>
      </c>
      <c r="E284" s="13">
        <f t="shared" si="52"/>
        <v>1.4795</v>
      </c>
      <c r="F284" s="8">
        <f>'[2]TARIFNE STAVKE od 01.10.2022'!F253</f>
        <v>3.0300000000000001E-2</v>
      </c>
      <c r="G284" s="9">
        <f t="shared" si="53"/>
        <v>1.5098</v>
      </c>
    </row>
    <row r="285" spans="1:7">
      <c r="A285" s="3">
        <v>4</v>
      </c>
      <c r="B285" s="3" t="s">
        <v>22</v>
      </c>
      <c r="C285" s="9">
        <f t="shared" si="51"/>
        <v>3.3399999999999999E-2</v>
      </c>
      <c r="D285" s="9">
        <v>3.7100000000000001E-2</v>
      </c>
      <c r="E285" s="13">
        <f t="shared" si="52"/>
        <v>1.4795</v>
      </c>
      <c r="F285" s="8">
        <f>'[2]TARIFNE STAVKE od 01.10.2022'!F254</f>
        <v>2.8500000000000001E-2</v>
      </c>
      <c r="G285" s="9">
        <f t="shared" si="53"/>
        <v>1.508</v>
      </c>
    </row>
    <row r="286" spans="1:7">
      <c r="A286" s="3">
        <v>5</v>
      </c>
      <c r="B286" s="3" t="s">
        <v>23</v>
      </c>
      <c r="C286" s="9">
        <f t="shared" si="51"/>
        <v>3.3399999999999999E-2</v>
      </c>
      <c r="D286" s="9">
        <v>3.7100000000000001E-2</v>
      </c>
      <c r="E286" s="13">
        <f t="shared" si="52"/>
        <v>1.4795</v>
      </c>
      <c r="F286" s="8">
        <f>'[2]TARIFNE STAVKE od 01.10.2022'!F255</f>
        <v>2.6700000000000002E-2</v>
      </c>
      <c r="G286" s="9">
        <f t="shared" si="53"/>
        <v>1.5062</v>
      </c>
    </row>
    <row r="287" spans="1:7">
      <c r="A287" s="3">
        <v>6</v>
      </c>
      <c r="B287" s="3" t="s">
        <v>24</v>
      </c>
      <c r="C287" s="9">
        <f t="shared" si="51"/>
        <v>3.3399999999999999E-2</v>
      </c>
      <c r="D287" s="9">
        <v>3.7100000000000001E-2</v>
      </c>
      <c r="E287" s="13">
        <f t="shared" si="52"/>
        <v>1.4795</v>
      </c>
      <c r="F287" s="8">
        <f>'[2]TARIFNE STAVKE od 01.10.2022'!F256</f>
        <v>2.5000000000000001E-2</v>
      </c>
      <c r="G287" s="9">
        <f t="shared" si="53"/>
        <v>1.5044999999999999</v>
      </c>
    </row>
    <row r="288" spans="1:7">
      <c r="A288" s="3">
        <v>7</v>
      </c>
      <c r="B288" s="3" t="s">
        <v>25</v>
      </c>
      <c r="C288" s="9">
        <f t="shared" si="51"/>
        <v>3.3399999999999999E-2</v>
      </c>
      <c r="D288" s="9">
        <v>3.7100000000000001E-2</v>
      </c>
      <c r="E288" s="13">
        <f t="shared" si="52"/>
        <v>1.4795</v>
      </c>
      <c r="F288" s="8">
        <f>'[2]TARIFNE STAVKE od 01.10.2022'!F257</f>
        <v>2.3199999999999998E-2</v>
      </c>
      <c r="G288" s="9">
        <f t="shared" si="53"/>
        <v>1.5026999999999999</v>
      </c>
    </row>
    <row r="290" spans="1:7">
      <c r="A290" s="117" t="s">
        <v>75</v>
      </c>
      <c r="B290" s="117"/>
      <c r="C290" s="117"/>
      <c r="D290" s="117"/>
      <c r="E290" s="117"/>
      <c r="F290" s="117"/>
      <c r="G290" s="117"/>
    </row>
    <row r="291" spans="1:7" ht="38.25">
      <c r="A291" s="3" t="s">
        <v>8</v>
      </c>
      <c r="B291" s="3" t="s">
        <v>9</v>
      </c>
      <c r="C291" s="4" t="s">
        <v>10</v>
      </c>
      <c r="D291" s="4" t="s">
        <v>10</v>
      </c>
      <c r="E291" s="4" t="s">
        <v>11</v>
      </c>
      <c r="F291" s="4" t="s">
        <v>12</v>
      </c>
      <c r="G291" s="4" t="s">
        <v>13</v>
      </c>
    </row>
    <row r="292" spans="1:7">
      <c r="A292" s="7"/>
      <c r="B292" s="7" t="s">
        <v>14</v>
      </c>
      <c r="C292" s="7" t="s">
        <v>15</v>
      </c>
      <c r="D292" s="7" t="s">
        <v>15</v>
      </c>
      <c r="E292" s="7" t="s">
        <v>5</v>
      </c>
      <c r="F292" s="7" t="s">
        <v>16</v>
      </c>
      <c r="G292" s="11" t="s">
        <v>17</v>
      </c>
    </row>
    <row r="293" spans="1:7">
      <c r="A293" s="120" t="s">
        <v>76</v>
      </c>
      <c r="B293" s="121"/>
      <c r="C293" s="121"/>
      <c r="D293" s="121"/>
      <c r="E293" s="121"/>
      <c r="F293" s="121"/>
      <c r="G293" s="121"/>
    </row>
    <row r="294" spans="1:7">
      <c r="A294" s="3">
        <v>1</v>
      </c>
      <c r="B294" s="3" t="s">
        <v>19</v>
      </c>
      <c r="C294" s="9">
        <f t="shared" ref="C294:C299" si="54">ROUND(D294*0.901,4)</f>
        <v>2.6599999999999999E-2</v>
      </c>
      <c r="D294" s="9">
        <v>2.9499999999999998E-2</v>
      </c>
      <c r="E294" s="13">
        <f t="shared" ref="E294:E299" si="55">C294+$C$9</f>
        <v>1.4726999999999999</v>
      </c>
      <c r="F294" s="76" t="str">
        <f>'[2]TARIFNE STAVKE od 01.10.2022'!F261</f>
        <v>0,0250</v>
      </c>
      <c r="G294" s="9">
        <f t="shared" ref="G294:G299" si="56">(E294+F294)</f>
        <v>1.4976999999999998</v>
      </c>
    </row>
    <row r="295" spans="1:7">
      <c r="A295" s="3">
        <v>2</v>
      </c>
      <c r="B295" s="3" t="s">
        <v>20</v>
      </c>
      <c r="C295" s="9">
        <f t="shared" si="54"/>
        <v>2.6599999999999999E-2</v>
      </c>
      <c r="D295" s="9">
        <v>2.9499999999999998E-2</v>
      </c>
      <c r="E295" s="13">
        <f t="shared" si="55"/>
        <v>1.4726999999999999</v>
      </c>
      <c r="F295" s="76" t="str">
        <f>'[2]TARIFNE STAVKE od 01.10.2022'!F262</f>
        <v>0,0250</v>
      </c>
      <c r="G295" s="9">
        <f t="shared" si="56"/>
        <v>1.4976999999999998</v>
      </c>
    </row>
    <row r="296" spans="1:7">
      <c r="A296" s="3">
        <v>3</v>
      </c>
      <c r="B296" s="3" t="s">
        <v>21</v>
      </c>
      <c r="C296" s="9">
        <f t="shared" si="54"/>
        <v>2.6599999999999999E-2</v>
      </c>
      <c r="D296" s="9">
        <v>2.9499999999999998E-2</v>
      </c>
      <c r="E296" s="13">
        <f t="shared" si="55"/>
        <v>1.4726999999999999</v>
      </c>
      <c r="F296" s="76" t="str">
        <f>'[2]TARIFNE STAVKE od 01.10.2022'!F263</f>
        <v>0,0250</v>
      </c>
      <c r="G296" s="9">
        <f t="shared" si="56"/>
        <v>1.4976999999999998</v>
      </c>
    </row>
    <row r="297" spans="1:7">
      <c r="A297" s="3">
        <v>4</v>
      </c>
      <c r="B297" s="3" t="s">
        <v>22</v>
      </c>
      <c r="C297" s="9">
        <f t="shared" si="54"/>
        <v>2.6599999999999999E-2</v>
      </c>
      <c r="D297" s="9">
        <v>2.9499999999999998E-2</v>
      </c>
      <c r="E297" s="13">
        <f t="shared" si="55"/>
        <v>1.4726999999999999</v>
      </c>
      <c r="F297" s="76" t="str">
        <f>'[2]TARIFNE STAVKE od 01.10.2022'!F264</f>
        <v>0,0238</v>
      </c>
      <c r="G297" s="9">
        <f t="shared" si="56"/>
        <v>1.4964999999999999</v>
      </c>
    </row>
    <row r="298" spans="1:7">
      <c r="A298" s="3">
        <v>5</v>
      </c>
      <c r="B298" s="3" t="s">
        <v>23</v>
      </c>
      <c r="C298" s="9">
        <f t="shared" si="54"/>
        <v>2.6599999999999999E-2</v>
      </c>
      <c r="D298" s="9">
        <v>2.9499999999999998E-2</v>
      </c>
      <c r="E298" s="13">
        <f t="shared" si="55"/>
        <v>1.4726999999999999</v>
      </c>
      <c r="F298" s="76" t="str">
        <f>'[2]TARIFNE STAVKE od 01.10.2022'!F265</f>
        <v>0,0225</v>
      </c>
      <c r="G298" s="9">
        <f t="shared" si="56"/>
        <v>1.4951999999999999</v>
      </c>
    </row>
    <row r="299" spans="1:7">
      <c r="A299" s="3">
        <v>6</v>
      </c>
      <c r="B299" s="3" t="s">
        <v>24</v>
      </c>
      <c r="C299" s="9">
        <f t="shared" si="54"/>
        <v>2.6599999999999999E-2</v>
      </c>
      <c r="D299" s="9">
        <v>2.9499999999999998E-2</v>
      </c>
      <c r="E299" s="13">
        <f t="shared" si="55"/>
        <v>1.4726999999999999</v>
      </c>
      <c r="F299" s="76" t="str">
        <f>'[2]TARIFNE STAVKE od 01.10.2022'!F266</f>
        <v>0,0213</v>
      </c>
      <c r="G299" s="9">
        <f t="shared" si="56"/>
        <v>1.494</v>
      </c>
    </row>
    <row r="301" spans="1:7">
      <c r="A301" s="117" t="s">
        <v>77</v>
      </c>
      <c r="B301" s="117"/>
      <c r="C301" s="117"/>
      <c r="D301" s="117"/>
      <c r="E301" s="117"/>
      <c r="F301" s="117"/>
      <c r="G301" s="117"/>
    </row>
    <row r="302" spans="1:7" ht="38.25">
      <c r="A302" s="3" t="s">
        <v>8</v>
      </c>
      <c r="B302" s="3" t="s">
        <v>9</v>
      </c>
      <c r="C302" s="4" t="s">
        <v>10</v>
      </c>
      <c r="D302" s="4" t="s">
        <v>10</v>
      </c>
      <c r="E302" s="4" t="s">
        <v>11</v>
      </c>
      <c r="F302" s="4" t="s">
        <v>12</v>
      </c>
      <c r="G302" s="4" t="s">
        <v>13</v>
      </c>
    </row>
    <row r="303" spans="1:7">
      <c r="A303" s="7"/>
      <c r="B303" s="7" t="s">
        <v>14</v>
      </c>
      <c r="C303" s="7" t="s">
        <v>15</v>
      </c>
      <c r="D303" s="7" t="s">
        <v>15</v>
      </c>
      <c r="E303" s="7" t="s">
        <v>5</v>
      </c>
      <c r="F303" s="7" t="s">
        <v>16</v>
      </c>
      <c r="G303" s="11" t="s">
        <v>17</v>
      </c>
    </row>
    <row r="304" spans="1:7">
      <c r="A304" s="120" t="s">
        <v>78</v>
      </c>
      <c r="B304" s="121"/>
      <c r="C304" s="121"/>
      <c r="D304" s="121"/>
      <c r="E304" s="121"/>
      <c r="F304" s="121"/>
      <c r="G304" s="121"/>
    </row>
    <row r="305" spans="1:7">
      <c r="A305" s="3">
        <v>1</v>
      </c>
      <c r="B305" s="3" t="s">
        <v>19</v>
      </c>
      <c r="C305" s="9">
        <f t="shared" ref="C305:C309" si="57">ROUND(D305*0.901,4)</f>
        <v>2.7400000000000001E-2</v>
      </c>
      <c r="D305" s="9">
        <v>3.04E-2</v>
      </c>
      <c r="E305" s="13">
        <f>C305+$C$9</f>
        <v>1.4735</v>
      </c>
      <c r="F305" s="76" t="str">
        <f>'[2]TARIFNE STAVKE od 01.10.2022'!F270</f>
        <v>0,0459</v>
      </c>
      <c r="G305" s="9">
        <f>(E305+F305)</f>
        <v>1.5194000000000001</v>
      </c>
    </row>
    <row r="306" spans="1:7">
      <c r="A306" s="3">
        <v>2</v>
      </c>
      <c r="B306" s="3" t="s">
        <v>20</v>
      </c>
      <c r="C306" s="9">
        <f t="shared" si="57"/>
        <v>2.7400000000000001E-2</v>
      </c>
      <c r="D306" s="9">
        <v>3.04E-2</v>
      </c>
      <c r="E306" s="13">
        <f>C306+$C$9</f>
        <v>1.4735</v>
      </c>
      <c r="F306" s="76" t="str">
        <f>'[2]TARIFNE STAVKE od 01.10.2022'!F271</f>
        <v>0,0382</v>
      </c>
      <c r="G306" s="9">
        <f>(E306+F306)</f>
        <v>1.5117</v>
      </c>
    </row>
    <row r="307" spans="1:7">
      <c r="A307" s="3">
        <v>3</v>
      </c>
      <c r="B307" s="3" t="s">
        <v>21</v>
      </c>
      <c r="C307" s="9">
        <f t="shared" si="57"/>
        <v>2.7400000000000001E-2</v>
      </c>
      <c r="D307" s="9">
        <v>3.04E-2</v>
      </c>
      <c r="E307" s="13">
        <f>C307+$C$9</f>
        <v>1.4735</v>
      </c>
      <c r="F307" s="76" t="str">
        <f>'[2]TARIFNE STAVKE od 01.10.2022'!F272</f>
        <v>0,0363</v>
      </c>
      <c r="G307" s="9">
        <f>(E307+F307)</f>
        <v>1.5098</v>
      </c>
    </row>
    <row r="308" spans="1:7">
      <c r="A308" s="3">
        <v>4</v>
      </c>
      <c r="B308" s="3" t="s">
        <v>22</v>
      </c>
      <c r="C308" s="9">
        <f t="shared" si="57"/>
        <v>2.7400000000000001E-2</v>
      </c>
      <c r="D308" s="9">
        <v>3.04E-2</v>
      </c>
      <c r="E308" s="13">
        <f>C308+$C$9</f>
        <v>1.4735</v>
      </c>
      <c r="F308" s="76" t="str">
        <f>'[2]TARIFNE STAVKE od 01.10.2022'!F273</f>
        <v>0,0344</v>
      </c>
      <c r="G308" s="9">
        <f>(E308+F308)</f>
        <v>1.5079</v>
      </c>
    </row>
    <row r="309" spans="1:7">
      <c r="A309" s="3">
        <v>5</v>
      </c>
      <c r="B309" s="3" t="s">
        <v>23</v>
      </c>
      <c r="C309" s="9">
        <f t="shared" si="57"/>
        <v>2.7400000000000001E-2</v>
      </c>
      <c r="D309" s="9">
        <v>3.04E-2</v>
      </c>
      <c r="E309" s="13">
        <f>C309+$C$9</f>
        <v>1.4735</v>
      </c>
      <c r="F309" s="76" t="str">
        <f>'[2]TARIFNE STAVKE od 01.10.2022'!F274</f>
        <v>0,0324</v>
      </c>
      <c r="G309" s="9">
        <f>(E309+F309)</f>
        <v>1.5059</v>
      </c>
    </row>
    <row r="310" spans="1:7">
      <c r="A310" s="120" t="s">
        <v>79</v>
      </c>
      <c r="B310" s="121"/>
      <c r="C310" s="121"/>
      <c r="D310" s="121"/>
      <c r="E310" s="121"/>
      <c r="F310" s="121"/>
      <c r="G310" s="121"/>
    </row>
    <row r="311" spans="1:7">
      <c r="A311" s="3">
        <v>1</v>
      </c>
      <c r="B311" s="3" t="s">
        <v>20</v>
      </c>
      <c r="C311" s="9">
        <f t="shared" ref="C311:C313" si="58">ROUND(D311*0.901,4)</f>
        <v>2.7400000000000001E-2</v>
      </c>
      <c r="D311" s="9">
        <v>3.04E-2</v>
      </c>
      <c r="E311" s="13">
        <f>C311+$C$9</f>
        <v>1.4735</v>
      </c>
      <c r="F311" s="76" t="str">
        <f>'[2]TARIFNE STAVKE od 01.10.2022'!F278</f>
        <v>0,0451</v>
      </c>
      <c r="G311" s="9">
        <f>(E311+F311)</f>
        <v>1.5185999999999999</v>
      </c>
    </row>
    <row r="312" spans="1:7">
      <c r="A312" s="3">
        <v>2</v>
      </c>
      <c r="B312" s="3" t="s">
        <v>22</v>
      </c>
      <c r="C312" s="9">
        <f t="shared" si="58"/>
        <v>2.7400000000000001E-2</v>
      </c>
      <c r="D312" s="9">
        <v>3.04E-2</v>
      </c>
      <c r="E312" s="13">
        <f>C312+$C$9</f>
        <v>1.4735</v>
      </c>
      <c r="F312" s="76" t="str">
        <f>'[2]TARIFNE STAVKE od 01.10.2022'!F279</f>
        <v>0,0428</v>
      </c>
      <c r="G312" s="9">
        <f>(E312+F312)</f>
        <v>1.5163</v>
      </c>
    </row>
    <row r="313" spans="1:7">
      <c r="A313" s="3">
        <v>3</v>
      </c>
      <c r="B313" s="3" t="s">
        <v>23</v>
      </c>
      <c r="C313" s="9">
        <f t="shared" si="58"/>
        <v>2.7400000000000001E-2</v>
      </c>
      <c r="D313" s="9">
        <v>3.04E-2</v>
      </c>
      <c r="E313" s="13">
        <f>C313+$C$9</f>
        <v>1.4735</v>
      </c>
      <c r="F313" s="76" t="str">
        <f>'[2]TARIFNE STAVKE od 01.10.2022'!F280</f>
        <v>0,0405</v>
      </c>
      <c r="G313" s="9">
        <f>(E313+F313)</f>
        <v>1.514</v>
      </c>
    </row>
    <row r="315" spans="1:7">
      <c r="A315" s="117" t="s">
        <v>80</v>
      </c>
      <c r="B315" s="117"/>
      <c r="C315" s="117"/>
      <c r="D315" s="117"/>
      <c r="E315" s="117"/>
      <c r="F315" s="117"/>
      <c r="G315" s="117"/>
    </row>
    <row r="316" spans="1:7" ht="38.25">
      <c r="A316" s="3" t="s">
        <v>8</v>
      </c>
      <c r="B316" s="3" t="s">
        <v>9</v>
      </c>
      <c r="C316" s="4" t="s">
        <v>10</v>
      </c>
      <c r="D316" s="4" t="s">
        <v>10</v>
      </c>
      <c r="E316" s="4" t="s">
        <v>11</v>
      </c>
      <c r="F316" s="4" t="s">
        <v>12</v>
      </c>
      <c r="G316" s="4" t="s">
        <v>13</v>
      </c>
    </row>
    <row r="317" spans="1:7">
      <c r="A317" s="7"/>
      <c r="B317" s="7" t="s">
        <v>14</v>
      </c>
      <c r="C317" s="7" t="s">
        <v>15</v>
      </c>
      <c r="D317" s="7" t="s">
        <v>15</v>
      </c>
      <c r="E317" s="7" t="s">
        <v>5</v>
      </c>
      <c r="F317" s="7" t="s">
        <v>16</v>
      </c>
      <c r="G317" s="11" t="s">
        <v>17</v>
      </c>
    </row>
    <row r="318" spans="1:7">
      <c r="A318" s="120" t="s">
        <v>81</v>
      </c>
      <c r="B318" s="121"/>
      <c r="C318" s="121"/>
      <c r="D318" s="121"/>
      <c r="E318" s="121"/>
      <c r="F318" s="121"/>
      <c r="G318" s="121"/>
    </row>
    <row r="319" spans="1:7">
      <c r="A319" s="3">
        <v>1</v>
      </c>
      <c r="B319" s="3" t="s">
        <v>19</v>
      </c>
      <c r="C319" s="9">
        <f t="shared" ref="C319:C323" si="59">ROUND(D319*0.901,4)</f>
        <v>2.5100000000000001E-2</v>
      </c>
      <c r="D319" s="9">
        <v>2.7900000000000001E-2</v>
      </c>
      <c r="E319" s="13">
        <f>C319+$C$9</f>
        <v>1.4711999999999998</v>
      </c>
      <c r="F319" s="76" t="str">
        <f>'[2]TARIFNE STAVKE od 01.10.2022'!F284</f>
        <v>0,0980</v>
      </c>
      <c r="G319" s="9">
        <f>(E319+F319)</f>
        <v>1.5691999999999999</v>
      </c>
    </row>
    <row r="320" spans="1:7">
      <c r="A320" s="3">
        <v>2</v>
      </c>
      <c r="B320" s="3" t="s">
        <v>20</v>
      </c>
      <c r="C320" s="9">
        <f t="shared" si="59"/>
        <v>2.5100000000000001E-2</v>
      </c>
      <c r="D320" s="9">
        <v>2.7900000000000001E-2</v>
      </c>
      <c r="E320" s="13">
        <f>C320+$C$9</f>
        <v>1.4711999999999998</v>
      </c>
      <c r="F320" s="76" t="str">
        <f>'[2]TARIFNE STAVKE od 01.10.2022'!F285</f>
        <v>0,0891</v>
      </c>
      <c r="G320" s="9">
        <f>(E320+F320)</f>
        <v>1.5602999999999998</v>
      </c>
    </row>
    <row r="321" spans="1:7">
      <c r="A321" s="3">
        <v>3</v>
      </c>
      <c r="B321" s="3" t="s">
        <v>21</v>
      </c>
      <c r="C321" s="9">
        <f t="shared" si="59"/>
        <v>2.5100000000000001E-2</v>
      </c>
      <c r="D321" s="9">
        <v>2.7900000000000001E-2</v>
      </c>
      <c r="E321" s="13">
        <f>C321+$C$9</f>
        <v>1.4711999999999998</v>
      </c>
      <c r="F321" s="76" t="str">
        <f>'[2]TARIFNE STAVKE od 01.10.2022'!F286</f>
        <v>0,0891</v>
      </c>
      <c r="G321" s="9">
        <f>(E321+F321)</f>
        <v>1.5602999999999998</v>
      </c>
    </row>
    <row r="322" spans="1:7">
      <c r="A322" s="3">
        <v>4</v>
      </c>
      <c r="B322" s="3" t="s">
        <v>22</v>
      </c>
      <c r="C322" s="9">
        <f t="shared" si="59"/>
        <v>2.5100000000000001E-2</v>
      </c>
      <c r="D322" s="9">
        <v>2.7900000000000001E-2</v>
      </c>
      <c r="E322" s="13">
        <f>C322+$C$9</f>
        <v>1.4711999999999998</v>
      </c>
      <c r="F322" s="76" t="str">
        <f>'[2]TARIFNE STAVKE od 01.10.2022'!F287</f>
        <v>0,0847</v>
      </c>
      <c r="G322" s="9">
        <f>(E322+F322)</f>
        <v>1.5558999999999998</v>
      </c>
    </row>
    <row r="323" spans="1:7">
      <c r="A323" s="3">
        <v>5</v>
      </c>
      <c r="B323" s="3" t="s">
        <v>23</v>
      </c>
      <c r="C323" s="9">
        <f t="shared" si="59"/>
        <v>2.5100000000000001E-2</v>
      </c>
      <c r="D323" s="9">
        <v>2.7900000000000001E-2</v>
      </c>
      <c r="E323" s="13">
        <f>C323+$C$9</f>
        <v>1.4711999999999998</v>
      </c>
      <c r="F323" s="76" t="str">
        <f>'[2]TARIFNE STAVKE od 01.10.2022'!F288</f>
        <v>0,0802</v>
      </c>
      <c r="G323" s="9">
        <f>(E323+F323)</f>
        <v>1.5513999999999999</v>
      </c>
    </row>
    <row r="325" spans="1:7">
      <c r="A325" s="117" t="s">
        <v>82</v>
      </c>
      <c r="B325" s="117"/>
      <c r="C325" s="117"/>
      <c r="D325" s="117"/>
      <c r="E325" s="117"/>
      <c r="F325" s="117"/>
      <c r="G325" s="117"/>
    </row>
    <row r="326" spans="1:7" ht="38.25">
      <c r="A326" s="3" t="s">
        <v>8</v>
      </c>
      <c r="B326" s="3" t="s">
        <v>9</v>
      </c>
      <c r="C326" s="4" t="s">
        <v>10</v>
      </c>
      <c r="D326" s="4" t="s">
        <v>10</v>
      </c>
      <c r="E326" s="4" t="s">
        <v>11</v>
      </c>
      <c r="F326" s="4" t="s">
        <v>12</v>
      </c>
      <c r="G326" s="4" t="s">
        <v>13</v>
      </c>
    </row>
    <row r="327" spans="1:7">
      <c r="A327" s="7"/>
      <c r="B327" s="7" t="s">
        <v>14</v>
      </c>
      <c r="C327" s="7" t="s">
        <v>15</v>
      </c>
      <c r="D327" s="7" t="s">
        <v>15</v>
      </c>
      <c r="E327" s="7" t="s">
        <v>5</v>
      </c>
      <c r="F327" s="7" t="s">
        <v>16</v>
      </c>
      <c r="G327" s="11" t="s">
        <v>17</v>
      </c>
    </row>
    <row r="328" spans="1:7">
      <c r="A328" s="120" t="s">
        <v>83</v>
      </c>
      <c r="B328" s="121"/>
      <c r="C328" s="121"/>
      <c r="D328" s="121"/>
      <c r="E328" s="121"/>
      <c r="F328" s="121"/>
      <c r="G328" s="121"/>
    </row>
    <row r="329" spans="1:7">
      <c r="A329" s="3">
        <v>1</v>
      </c>
      <c r="B329" s="3" t="s">
        <v>19</v>
      </c>
      <c r="C329" s="9">
        <f t="shared" ref="C329:C334" si="60">ROUND(D329*0.901,4)</f>
        <v>2.5100000000000001E-2</v>
      </c>
      <c r="D329" s="9">
        <v>2.7900000000000001E-2</v>
      </c>
      <c r="E329" s="13">
        <f t="shared" ref="E329:E334" si="61">C329+$C$9</f>
        <v>1.4711999999999998</v>
      </c>
      <c r="F329" s="8">
        <f>'[2]TARIFNE STAVKE od 01.10.2022'!F292</f>
        <v>9.7900000000000001E-2</v>
      </c>
      <c r="G329" s="9">
        <f t="shared" ref="G329:G334" si="62">(E329+F329)</f>
        <v>1.5690999999999999</v>
      </c>
    </row>
    <row r="330" spans="1:7">
      <c r="A330" s="3">
        <v>2</v>
      </c>
      <c r="B330" s="3" t="s">
        <v>20</v>
      </c>
      <c r="C330" s="9">
        <f t="shared" si="60"/>
        <v>2.5100000000000001E-2</v>
      </c>
      <c r="D330" s="9">
        <v>2.7900000000000001E-2</v>
      </c>
      <c r="E330" s="13">
        <f t="shared" si="61"/>
        <v>1.4711999999999998</v>
      </c>
      <c r="F330" s="8">
        <f>'[2]TARIFNE STAVKE od 01.10.2022'!F293</f>
        <v>8.8999999999999996E-2</v>
      </c>
      <c r="G330" s="9">
        <f t="shared" si="62"/>
        <v>1.5601999999999998</v>
      </c>
    </row>
    <row r="331" spans="1:7">
      <c r="A331" s="3">
        <v>3</v>
      </c>
      <c r="B331" s="3" t="s">
        <v>21</v>
      </c>
      <c r="C331" s="9">
        <f t="shared" si="60"/>
        <v>2.5100000000000001E-2</v>
      </c>
      <c r="D331" s="9">
        <v>2.7900000000000001E-2</v>
      </c>
      <c r="E331" s="13">
        <f t="shared" si="61"/>
        <v>1.4711999999999998</v>
      </c>
      <c r="F331" s="8">
        <f>'[2]TARIFNE STAVKE od 01.10.2022'!F294</f>
        <v>8.8999999999999996E-2</v>
      </c>
      <c r="G331" s="9">
        <f t="shared" si="62"/>
        <v>1.5601999999999998</v>
      </c>
    </row>
    <row r="332" spans="1:7">
      <c r="A332" s="3">
        <v>4</v>
      </c>
      <c r="B332" s="3" t="s">
        <v>22</v>
      </c>
      <c r="C332" s="9">
        <f t="shared" si="60"/>
        <v>2.5100000000000001E-2</v>
      </c>
      <c r="D332" s="9">
        <v>2.7900000000000001E-2</v>
      </c>
      <c r="E332" s="13">
        <f t="shared" si="61"/>
        <v>1.4711999999999998</v>
      </c>
      <c r="F332" s="8">
        <f>'[2]TARIFNE STAVKE od 01.10.2022'!F295</f>
        <v>8.4599999999999995E-2</v>
      </c>
      <c r="G332" s="9">
        <f t="shared" si="62"/>
        <v>1.5557999999999998</v>
      </c>
    </row>
    <row r="333" spans="1:7">
      <c r="A333" s="3">
        <v>5</v>
      </c>
      <c r="B333" s="3" t="s">
        <v>23</v>
      </c>
      <c r="C333" s="9">
        <f t="shared" si="60"/>
        <v>2.5100000000000001E-2</v>
      </c>
      <c r="D333" s="9">
        <v>2.7900000000000001E-2</v>
      </c>
      <c r="E333" s="13">
        <f t="shared" si="61"/>
        <v>1.4711999999999998</v>
      </c>
      <c r="F333" s="8">
        <f>'[2]TARIFNE STAVKE od 01.10.2022'!F296</f>
        <v>8.0100000000000005E-2</v>
      </c>
      <c r="G333" s="9">
        <f t="shared" si="62"/>
        <v>1.5512999999999999</v>
      </c>
    </row>
    <row r="334" spans="1:7">
      <c r="A334" s="3">
        <v>6</v>
      </c>
      <c r="B334" s="3" t="s">
        <v>24</v>
      </c>
      <c r="C334" s="9">
        <f t="shared" si="60"/>
        <v>2.5100000000000001E-2</v>
      </c>
      <c r="D334" s="9">
        <v>2.7900000000000001E-2</v>
      </c>
      <c r="E334" s="13">
        <f t="shared" si="61"/>
        <v>1.4711999999999998</v>
      </c>
      <c r="F334" s="8">
        <f>'[2]TARIFNE STAVKE od 01.10.2022'!F297</f>
        <v>7.5700000000000003E-2</v>
      </c>
      <c r="G334" s="9">
        <f t="shared" si="62"/>
        <v>1.5468999999999999</v>
      </c>
    </row>
    <row r="336" spans="1:7">
      <c r="A336" s="117" t="s">
        <v>84</v>
      </c>
      <c r="B336" s="117"/>
      <c r="C336" s="117"/>
      <c r="D336" s="117"/>
      <c r="E336" s="117"/>
      <c r="F336" s="117"/>
      <c r="G336" s="117"/>
    </row>
    <row r="337" spans="1:7" ht="38.25">
      <c r="A337" s="3" t="s">
        <v>8</v>
      </c>
      <c r="B337" s="3" t="s">
        <v>9</v>
      </c>
      <c r="C337" s="4" t="s">
        <v>10</v>
      </c>
      <c r="D337" s="4" t="s">
        <v>10</v>
      </c>
      <c r="E337" s="4" t="s">
        <v>11</v>
      </c>
      <c r="F337" s="4" t="s">
        <v>12</v>
      </c>
      <c r="G337" s="4" t="s">
        <v>13</v>
      </c>
    </row>
    <row r="338" spans="1:7">
      <c r="A338" s="7"/>
      <c r="B338" s="7" t="s">
        <v>14</v>
      </c>
      <c r="C338" s="7" t="s">
        <v>15</v>
      </c>
      <c r="D338" s="7" t="s">
        <v>15</v>
      </c>
      <c r="E338" s="7" t="s">
        <v>5</v>
      </c>
      <c r="F338" s="7" t="s">
        <v>16</v>
      </c>
      <c r="G338" s="11" t="s">
        <v>17</v>
      </c>
    </row>
    <row r="339" spans="1:7">
      <c r="A339" s="120" t="s">
        <v>85</v>
      </c>
      <c r="B339" s="121"/>
      <c r="C339" s="121"/>
      <c r="D339" s="121"/>
      <c r="E339" s="121"/>
      <c r="F339" s="121"/>
      <c r="G339" s="121"/>
    </row>
    <row r="340" spans="1:7">
      <c r="A340" s="3">
        <v>1</v>
      </c>
      <c r="B340" s="3" t="s">
        <v>23</v>
      </c>
      <c r="C340" s="9">
        <f t="shared" ref="C340:C342" si="63">ROUND(D340*0.901,4)</f>
        <v>2.5100000000000001E-2</v>
      </c>
      <c r="D340" s="9">
        <v>2.7900000000000001E-2</v>
      </c>
      <c r="E340" s="13">
        <f>C340+$C$9</f>
        <v>1.4711999999999998</v>
      </c>
      <c r="F340" s="8">
        <f>'[2]TARIFNE STAVKE od 01.10.2022'!F301</f>
        <v>7.8200000000000006E-2</v>
      </c>
      <c r="G340" s="9">
        <f>(E340+F340)</f>
        <v>1.5493999999999999</v>
      </c>
    </row>
    <row r="341" spans="1:7">
      <c r="A341" s="3">
        <v>2</v>
      </c>
      <c r="B341" s="3" t="s">
        <v>25</v>
      </c>
      <c r="C341" s="9">
        <f t="shared" si="63"/>
        <v>2.5100000000000001E-2</v>
      </c>
      <c r="D341" s="9">
        <v>2.7900000000000001E-2</v>
      </c>
      <c r="E341" s="13">
        <f>C341+$C$9</f>
        <v>1.4711999999999998</v>
      </c>
      <c r="F341" s="8">
        <f>'[2]TARIFNE STAVKE od 01.10.2022'!F302</f>
        <v>6.9500000000000006E-2</v>
      </c>
      <c r="G341" s="9">
        <f>(E341+F341)</f>
        <v>1.5406999999999997</v>
      </c>
    </row>
    <row r="342" spans="1:7">
      <c r="A342" s="3">
        <v>3</v>
      </c>
      <c r="B342" s="3" t="s">
        <v>28</v>
      </c>
      <c r="C342" s="9">
        <f t="shared" si="63"/>
        <v>2.5100000000000001E-2</v>
      </c>
      <c r="D342" s="9">
        <v>2.7900000000000001E-2</v>
      </c>
      <c r="E342" s="13">
        <f>C342+$C$9</f>
        <v>1.4711999999999998</v>
      </c>
      <c r="F342" s="8">
        <f>'[2]TARIFNE STAVKE od 01.10.2022'!F303</f>
        <v>6.5100000000000005E-2</v>
      </c>
      <c r="G342" s="9">
        <f>(E342+F342)</f>
        <v>1.5362999999999998</v>
      </c>
    </row>
  </sheetData>
  <mergeCells count="70">
    <mergeCell ref="A11:G11"/>
    <mergeCell ref="A14:G14"/>
    <mergeCell ref="A23:G23"/>
    <mergeCell ref="A26:G26"/>
    <mergeCell ref="A1:G1"/>
    <mergeCell ref="A3:G3"/>
    <mergeCell ref="A4:G4"/>
    <mergeCell ref="A6:G6"/>
    <mergeCell ref="A8:G8"/>
    <mergeCell ref="A36:G36"/>
    <mergeCell ref="A39:G39"/>
    <mergeCell ref="A102:G102"/>
    <mergeCell ref="A51:G51"/>
    <mergeCell ref="A54:G54"/>
    <mergeCell ref="A58:G58"/>
    <mergeCell ref="A63:G63"/>
    <mergeCell ref="A66:G66"/>
    <mergeCell ref="A71:G71"/>
    <mergeCell ref="A77:G77"/>
    <mergeCell ref="A45:G45"/>
    <mergeCell ref="A83:G83"/>
    <mergeCell ref="A86:G86"/>
    <mergeCell ref="A94:G94"/>
    <mergeCell ref="A99:G99"/>
    <mergeCell ref="A106:G106"/>
    <mergeCell ref="A111:G111"/>
    <mergeCell ref="A115:G115"/>
    <mergeCell ref="A118:G118"/>
    <mergeCell ref="A125:G125"/>
    <mergeCell ref="A191:G191"/>
    <mergeCell ref="A194:G194"/>
    <mergeCell ref="A201:G201"/>
    <mergeCell ref="A204:G204"/>
    <mergeCell ref="A128:G128"/>
    <mergeCell ref="A135:G135"/>
    <mergeCell ref="A142:G142"/>
    <mergeCell ref="A145:G145"/>
    <mergeCell ref="A152:G152"/>
    <mergeCell ref="A155:G155"/>
    <mergeCell ref="A166:G166"/>
    <mergeCell ref="A174:G174"/>
    <mergeCell ref="A177:G177"/>
    <mergeCell ref="A182:G182"/>
    <mergeCell ref="A185:G185"/>
    <mergeCell ref="A163:G163"/>
    <mergeCell ref="A210:G210"/>
    <mergeCell ref="A215:G215"/>
    <mergeCell ref="A290:G290"/>
    <mergeCell ref="A224:G224"/>
    <mergeCell ref="A230:G230"/>
    <mergeCell ref="A233:G233"/>
    <mergeCell ref="A243:G243"/>
    <mergeCell ref="A246:G246"/>
    <mergeCell ref="A255:G255"/>
    <mergeCell ref="A258:G258"/>
    <mergeCell ref="A221:G221"/>
    <mergeCell ref="A267:G267"/>
    <mergeCell ref="A270:G270"/>
    <mergeCell ref="A278:G278"/>
    <mergeCell ref="A281:G281"/>
    <mergeCell ref="A325:G325"/>
    <mergeCell ref="A336:G336"/>
    <mergeCell ref="A339:G339"/>
    <mergeCell ref="A293:G293"/>
    <mergeCell ref="A301:G301"/>
    <mergeCell ref="A304:G304"/>
    <mergeCell ref="A310:G310"/>
    <mergeCell ref="A315:G315"/>
    <mergeCell ref="A318:G318"/>
    <mergeCell ref="A328:G328"/>
  </mergeCells>
  <pageMargins left="0.39370078740157483" right="0.39370078740157483" top="1.0833333333333333" bottom="0.74803149606299213" header="0.31496062992125984" footer="0.31496062992125984"/>
  <pageSetup scale="70" orientation="portrait" r:id="rId1"/>
  <rowBreaks count="3" manualBreakCount="3">
    <brk id="50" max="16383" man="1"/>
    <brk id="98" max="16383" man="1"/>
    <brk id="141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23560-E5BD-4CDC-BA0D-2F67DE7AA97B}">
  <sheetPr codeName="Sheet21"/>
  <dimension ref="A1:F342"/>
  <sheetViews>
    <sheetView view="pageBreakPreview" topLeftCell="A23" zoomScaleNormal="100" zoomScaleSheetLayoutView="100" workbookViewId="0">
      <selection activeCell="E27" sqref="E27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30.140625" bestFit="1" customWidth="1"/>
    <col min="5" max="5" width="26.42578125" bestFit="1" customWidth="1"/>
    <col min="6" max="6" width="22.85546875" bestFit="1" customWidth="1"/>
  </cols>
  <sheetData>
    <row r="1" spans="1:6" ht="17.25">
      <c r="A1" s="113" t="s">
        <v>155</v>
      </c>
      <c r="B1" s="118"/>
      <c r="C1" s="118"/>
      <c r="D1" s="118"/>
      <c r="E1" s="118"/>
      <c r="F1" s="118"/>
    </row>
    <row r="3" spans="1:6">
      <c r="A3" s="114" t="s">
        <v>1</v>
      </c>
      <c r="B3" s="114"/>
      <c r="C3" s="114"/>
      <c r="D3" s="114"/>
      <c r="E3" s="114"/>
      <c r="F3" s="114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2"/>
      <c r="B5" s="2"/>
      <c r="C5" s="2"/>
      <c r="D5" s="2"/>
      <c r="E5" s="2"/>
      <c r="F5" s="2"/>
    </row>
    <row r="6" spans="1:6">
      <c r="A6" s="119" t="s">
        <v>3</v>
      </c>
      <c r="B6" s="119"/>
      <c r="C6" s="119"/>
      <c r="D6" s="119"/>
      <c r="E6" s="119"/>
      <c r="F6" s="119"/>
    </row>
    <row r="7" spans="1:6" ht="14.25" customHeight="1">
      <c r="A7" s="2"/>
      <c r="B7" s="2"/>
      <c r="C7" s="2"/>
      <c r="D7" s="2"/>
      <c r="E7" s="2"/>
      <c r="F7" s="2"/>
    </row>
    <row r="8" spans="1:6" ht="72.75" customHeight="1">
      <c r="A8" s="119" t="s">
        <v>4</v>
      </c>
      <c r="B8" s="119"/>
      <c r="C8" s="119"/>
      <c r="D8" s="119"/>
      <c r="E8" s="119"/>
      <c r="F8" s="119"/>
    </row>
    <row r="9" spans="1:6" ht="14.25" hidden="1" customHeight="1">
      <c r="A9" s="1" t="s">
        <v>5</v>
      </c>
      <c r="B9" s="12" t="s">
        <v>6</v>
      </c>
      <c r="C9" s="66">
        <v>1.9697</v>
      </c>
      <c r="D9" s="2"/>
      <c r="E9" s="2"/>
      <c r="F9" s="2"/>
    </row>
    <row r="11" spans="1:6">
      <c r="A11" s="117" t="s">
        <v>7</v>
      </c>
      <c r="B11" s="117"/>
      <c r="C11" s="117"/>
      <c r="D11" s="117"/>
      <c r="E11" s="117"/>
      <c r="F11" s="117"/>
    </row>
    <row r="12" spans="1:6" ht="38.25">
      <c r="A12" s="3" t="s">
        <v>8</v>
      </c>
      <c r="B12" s="3" t="s">
        <v>9</v>
      </c>
      <c r="C12" s="4" t="s">
        <v>10</v>
      </c>
      <c r="D12" s="4" t="s">
        <v>11</v>
      </c>
      <c r="E12" s="4" t="s">
        <v>12</v>
      </c>
      <c r="F12" s="4" t="s">
        <v>13</v>
      </c>
    </row>
    <row r="13" spans="1:6">
      <c r="A13" s="7"/>
      <c r="B13" s="7" t="s">
        <v>14</v>
      </c>
      <c r="C13" s="7" t="s">
        <v>15</v>
      </c>
      <c r="D13" s="7" t="s">
        <v>5</v>
      </c>
      <c r="E13" s="7" t="s">
        <v>16</v>
      </c>
      <c r="F13" s="11" t="s">
        <v>17</v>
      </c>
    </row>
    <row r="14" spans="1:6">
      <c r="A14" s="120" t="s">
        <v>18</v>
      </c>
      <c r="B14" s="121"/>
      <c r="C14" s="121"/>
      <c r="D14" s="121"/>
      <c r="E14" s="121"/>
      <c r="F14" s="121"/>
    </row>
    <row r="15" spans="1:6">
      <c r="A15" s="3">
        <v>1</v>
      </c>
      <c r="B15" s="3" t="s">
        <v>19</v>
      </c>
      <c r="C15" s="9">
        <v>2.9700000000000001E-2</v>
      </c>
      <c r="D15" s="13">
        <f>C15+$C$9</f>
        <v>1.9994000000000001</v>
      </c>
      <c r="E15" s="8">
        <f>'TARIFNE STAVKE do 31.03.2022'!F6</f>
        <v>5.7700000000000001E-2</v>
      </c>
      <c r="F15" s="9">
        <f>(D15+E15)</f>
        <v>2.0571000000000002</v>
      </c>
    </row>
    <row r="16" spans="1:6">
      <c r="A16" s="3">
        <v>2</v>
      </c>
      <c r="B16" s="3" t="s">
        <v>20</v>
      </c>
      <c r="C16" s="9">
        <v>2.9700000000000001E-2</v>
      </c>
      <c r="D16" s="13">
        <f t="shared" ref="D16:D21" si="0">C16+$C$9</f>
        <v>1.9994000000000001</v>
      </c>
      <c r="E16" s="8">
        <f>'TARIFNE STAVKE do 31.03.2022'!F7</f>
        <v>4.4400000000000002E-2</v>
      </c>
      <c r="F16" s="9">
        <f t="shared" ref="F16:F21" si="1">(D16+E16)</f>
        <v>2.0438000000000001</v>
      </c>
    </row>
    <row r="17" spans="1:6">
      <c r="A17" s="3">
        <v>3</v>
      </c>
      <c r="B17" s="3" t="s">
        <v>21</v>
      </c>
      <c r="C17" s="9">
        <v>2.9700000000000001E-2</v>
      </c>
      <c r="D17" s="13">
        <f t="shared" si="0"/>
        <v>1.9994000000000001</v>
      </c>
      <c r="E17" s="8">
        <f>'TARIFNE STAVKE do 31.03.2022'!F8</f>
        <v>4.3499999999999997E-2</v>
      </c>
      <c r="F17" s="9">
        <f t="shared" si="1"/>
        <v>2.0428999999999999</v>
      </c>
    </row>
    <row r="18" spans="1:6">
      <c r="A18" s="3">
        <v>4</v>
      </c>
      <c r="B18" s="3" t="s">
        <v>22</v>
      </c>
      <c r="C18" s="9">
        <v>2.9700000000000001E-2</v>
      </c>
      <c r="D18" s="13">
        <f t="shared" si="0"/>
        <v>1.9994000000000001</v>
      </c>
      <c r="E18" s="8">
        <f>'TARIFNE STAVKE do 31.03.2022'!F9</f>
        <v>4.2200000000000001E-2</v>
      </c>
      <c r="F18" s="9">
        <f t="shared" si="1"/>
        <v>2.0415999999999999</v>
      </c>
    </row>
    <row r="19" spans="1:6">
      <c r="A19" s="3">
        <v>5</v>
      </c>
      <c r="B19" s="3" t="s">
        <v>23</v>
      </c>
      <c r="C19" s="9">
        <v>2.9700000000000001E-2</v>
      </c>
      <c r="D19" s="13">
        <f t="shared" si="0"/>
        <v>1.9994000000000001</v>
      </c>
      <c r="E19" s="8">
        <f>'TARIFNE STAVKE do 31.03.2022'!F10</f>
        <v>0.04</v>
      </c>
      <c r="F19" s="9">
        <f t="shared" si="1"/>
        <v>2.0394000000000001</v>
      </c>
    </row>
    <row r="20" spans="1:6">
      <c r="A20" s="3">
        <v>6</v>
      </c>
      <c r="B20" s="3" t="s">
        <v>24</v>
      </c>
      <c r="C20" s="9">
        <v>2.9700000000000001E-2</v>
      </c>
      <c r="D20" s="13">
        <f t="shared" si="0"/>
        <v>1.9994000000000001</v>
      </c>
      <c r="E20" s="8">
        <f>'TARIFNE STAVKE do 31.03.2022'!F11</f>
        <v>3.7699999999999997E-2</v>
      </c>
      <c r="F20" s="9">
        <f t="shared" si="1"/>
        <v>2.0371000000000001</v>
      </c>
    </row>
    <row r="21" spans="1:6">
      <c r="A21" s="3">
        <v>7</v>
      </c>
      <c r="B21" s="3" t="s">
        <v>25</v>
      </c>
      <c r="C21" s="9">
        <v>2.9700000000000001E-2</v>
      </c>
      <c r="D21" s="13">
        <f t="shared" si="0"/>
        <v>1.9994000000000001</v>
      </c>
      <c r="E21" s="8">
        <f>'TARIFNE STAVKE do 31.03.2022'!F12</f>
        <v>3.5499999999999997E-2</v>
      </c>
      <c r="F21" s="9">
        <f t="shared" si="1"/>
        <v>2.0348999999999999</v>
      </c>
    </row>
    <row r="22" spans="1:6">
      <c r="A22" s="1"/>
      <c r="B22" s="2"/>
      <c r="C22" s="5"/>
      <c r="D22" s="6"/>
      <c r="E22" s="6"/>
    </row>
    <row r="23" spans="1:6">
      <c r="A23" s="117" t="s">
        <v>26</v>
      </c>
      <c r="B23" s="117"/>
      <c r="C23" s="117"/>
      <c r="D23" s="117"/>
      <c r="E23" s="117"/>
      <c r="F23" s="117"/>
    </row>
    <row r="24" spans="1:6" ht="38.25">
      <c r="A24" s="3" t="s">
        <v>8</v>
      </c>
      <c r="B24" s="3" t="s">
        <v>9</v>
      </c>
      <c r="C24" s="4" t="s">
        <v>10</v>
      </c>
      <c r="D24" s="4" t="s">
        <v>11</v>
      </c>
      <c r="E24" s="4" t="s">
        <v>12</v>
      </c>
      <c r="F24" s="4" t="s">
        <v>13</v>
      </c>
    </row>
    <row r="25" spans="1:6">
      <c r="A25" s="7"/>
      <c r="B25" s="7" t="s">
        <v>14</v>
      </c>
      <c r="C25" s="7" t="s">
        <v>15</v>
      </c>
      <c r="D25" s="7" t="s">
        <v>5</v>
      </c>
      <c r="E25" s="7" t="s">
        <v>16</v>
      </c>
      <c r="F25" s="11" t="s">
        <v>17</v>
      </c>
    </row>
    <row r="26" spans="1:6">
      <c r="A26" s="120" t="s">
        <v>27</v>
      </c>
      <c r="B26" s="121"/>
      <c r="C26" s="121"/>
      <c r="D26" s="121"/>
      <c r="E26" s="121"/>
      <c r="F26" s="121"/>
    </row>
    <row r="27" spans="1:6">
      <c r="A27" s="3">
        <v>1</v>
      </c>
      <c r="B27" s="3" t="s">
        <v>19</v>
      </c>
      <c r="C27" s="9">
        <v>2.3199999999999998E-2</v>
      </c>
      <c r="D27" s="13">
        <f t="shared" ref="D27:D34" si="2">C27+$C$9</f>
        <v>1.9929000000000001</v>
      </c>
      <c r="E27" s="10">
        <f>'TARIFNE STAVKE od 01.04.2022'!F16</f>
        <v>3.3700000000000001E-2</v>
      </c>
      <c r="F27" s="9">
        <f>(D27+E27)</f>
        <v>2.0266000000000002</v>
      </c>
    </row>
    <row r="28" spans="1:6">
      <c r="A28" s="3">
        <v>2</v>
      </c>
      <c r="B28" s="3" t="s">
        <v>20</v>
      </c>
      <c r="C28" s="9">
        <v>2.3199999999999998E-2</v>
      </c>
      <c r="D28" s="13">
        <f t="shared" si="2"/>
        <v>1.9929000000000001</v>
      </c>
      <c r="E28" s="10">
        <f>'TARIFNE STAVKE od 01.04.2022'!F17</f>
        <v>3.3700000000000001E-2</v>
      </c>
      <c r="F28" s="9">
        <f t="shared" ref="F28:F34" si="3">(D28+E28)</f>
        <v>2.0266000000000002</v>
      </c>
    </row>
    <row r="29" spans="1:6">
      <c r="A29" s="3">
        <v>3</v>
      </c>
      <c r="B29" s="3" t="s">
        <v>21</v>
      </c>
      <c r="C29" s="9">
        <v>2.3199999999999998E-2</v>
      </c>
      <c r="D29" s="13">
        <f t="shared" si="2"/>
        <v>1.9929000000000001</v>
      </c>
      <c r="E29" s="10">
        <f>'TARIFNE STAVKE od 01.04.2022'!F18</f>
        <v>3.3700000000000001E-2</v>
      </c>
      <c r="F29" s="9">
        <f t="shared" si="3"/>
        <v>2.0266000000000002</v>
      </c>
    </row>
    <row r="30" spans="1:6">
      <c r="A30" s="3">
        <v>4</v>
      </c>
      <c r="B30" s="3" t="s">
        <v>22</v>
      </c>
      <c r="C30" s="9">
        <v>2.3199999999999998E-2</v>
      </c>
      <c r="D30" s="13">
        <f t="shared" si="2"/>
        <v>1.9929000000000001</v>
      </c>
      <c r="E30" s="10">
        <f>'TARIFNE STAVKE od 01.04.2022'!F19</f>
        <v>3.0300000000000001E-2</v>
      </c>
      <c r="F30" s="9">
        <f t="shared" si="3"/>
        <v>2.0232000000000001</v>
      </c>
    </row>
    <row r="31" spans="1:6">
      <c r="A31" s="3">
        <v>5</v>
      </c>
      <c r="B31" s="3" t="s">
        <v>23</v>
      </c>
      <c r="C31" s="9">
        <v>2.3199999999999998E-2</v>
      </c>
      <c r="D31" s="13">
        <f t="shared" si="2"/>
        <v>1.9929000000000001</v>
      </c>
      <c r="E31" s="10">
        <f>'TARIFNE STAVKE od 01.04.2022'!F20</f>
        <v>3.0300000000000001E-2</v>
      </c>
      <c r="F31" s="9">
        <f t="shared" si="3"/>
        <v>2.0232000000000001</v>
      </c>
    </row>
    <row r="32" spans="1:6">
      <c r="A32" s="3">
        <v>6</v>
      </c>
      <c r="B32" s="3" t="s">
        <v>24</v>
      </c>
      <c r="C32" s="9">
        <v>2.3199999999999998E-2</v>
      </c>
      <c r="D32" s="13">
        <f t="shared" si="2"/>
        <v>1.9929000000000001</v>
      </c>
      <c r="E32" s="10">
        <f>'TARIFNE STAVKE od 01.04.2022'!F21</f>
        <v>2.86E-2</v>
      </c>
      <c r="F32" s="9">
        <f t="shared" si="3"/>
        <v>2.0215000000000001</v>
      </c>
    </row>
    <row r="33" spans="1:6">
      <c r="A33" s="3">
        <v>7</v>
      </c>
      <c r="B33" s="3" t="s">
        <v>25</v>
      </c>
      <c r="C33" s="9">
        <v>2.3199999999999998E-2</v>
      </c>
      <c r="D33" s="13">
        <f t="shared" si="2"/>
        <v>1.9929000000000001</v>
      </c>
      <c r="E33" s="10">
        <f>'TARIFNE STAVKE od 01.04.2022'!F22</f>
        <v>2.7E-2</v>
      </c>
      <c r="F33" s="9">
        <f t="shared" si="3"/>
        <v>2.0199000000000003</v>
      </c>
    </row>
    <row r="34" spans="1:6">
      <c r="A34" s="3">
        <v>8</v>
      </c>
      <c r="B34" s="3" t="s">
        <v>28</v>
      </c>
      <c r="C34" s="9">
        <v>2.3199999999999998E-2</v>
      </c>
      <c r="D34" s="13">
        <f t="shared" si="2"/>
        <v>1.9929000000000001</v>
      </c>
      <c r="E34" s="10">
        <f>'TARIFNE STAVKE od 01.04.2022'!F23</f>
        <v>2.53E-2</v>
      </c>
      <c r="F34" s="9">
        <f t="shared" si="3"/>
        <v>2.0182000000000002</v>
      </c>
    </row>
    <row r="36" spans="1:6">
      <c r="A36" s="117" t="s">
        <v>29</v>
      </c>
      <c r="B36" s="117"/>
      <c r="C36" s="117"/>
      <c r="D36" s="117"/>
      <c r="E36" s="117"/>
      <c r="F36" s="117"/>
    </row>
    <row r="37" spans="1:6" ht="38.25">
      <c r="A37" s="3" t="s">
        <v>8</v>
      </c>
      <c r="B37" s="3" t="s">
        <v>9</v>
      </c>
      <c r="C37" s="4" t="s">
        <v>10</v>
      </c>
      <c r="D37" s="4" t="s">
        <v>11</v>
      </c>
      <c r="E37" s="4" t="s">
        <v>12</v>
      </c>
      <c r="F37" s="4" t="s">
        <v>13</v>
      </c>
    </row>
    <row r="38" spans="1:6">
      <c r="A38" s="7"/>
      <c r="B38" s="7" t="s">
        <v>14</v>
      </c>
      <c r="C38" s="7" t="s">
        <v>15</v>
      </c>
      <c r="D38" s="7" t="s">
        <v>5</v>
      </c>
      <c r="E38" s="7" t="s">
        <v>16</v>
      </c>
      <c r="F38" s="11" t="s">
        <v>17</v>
      </c>
    </row>
    <row r="39" spans="1:6">
      <c r="A39" s="120" t="s">
        <v>30</v>
      </c>
      <c r="B39" s="121"/>
      <c r="C39" s="121"/>
      <c r="D39" s="121"/>
      <c r="E39" s="121"/>
      <c r="F39" s="121"/>
    </row>
    <row r="40" spans="1:6">
      <c r="A40" s="3">
        <v>1</v>
      </c>
      <c r="B40" s="3" t="s">
        <v>19</v>
      </c>
      <c r="C40" s="9">
        <v>2.5899999999999999E-2</v>
      </c>
      <c r="D40" s="13">
        <f t="shared" ref="D40:D44" si="4">C40+$C$9</f>
        <v>1.9956</v>
      </c>
      <c r="E40" s="8">
        <f>'TARIFNE STAVKE do 31.03.2022'!F27</f>
        <v>2.4500000000000001E-2</v>
      </c>
      <c r="F40" s="9">
        <f>(D40+E40)</f>
        <v>2.0201000000000002</v>
      </c>
    </row>
    <row r="41" spans="1:6">
      <c r="A41" s="3">
        <v>2</v>
      </c>
      <c r="B41" s="3" t="s">
        <v>20</v>
      </c>
      <c r="C41" s="9">
        <v>2.5899999999999999E-2</v>
      </c>
      <c r="D41" s="13">
        <f t="shared" si="4"/>
        <v>1.9956</v>
      </c>
      <c r="E41" s="8">
        <f>'TARIFNE STAVKE do 31.03.2022'!F28</f>
        <v>2.4299999999999999E-2</v>
      </c>
      <c r="F41" s="9">
        <f t="shared" ref="F41:F44" si="5">(D41+E41)</f>
        <v>2.0199000000000003</v>
      </c>
    </row>
    <row r="42" spans="1:6">
      <c r="A42" s="3">
        <v>3</v>
      </c>
      <c r="B42" s="3" t="s">
        <v>21</v>
      </c>
      <c r="C42" s="9">
        <v>2.5899999999999999E-2</v>
      </c>
      <c r="D42" s="13">
        <f t="shared" si="4"/>
        <v>1.9956</v>
      </c>
      <c r="E42" s="8">
        <f>'TARIFNE STAVKE do 31.03.2022'!F29</f>
        <v>2.1899999999999999E-2</v>
      </c>
      <c r="F42" s="9">
        <f t="shared" si="5"/>
        <v>2.0175000000000001</v>
      </c>
    </row>
    <row r="43" spans="1:6">
      <c r="A43" s="3">
        <v>4</v>
      </c>
      <c r="B43" s="3" t="s">
        <v>22</v>
      </c>
      <c r="C43" s="9">
        <v>2.5899999999999999E-2</v>
      </c>
      <c r="D43" s="13">
        <f t="shared" si="4"/>
        <v>1.9956</v>
      </c>
      <c r="E43" s="8">
        <f>'TARIFNE STAVKE do 31.03.2022'!F30</f>
        <v>2.07E-2</v>
      </c>
      <c r="F43" s="9">
        <f t="shared" si="5"/>
        <v>2.0163000000000002</v>
      </c>
    </row>
    <row r="44" spans="1:6">
      <c r="A44" s="3">
        <v>5</v>
      </c>
      <c r="B44" s="3" t="s">
        <v>23</v>
      </c>
      <c r="C44" s="9">
        <v>2.5899999999999999E-2</v>
      </c>
      <c r="D44" s="13">
        <f t="shared" si="4"/>
        <v>1.9956</v>
      </c>
      <c r="E44" s="8">
        <f>'TARIFNE STAVKE do 31.03.2022'!F31</f>
        <v>1.8200000000000001E-2</v>
      </c>
      <c r="F44" s="9">
        <f t="shared" si="5"/>
        <v>2.0138000000000003</v>
      </c>
    </row>
    <row r="45" spans="1:6">
      <c r="A45" s="120" t="s">
        <v>31</v>
      </c>
      <c r="B45" s="121"/>
      <c r="C45" s="121"/>
      <c r="D45" s="121"/>
      <c r="E45" s="121"/>
      <c r="F45" s="121"/>
    </row>
    <row r="46" spans="1:6">
      <c r="A46" s="3">
        <v>1</v>
      </c>
      <c r="B46" s="3" t="s">
        <v>20</v>
      </c>
      <c r="C46" s="9">
        <v>3.04E-2</v>
      </c>
      <c r="D46" s="13">
        <f t="shared" ref="D46:D49" si="6">C46+$C$9</f>
        <v>2.0001000000000002</v>
      </c>
      <c r="E46" s="8">
        <f>'TARIFNE STAVKE do 31.03.2022'!F35</f>
        <v>7.46E-2</v>
      </c>
      <c r="F46" s="9">
        <f>(D46+E46)</f>
        <v>2.0747</v>
      </c>
    </row>
    <row r="47" spans="1:6">
      <c r="A47" s="3">
        <v>2</v>
      </c>
      <c r="B47" s="3" t="s">
        <v>21</v>
      </c>
      <c r="C47" s="9">
        <v>3.04E-2</v>
      </c>
      <c r="D47" s="13">
        <f t="shared" si="6"/>
        <v>2.0001000000000002</v>
      </c>
      <c r="E47" s="8">
        <f>'TARIFNE STAVKE do 31.03.2022'!F36</f>
        <v>7.0900000000000005E-2</v>
      </c>
      <c r="F47" s="9">
        <f t="shared" ref="F47:F49" si="7">(D47+E47)</f>
        <v>2.0710000000000002</v>
      </c>
    </row>
    <row r="48" spans="1:6">
      <c r="A48" s="3">
        <v>3</v>
      </c>
      <c r="B48" s="3" t="s">
        <v>22</v>
      </c>
      <c r="C48" s="9">
        <v>3.04E-2</v>
      </c>
      <c r="D48" s="13">
        <f t="shared" si="6"/>
        <v>2.0001000000000002</v>
      </c>
      <c r="E48" s="8">
        <f>'TARIFNE STAVKE do 31.03.2022'!F37</f>
        <v>6.7100000000000007E-2</v>
      </c>
      <c r="F48" s="9">
        <f t="shared" si="7"/>
        <v>2.0672000000000001</v>
      </c>
    </row>
    <row r="49" spans="1:6">
      <c r="A49" s="3">
        <v>4</v>
      </c>
      <c r="B49" s="3" t="s">
        <v>23</v>
      </c>
      <c r="C49" s="9">
        <v>3.04E-2</v>
      </c>
      <c r="D49" s="13">
        <f t="shared" si="6"/>
        <v>2.0001000000000002</v>
      </c>
      <c r="E49" s="8">
        <f>'TARIFNE STAVKE do 31.03.2022'!F38</f>
        <v>6.7100000000000007E-2</v>
      </c>
      <c r="F49" s="9">
        <f t="shared" si="7"/>
        <v>2.0672000000000001</v>
      </c>
    </row>
    <row r="51" spans="1:6">
      <c r="A51" s="117" t="s">
        <v>32</v>
      </c>
      <c r="B51" s="117"/>
      <c r="C51" s="117"/>
      <c r="D51" s="117"/>
      <c r="E51" s="117"/>
      <c r="F51" s="117"/>
    </row>
    <row r="52" spans="1:6" ht="38.25">
      <c r="A52" s="3" t="s">
        <v>8</v>
      </c>
      <c r="B52" s="3" t="s">
        <v>9</v>
      </c>
      <c r="C52" s="4" t="s">
        <v>10</v>
      </c>
      <c r="D52" s="4" t="s">
        <v>11</v>
      </c>
      <c r="E52" s="4" t="s">
        <v>12</v>
      </c>
      <c r="F52" s="4" t="s">
        <v>13</v>
      </c>
    </row>
    <row r="53" spans="1:6">
      <c r="A53" s="7"/>
      <c r="B53" s="7" t="s">
        <v>14</v>
      </c>
      <c r="C53" s="7" t="s">
        <v>15</v>
      </c>
      <c r="D53" s="7" t="s">
        <v>5</v>
      </c>
      <c r="E53" s="7" t="s">
        <v>16</v>
      </c>
      <c r="F53" s="11" t="s">
        <v>17</v>
      </c>
    </row>
    <row r="54" spans="1:6">
      <c r="A54" s="122" t="s">
        <v>33</v>
      </c>
      <c r="B54" s="122"/>
      <c r="C54" s="122"/>
      <c r="D54" s="122"/>
      <c r="E54" s="122"/>
      <c r="F54" s="122"/>
    </row>
    <row r="55" spans="1:6">
      <c r="A55" s="3">
        <v>1</v>
      </c>
      <c r="B55" s="3" t="s">
        <v>20</v>
      </c>
      <c r="C55" s="9">
        <v>3.4200000000000001E-2</v>
      </c>
      <c r="D55" s="13">
        <f t="shared" ref="D55:D57" si="8">C55+$C$9</f>
        <v>2.0038999999999998</v>
      </c>
      <c r="E55" s="10">
        <f>'TARIFNE STAVKE do 31.03.2022'!F42</f>
        <v>5.2200000000000003E-2</v>
      </c>
      <c r="F55" s="9">
        <f>(D55+E55)</f>
        <v>2.0560999999999998</v>
      </c>
    </row>
    <row r="56" spans="1:6">
      <c r="A56" s="3">
        <v>2</v>
      </c>
      <c r="B56" s="3" t="s">
        <v>21</v>
      </c>
      <c r="C56" s="9">
        <v>3.4200000000000001E-2</v>
      </c>
      <c r="D56" s="13">
        <f t="shared" si="8"/>
        <v>2.0038999999999998</v>
      </c>
      <c r="E56" s="10">
        <f>'TARIFNE STAVKE do 31.03.2022'!F43</f>
        <v>5.2200000000000003E-2</v>
      </c>
      <c r="F56" s="9">
        <f t="shared" ref="F56:F57" si="9">(D56+E56)</f>
        <v>2.0560999999999998</v>
      </c>
    </row>
    <row r="57" spans="1:6">
      <c r="A57" s="3">
        <v>3</v>
      </c>
      <c r="B57" s="3" t="s">
        <v>22</v>
      </c>
      <c r="C57" s="9">
        <v>3.4200000000000001E-2</v>
      </c>
      <c r="D57" s="13">
        <f t="shared" si="8"/>
        <v>2.0038999999999998</v>
      </c>
      <c r="E57" s="10">
        <f>'TARIFNE STAVKE do 31.03.2022'!F44</f>
        <v>4.9599999999999998E-2</v>
      </c>
      <c r="F57" s="9">
        <f t="shared" si="9"/>
        <v>2.0534999999999997</v>
      </c>
    </row>
    <row r="58" spans="1:6">
      <c r="A58" s="122" t="s">
        <v>34</v>
      </c>
      <c r="B58" s="122"/>
      <c r="C58" s="122"/>
      <c r="D58" s="122"/>
      <c r="E58" s="122"/>
      <c r="F58" s="122"/>
    </row>
    <row r="59" spans="1:6">
      <c r="A59" s="3">
        <v>1</v>
      </c>
      <c r="B59" s="3" t="s">
        <v>20</v>
      </c>
      <c r="C59" s="9">
        <v>3.4200000000000001E-2</v>
      </c>
      <c r="D59" s="13">
        <f t="shared" ref="D59:D61" si="10">C59+$C$9</f>
        <v>2.0038999999999998</v>
      </c>
      <c r="E59" s="10">
        <f>'TARIFNE STAVKE do 31.03.2022'!F48</f>
        <v>4.7199999999999999E-2</v>
      </c>
      <c r="F59" s="9">
        <f>(D59+E59)</f>
        <v>2.0510999999999999</v>
      </c>
    </row>
    <row r="60" spans="1:6">
      <c r="A60" s="3">
        <v>2</v>
      </c>
      <c r="B60" s="3" t="s">
        <v>21</v>
      </c>
      <c r="C60" s="9">
        <v>3.4200000000000001E-2</v>
      </c>
      <c r="D60" s="13">
        <f t="shared" si="10"/>
        <v>2.0038999999999998</v>
      </c>
      <c r="E60" s="10">
        <f>'TARIFNE STAVKE do 31.03.2022'!F49</f>
        <v>4.7199999999999999E-2</v>
      </c>
      <c r="F60" s="9">
        <f t="shared" ref="F60:F61" si="11">(D60+E60)</f>
        <v>2.0510999999999999</v>
      </c>
    </row>
    <row r="61" spans="1:6">
      <c r="A61" s="3">
        <v>3</v>
      </c>
      <c r="B61" s="3" t="s">
        <v>23</v>
      </c>
      <c r="C61" s="9">
        <v>3.4200000000000001E-2</v>
      </c>
      <c r="D61" s="13">
        <f t="shared" si="10"/>
        <v>2.0038999999999998</v>
      </c>
      <c r="E61" s="10">
        <f>'TARIFNE STAVKE do 31.03.2022'!F50</f>
        <v>4.2500000000000003E-2</v>
      </c>
      <c r="F61" s="9">
        <f t="shared" si="11"/>
        <v>2.0463999999999998</v>
      </c>
    </row>
    <row r="63" spans="1:6">
      <c r="A63" s="117" t="s">
        <v>35</v>
      </c>
      <c r="B63" s="117"/>
      <c r="C63" s="117"/>
      <c r="D63" s="117"/>
      <c r="E63" s="117"/>
      <c r="F63" s="117"/>
    </row>
    <row r="64" spans="1:6" ht="38.25">
      <c r="A64" s="3" t="s">
        <v>8</v>
      </c>
      <c r="B64" s="3" t="s">
        <v>9</v>
      </c>
      <c r="C64" s="4" t="s">
        <v>10</v>
      </c>
      <c r="D64" s="4" t="s">
        <v>11</v>
      </c>
      <c r="E64" s="4" t="s">
        <v>12</v>
      </c>
      <c r="F64" s="4" t="s">
        <v>13</v>
      </c>
    </row>
    <row r="65" spans="1:6">
      <c r="A65" s="7"/>
      <c r="B65" s="7" t="s">
        <v>14</v>
      </c>
      <c r="C65" s="7" t="s">
        <v>15</v>
      </c>
      <c r="D65" s="7" t="s">
        <v>5</v>
      </c>
      <c r="E65" s="7" t="s">
        <v>16</v>
      </c>
      <c r="F65" s="11" t="s">
        <v>17</v>
      </c>
    </row>
    <row r="66" spans="1:6">
      <c r="A66" s="123" t="s">
        <v>150</v>
      </c>
      <c r="B66" s="124"/>
      <c r="C66" s="124"/>
      <c r="D66" s="124"/>
      <c r="E66" s="124"/>
      <c r="F66" s="124"/>
    </row>
    <row r="67" spans="1:6">
      <c r="A67" s="3">
        <v>1</v>
      </c>
      <c r="B67" s="3" t="s">
        <v>20</v>
      </c>
      <c r="C67" s="9">
        <v>3.04E-2</v>
      </c>
      <c r="D67" s="13">
        <f t="shared" ref="D67:D70" si="12">C67+$C$9</f>
        <v>2.0001000000000002</v>
      </c>
      <c r="E67" s="8">
        <f>'TARIFNE STAVKE od 01.04.2022'!F17</f>
        <v>3.3700000000000001E-2</v>
      </c>
      <c r="F67" s="9">
        <f>(D67+E67)</f>
        <v>2.0338000000000003</v>
      </c>
    </row>
    <row r="68" spans="1:6">
      <c r="A68" s="3">
        <v>2</v>
      </c>
      <c r="B68" s="3" t="s">
        <v>21</v>
      </c>
      <c r="C68" s="9">
        <v>3.04E-2</v>
      </c>
      <c r="D68" s="13">
        <f t="shared" si="12"/>
        <v>2.0001000000000002</v>
      </c>
      <c r="E68" s="8">
        <f>'TARIFNE STAVKE od 01.04.2022'!F18</f>
        <v>3.3700000000000001E-2</v>
      </c>
      <c r="F68" s="9">
        <f t="shared" ref="F68:F70" si="13">(D68+E68)</f>
        <v>2.0338000000000003</v>
      </c>
    </row>
    <row r="69" spans="1:6">
      <c r="A69" s="3">
        <v>3</v>
      </c>
      <c r="B69" s="3" t="s">
        <v>22</v>
      </c>
      <c r="C69" s="9">
        <v>3.04E-2</v>
      </c>
      <c r="D69" s="13">
        <f t="shared" si="12"/>
        <v>2.0001000000000002</v>
      </c>
      <c r="E69" s="8">
        <f>'TARIFNE STAVKE od 01.04.2022'!F19</f>
        <v>3.0300000000000001E-2</v>
      </c>
      <c r="F69" s="9">
        <f t="shared" si="13"/>
        <v>2.0304000000000002</v>
      </c>
    </row>
    <row r="70" spans="1:6">
      <c r="A70" s="3">
        <v>4</v>
      </c>
      <c r="B70" s="3" t="s">
        <v>23</v>
      </c>
      <c r="C70" s="9">
        <v>3.04E-2</v>
      </c>
      <c r="D70" s="13">
        <f t="shared" si="12"/>
        <v>2.0001000000000002</v>
      </c>
      <c r="E70" s="8">
        <f>'TARIFNE STAVKE od 01.04.2022'!F20</f>
        <v>3.0300000000000001E-2</v>
      </c>
      <c r="F70" s="9">
        <f t="shared" si="13"/>
        <v>2.0304000000000002</v>
      </c>
    </row>
    <row r="71" spans="1:6">
      <c r="A71" s="120" t="s">
        <v>37</v>
      </c>
      <c r="B71" s="121"/>
      <c r="C71" s="121"/>
      <c r="D71" s="121"/>
      <c r="E71" s="121"/>
      <c r="F71" s="121"/>
    </row>
    <row r="72" spans="1:6">
      <c r="A72" s="3">
        <v>1</v>
      </c>
      <c r="B72" s="3" t="s">
        <v>19</v>
      </c>
      <c r="C72" s="9">
        <v>3.04E-2</v>
      </c>
      <c r="D72" s="13">
        <f t="shared" ref="D72:D76" si="14">C72+$C$9</f>
        <v>2.0001000000000002</v>
      </c>
      <c r="E72" s="8">
        <f>'TARIFNE STAVKE do 31.03.2022'!F61</f>
        <v>0.04</v>
      </c>
      <c r="F72" s="9">
        <f>(D72+E72)</f>
        <v>2.0401000000000002</v>
      </c>
    </row>
    <row r="73" spans="1:6">
      <c r="A73" s="3">
        <v>2</v>
      </c>
      <c r="B73" s="3" t="s">
        <v>20</v>
      </c>
      <c r="C73" s="9">
        <v>3.04E-2</v>
      </c>
      <c r="D73" s="13">
        <f t="shared" si="14"/>
        <v>2.0001000000000002</v>
      </c>
      <c r="E73" s="8">
        <f>'TARIFNE STAVKE do 31.03.2022'!F62</f>
        <v>3.0800000000000001E-2</v>
      </c>
      <c r="F73" s="9">
        <f t="shared" ref="F73:F76" si="15">(D73+E73)</f>
        <v>2.0309000000000004</v>
      </c>
    </row>
    <row r="74" spans="1:6">
      <c r="A74" s="3">
        <v>3</v>
      </c>
      <c r="B74" s="3" t="s">
        <v>21</v>
      </c>
      <c r="C74" s="9">
        <v>3.04E-2</v>
      </c>
      <c r="D74" s="13">
        <f t="shared" si="14"/>
        <v>2.0001000000000002</v>
      </c>
      <c r="E74" s="8">
        <f>'TARIFNE STAVKE do 31.03.2022'!F63</f>
        <v>3.0800000000000001E-2</v>
      </c>
      <c r="F74" s="9">
        <f t="shared" si="15"/>
        <v>2.0309000000000004</v>
      </c>
    </row>
    <row r="75" spans="1:6">
      <c r="A75" s="3">
        <v>4</v>
      </c>
      <c r="B75" s="3" t="s">
        <v>22</v>
      </c>
      <c r="C75" s="9">
        <v>3.04E-2</v>
      </c>
      <c r="D75" s="13">
        <f t="shared" si="14"/>
        <v>2.0001000000000002</v>
      </c>
      <c r="E75" s="8">
        <f>'TARIFNE STAVKE do 31.03.2022'!F64</f>
        <v>2.93E-2</v>
      </c>
      <c r="F75" s="9">
        <f t="shared" si="15"/>
        <v>2.0294000000000003</v>
      </c>
    </row>
    <row r="76" spans="1:6">
      <c r="A76" s="3">
        <v>5</v>
      </c>
      <c r="B76" s="3" t="s">
        <v>23</v>
      </c>
      <c r="C76" s="9">
        <v>3.04E-2</v>
      </c>
      <c r="D76" s="13">
        <f t="shared" si="14"/>
        <v>2.0001000000000002</v>
      </c>
      <c r="E76" s="8">
        <f>'TARIFNE STAVKE do 31.03.2022'!F65</f>
        <v>2.7699999999999999E-2</v>
      </c>
      <c r="F76" s="9">
        <f t="shared" si="15"/>
        <v>2.0278</v>
      </c>
    </row>
    <row r="77" spans="1:6">
      <c r="A77" s="122" t="s">
        <v>38</v>
      </c>
      <c r="B77" s="122"/>
      <c r="C77" s="122"/>
      <c r="D77" s="122"/>
      <c r="E77" s="122"/>
      <c r="F77" s="122"/>
    </row>
    <row r="78" spans="1:6">
      <c r="A78" s="3">
        <v>1</v>
      </c>
      <c r="B78" s="3" t="s">
        <v>19</v>
      </c>
      <c r="C78" s="9">
        <v>3.4200000000000001E-2</v>
      </c>
      <c r="D78" s="13">
        <f t="shared" ref="D78:D81" si="16">C78+$C$9</f>
        <v>2.0038999999999998</v>
      </c>
      <c r="E78" s="8">
        <f>'TARIFNE STAVKE do 31.03.2022'!F69</f>
        <v>3.6600000000000001E-2</v>
      </c>
      <c r="F78" s="9">
        <f>(D78+E78)</f>
        <v>2.0404999999999998</v>
      </c>
    </row>
    <row r="79" spans="1:6">
      <c r="A79" s="3">
        <v>2</v>
      </c>
      <c r="B79" s="3" t="s">
        <v>20</v>
      </c>
      <c r="C79" s="9">
        <v>3.4200000000000001E-2</v>
      </c>
      <c r="D79" s="13">
        <f t="shared" si="16"/>
        <v>2.0038999999999998</v>
      </c>
      <c r="E79" s="8">
        <f>'TARIFNE STAVKE do 31.03.2022'!F70</f>
        <v>3.1800000000000002E-2</v>
      </c>
      <c r="F79" s="9">
        <f t="shared" ref="F79:F81" si="17">(D79+E79)</f>
        <v>2.0356999999999998</v>
      </c>
    </row>
    <row r="80" spans="1:6">
      <c r="A80" s="3">
        <v>3</v>
      </c>
      <c r="B80" s="3" t="s">
        <v>21</v>
      </c>
      <c r="C80" s="9">
        <v>3.4200000000000001E-2</v>
      </c>
      <c r="D80" s="13">
        <f t="shared" si="16"/>
        <v>2.0038999999999998</v>
      </c>
      <c r="E80" s="8">
        <f>'TARIFNE STAVKE do 31.03.2022'!F71</f>
        <v>2.86E-2</v>
      </c>
      <c r="F80" s="9">
        <f t="shared" si="17"/>
        <v>2.0324999999999998</v>
      </c>
    </row>
    <row r="81" spans="1:6">
      <c r="A81" s="3">
        <v>4</v>
      </c>
      <c r="B81" s="3" t="s">
        <v>23</v>
      </c>
      <c r="C81" s="9">
        <v>3.4200000000000001E-2</v>
      </c>
      <c r="D81" s="13">
        <f t="shared" si="16"/>
        <v>2.0038999999999998</v>
      </c>
      <c r="E81" s="8">
        <f>'TARIFNE STAVKE do 31.03.2022'!F72</f>
        <v>2.5399999999999999E-2</v>
      </c>
      <c r="F81" s="9">
        <f t="shared" si="17"/>
        <v>2.0292999999999997</v>
      </c>
    </row>
    <row r="83" spans="1:6">
      <c r="A83" s="117" t="s">
        <v>39</v>
      </c>
      <c r="B83" s="117"/>
      <c r="C83" s="117"/>
      <c r="D83" s="117"/>
      <c r="E83" s="117"/>
      <c r="F83" s="117"/>
    </row>
    <row r="84" spans="1:6" ht="38.25">
      <c r="A84" s="3" t="s">
        <v>8</v>
      </c>
      <c r="B84" s="3" t="s">
        <v>9</v>
      </c>
      <c r="C84" s="4" t="s">
        <v>10</v>
      </c>
      <c r="D84" s="4" t="s">
        <v>11</v>
      </c>
      <c r="E84" s="4" t="s">
        <v>12</v>
      </c>
      <c r="F84" s="4" t="s">
        <v>13</v>
      </c>
    </row>
    <row r="85" spans="1:6">
      <c r="A85" s="7"/>
      <c r="B85" s="7" t="s">
        <v>14</v>
      </c>
      <c r="C85" s="7" t="s">
        <v>15</v>
      </c>
      <c r="D85" s="7" t="s">
        <v>5</v>
      </c>
      <c r="E85" s="7" t="s">
        <v>16</v>
      </c>
      <c r="F85" s="11" t="s">
        <v>17</v>
      </c>
    </row>
    <row r="86" spans="1:6">
      <c r="A86" s="120" t="s">
        <v>40</v>
      </c>
      <c r="B86" s="121"/>
      <c r="C86" s="121"/>
      <c r="D86" s="121"/>
      <c r="E86" s="121"/>
      <c r="F86" s="121"/>
    </row>
    <row r="87" spans="1:6">
      <c r="A87" s="3">
        <v>1</v>
      </c>
      <c r="B87" s="3" t="s">
        <v>19</v>
      </c>
      <c r="C87" s="9">
        <v>2.8199999999999999E-2</v>
      </c>
      <c r="D87" s="13">
        <f t="shared" ref="D87:D93" si="18">C87+$C$9</f>
        <v>1.9979</v>
      </c>
      <c r="E87" s="8">
        <f>'TARIFNE STAVKE do 31.03.2022'!F76</f>
        <v>4.3099999999999999E-2</v>
      </c>
      <c r="F87" s="9">
        <f>(D87+E87)</f>
        <v>2.0409999999999999</v>
      </c>
    </row>
    <row r="88" spans="1:6">
      <c r="A88" s="3">
        <v>2</v>
      </c>
      <c r="B88" s="3" t="s">
        <v>20</v>
      </c>
      <c r="C88" s="9">
        <v>2.8199999999999999E-2</v>
      </c>
      <c r="D88" s="13">
        <f t="shared" si="18"/>
        <v>1.9979</v>
      </c>
      <c r="E88" s="8">
        <f>'TARIFNE STAVKE do 31.03.2022'!F77</f>
        <v>3.5900000000000001E-2</v>
      </c>
      <c r="F88" s="9">
        <f t="shared" ref="F88:F93" si="19">(D88+E88)</f>
        <v>2.0337999999999998</v>
      </c>
    </row>
    <row r="89" spans="1:6">
      <c r="A89" s="3">
        <v>3</v>
      </c>
      <c r="B89" s="3" t="s">
        <v>21</v>
      </c>
      <c r="C89" s="9">
        <v>2.8199999999999999E-2</v>
      </c>
      <c r="D89" s="13">
        <f t="shared" si="18"/>
        <v>1.9979</v>
      </c>
      <c r="E89" s="8">
        <f>'TARIFNE STAVKE do 31.03.2022'!F78</f>
        <v>3.4099999999999998E-2</v>
      </c>
      <c r="F89" s="9">
        <f t="shared" si="19"/>
        <v>2.032</v>
      </c>
    </row>
    <row r="90" spans="1:6">
      <c r="A90" s="3">
        <v>4</v>
      </c>
      <c r="B90" s="3" t="s">
        <v>22</v>
      </c>
      <c r="C90" s="9">
        <v>2.8199999999999999E-2</v>
      </c>
      <c r="D90" s="13">
        <f t="shared" si="18"/>
        <v>1.9979</v>
      </c>
      <c r="E90" s="8">
        <f>'TARIFNE STAVKE do 31.03.2022'!F79</f>
        <v>3.2300000000000002E-2</v>
      </c>
      <c r="F90" s="9">
        <f t="shared" si="19"/>
        <v>2.0302000000000002</v>
      </c>
    </row>
    <row r="91" spans="1:6">
      <c r="A91" s="3">
        <v>5</v>
      </c>
      <c r="B91" s="3" t="s">
        <v>23</v>
      </c>
      <c r="C91" s="9">
        <v>2.8199999999999999E-2</v>
      </c>
      <c r="D91" s="13">
        <f t="shared" si="18"/>
        <v>1.9979</v>
      </c>
      <c r="E91" s="8">
        <f>'TARIFNE STAVKE do 31.03.2022'!F80</f>
        <v>3.0499999999999999E-2</v>
      </c>
      <c r="F91" s="9">
        <f t="shared" si="19"/>
        <v>2.0284</v>
      </c>
    </row>
    <row r="92" spans="1:6">
      <c r="A92" s="3">
        <v>6</v>
      </c>
      <c r="B92" s="3" t="s">
        <v>24</v>
      </c>
      <c r="C92" s="9">
        <v>2.8199999999999999E-2</v>
      </c>
      <c r="D92" s="13">
        <f t="shared" si="18"/>
        <v>1.9979</v>
      </c>
      <c r="E92" s="8">
        <f>'TARIFNE STAVKE do 31.03.2022'!F81</f>
        <v>2.87E-2</v>
      </c>
      <c r="F92" s="9">
        <f t="shared" si="19"/>
        <v>2.0266000000000002</v>
      </c>
    </row>
    <row r="93" spans="1:6">
      <c r="A93" s="3">
        <v>7</v>
      </c>
      <c r="B93" s="3" t="s">
        <v>25</v>
      </c>
      <c r="C93" s="9">
        <v>2.8199999999999999E-2</v>
      </c>
      <c r="D93" s="13">
        <f t="shared" si="18"/>
        <v>1.9979</v>
      </c>
      <c r="E93" s="8">
        <f>'TARIFNE STAVKE do 31.03.2022'!F82</f>
        <v>2.87E-2</v>
      </c>
      <c r="F93" s="9">
        <f t="shared" si="19"/>
        <v>2.0266000000000002</v>
      </c>
    </row>
    <row r="94" spans="1:6">
      <c r="A94" s="120" t="s">
        <v>41</v>
      </c>
      <c r="B94" s="121"/>
      <c r="C94" s="121"/>
      <c r="D94" s="121"/>
      <c r="E94" s="121"/>
      <c r="F94" s="121"/>
    </row>
    <row r="95" spans="1:6">
      <c r="A95" s="3">
        <v>1</v>
      </c>
      <c r="B95" s="3" t="s">
        <v>20</v>
      </c>
      <c r="C95" s="9">
        <v>2.8199999999999999E-2</v>
      </c>
      <c r="D95" s="13">
        <f t="shared" ref="D95:D97" si="20">C95+$C$9</f>
        <v>1.9979</v>
      </c>
      <c r="E95" s="8">
        <f>'TARIFNE STAVKE do 31.03.2022'!F86</f>
        <v>2.23E-2</v>
      </c>
      <c r="F95" s="9">
        <f>(D95+E95)</f>
        <v>2.0202</v>
      </c>
    </row>
    <row r="96" spans="1:6">
      <c r="A96" s="3">
        <v>2</v>
      </c>
      <c r="B96" s="3" t="s">
        <v>22</v>
      </c>
      <c r="C96" s="9">
        <v>2.8199999999999999E-2</v>
      </c>
      <c r="D96" s="13">
        <f t="shared" si="20"/>
        <v>1.9979</v>
      </c>
      <c r="E96" s="8">
        <f>'TARIFNE STAVKE do 31.03.2022'!F87</f>
        <v>1.78E-2</v>
      </c>
      <c r="F96" s="9">
        <f t="shared" ref="F96:F97" si="21">(D96+E96)</f>
        <v>2.0156999999999998</v>
      </c>
    </row>
    <row r="97" spans="1:6">
      <c r="A97" s="3">
        <v>3</v>
      </c>
      <c r="B97" s="3" t="s">
        <v>23</v>
      </c>
      <c r="C97" s="9">
        <v>2.8199999999999999E-2</v>
      </c>
      <c r="D97" s="13">
        <f t="shared" si="20"/>
        <v>1.9979</v>
      </c>
      <c r="E97" s="8">
        <f>'TARIFNE STAVKE do 31.03.2022'!F88</f>
        <v>1.78E-2</v>
      </c>
      <c r="F97" s="9">
        <f t="shared" si="21"/>
        <v>2.0156999999999998</v>
      </c>
    </row>
    <row r="99" spans="1:6">
      <c r="A99" s="117" t="s">
        <v>42</v>
      </c>
      <c r="B99" s="117"/>
      <c r="C99" s="117"/>
      <c r="D99" s="117"/>
      <c r="E99" s="117"/>
      <c r="F99" s="117"/>
    </row>
    <row r="100" spans="1:6" ht="38.25">
      <c r="A100" s="3" t="s">
        <v>8</v>
      </c>
      <c r="B100" s="3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</row>
    <row r="101" spans="1:6">
      <c r="A101" s="7"/>
      <c r="B101" s="7" t="s">
        <v>14</v>
      </c>
      <c r="C101" s="7" t="s">
        <v>15</v>
      </c>
      <c r="D101" s="7" t="s">
        <v>5</v>
      </c>
      <c r="E101" s="7" t="s">
        <v>16</v>
      </c>
      <c r="F101" s="11" t="s">
        <v>17</v>
      </c>
    </row>
    <row r="102" spans="1:6">
      <c r="A102" s="120" t="s">
        <v>43</v>
      </c>
      <c r="B102" s="121"/>
      <c r="C102" s="121"/>
      <c r="D102" s="121"/>
      <c r="E102" s="121"/>
      <c r="F102" s="121"/>
    </row>
    <row r="103" spans="1:6">
      <c r="A103" s="3">
        <v>1</v>
      </c>
      <c r="B103" s="3" t="s">
        <v>20</v>
      </c>
      <c r="C103" s="9">
        <v>3.1199999999999999E-2</v>
      </c>
      <c r="D103" s="13">
        <f t="shared" ref="D103:D105" si="22">C103+$C$9</f>
        <v>2.0009000000000001</v>
      </c>
      <c r="E103" s="8">
        <f>'TARIFNE STAVKE do 31.03.2022'!F92</f>
        <v>4.3999999999999997E-2</v>
      </c>
      <c r="F103" s="9">
        <f>(D103+E103)</f>
        <v>2.0449000000000002</v>
      </c>
    </row>
    <row r="104" spans="1:6">
      <c r="A104" s="3">
        <v>2</v>
      </c>
      <c r="B104" s="3" t="s">
        <v>21</v>
      </c>
      <c r="C104" s="9">
        <v>3.1199999999999999E-2</v>
      </c>
      <c r="D104" s="13">
        <f t="shared" si="22"/>
        <v>2.0009000000000001</v>
      </c>
      <c r="E104" s="8">
        <f>'TARIFNE STAVKE do 31.03.2022'!F93</f>
        <v>3.5200000000000002E-2</v>
      </c>
      <c r="F104" s="9">
        <f t="shared" ref="F104:F105" si="23">(D104+E104)</f>
        <v>2.0361000000000002</v>
      </c>
    </row>
    <row r="105" spans="1:6">
      <c r="A105" s="3">
        <v>3</v>
      </c>
      <c r="B105" s="3" t="s">
        <v>22</v>
      </c>
      <c r="C105" s="9">
        <v>3.1199999999999999E-2</v>
      </c>
      <c r="D105" s="13">
        <f t="shared" si="22"/>
        <v>2.0009000000000001</v>
      </c>
      <c r="E105" s="8">
        <f>'TARIFNE STAVKE do 31.03.2022'!F94</f>
        <v>3.3000000000000002E-2</v>
      </c>
      <c r="F105" s="9">
        <f t="shared" si="23"/>
        <v>2.0339</v>
      </c>
    </row>
    <row r="106" spans="1:6">
      <c r="A106" s="120" t="s">
        <v>44</v>
      </c>
      <c r="B106" s="121"/>
      <c r="C106" s="121"/>
      <c r="D106" s="121"/>
      <c r="E106" s="121"/>
      <c r="F106" s="121"/>
    </row>
    <row r="107" spans="1:6">
      <c r="A107" s="3">
        <v>1</v>
      </c>
      <c r="B107" s="3" t="s">
        <v>19</v>
      </c>
      <c r="C107" s="9">
        <v>3.1199999999999999E-2</v>
      </c>
      <c r="D107" s="13">
        <f t="shared" ref="D107:D110" si="24">C107+$C$9</f>
        <v>2.0009000000000001</v>
      </c>
      <c r="E107" s="8">
        <f>'TARIFNE STAVKE do 31.03.2022'!F98</f>
        <v>3.9899999999999998E-2</v>
      </c>
      <c r="F107" s="9">
        <f>(D107+E107)</f>
        <v>2.0407999999999999</v>
      </c>
    </row>
    <row r="108" spans="1:6">
      <c r="A108" s="3">
        <v>2</v>
      </c>
      <c r="B108" s="3" t="s">
        <v>20</v>
      </c>
      <c r="C108" s="9">
        <v>3.1199999999999999E-2</v>
      </c>
      <c r="D108" s="13">
        <f t="shared" si="24"/>
        <v>2.0009000000000001</v>
      </c>
      <c r="E108" s="8">
        <f>'TARIFNE STAVKE do 31.03.2022'!F99</f>
        <v>3.1899999999999998E-2</v>
      </c>
      <c r="F108" s="9">
        <f t="shared" ref="F108:F110" si="25">(D108+E108)</f>
        <v>2.0327999999999999</v>
      </c>
    </row>
    <row r="109" spans="1:6">
      <c r="A109" s="3">
        <v>3</v>
      </c>
      <c r="B109" s="3" t="s">
        <v>21</v>
      </c>
      <c r="C109" s="9">
        <v>3.1199999999999999E-2</v>
      </c>
      <c r="D109" s="13">
        <f t="shared" si="24"/>
        <v>2.0009000000000001</v>
      </c>
      <c r="E109" s="8">
        <f>'TARIFNE STAVKE do 31.03.2022'!F100</f>
        <v>3.1899999999999998E-2</v>
      </c>
      <c r="F109" s="9">
        <f t="shared" si="25"/>
        <v>2.0327999999999999</v>
      </c>
    </row>
    <row r="110" spans="1:6">
      <c r="A110" s="3">
        <v>4</v>
      </c>
      <c r="B110" s="3" t="s">
        <v>23</v>
      </c>
      <c r="C110" s="9">
        <v>3.1199999999999999E-2</v>
      </c>
      <c r="D110" s="13">
        <f t="shared" si="24"/>
        <v>2.0009000000000001</v>
      </c>
      <c r="E110" s="8">
        <f>'TARIFNE STAVKE do 31.03.2022'!F101</f>
        <v>2.87E-2</v>
      </c>
      <c r="F110" s="9">
        <f t="shared" si="25"/>
        <v>2.0296000000000003</v>
      </c>
    </row>
    <row r="111" spans="1:6">
      <c r="A111" s="120" t="s">
        <v>45</v>
      </c>
      <c r="B111" s="121"/>
      <c r="C111" s="121"/>
      <c r="D111" s="121"/>
      <c r="E111" s="121"/>
      <c r="F111" s="121"/>
    </row>
    <row r="112" spans="1:6">
      <c r="A112" s="3">
        <v>1</v>
      </c>
      <c r="B112" s="3" t="s">
        <v>19</v>
      </c>
      <c r="C112" s="9">
        <v>3.1199999999999999E-2</v>
      </c>
      <c r="D112" s="13">
        <f t="shared" ref="D112:D113" si="26">C112+$C$9</f>
        <v>2.0009000000000001</v>
      </c>
      <c r="E112" s="8">
        <f>'TARIFNE STAVKE do 31.03.2022'!F105</f>
        <v>3.0499999999999999E-2</v>
      </c>
      <c r="F112" s="9">
        <f>(D112+E112)</f>
        <v>2.0314000000000001</v>
      </c>
    </row>
    <row r="113" spans="1:6">
      <c r="A113" s="3">
        <v>2</v>
      </c>
      <c r="B113" s="3" t="s">
        <v>20</v>
      </c>
      <c r="C113" s="9">
        <v>3.1199999999999999E-2</v>
      </c>
      <c r="D113" s="13">
        <f t="shared" si="26"/>
        <v>2.0009000000000001</v>
      </c>
      <c r="E113" s="8">
        <f>'TARIFNE STAVKE do 31.03.2022'!F106</f>
        <v>3.0499999999999999E-2</v>
      </c>
      <c r="F113" s="9">
        <f>(D113+E113)</f>
        <v>2.0314000000000001</v>
      </c>
    </row>
    <row r="115" spans="1:6">
      <c r="A115" s="117" t="s">
        <v>46</v>
      </c>
      <c r="B115" s="117"/>
      <c r="C115" s="117"/>
      <c r="D115" s="117"/>
      <c r="E115" s="117"/>
      <c r="F115" s="117"/>
    </row>
    <row r="116" spans="1:6" ht="38.25">
      <c r="A116" s="3" t="s">
        <v>8</v>
      </c>
      <c r="B116" s="3" t="s">
        <v>9</v>
      </c>
      <c r="C116" s="4" t="s">
        <v>10</v>
      </c>
      <c r="D116" s="4" t="s">
        <v>11</v>
      </c>
      <c r="E116" s="4" t="s">
        <v>12</v>
      </c>
      <c r="F116" s="4" t="s">
        <v>13</v>
      </c>
    </row>
    <row r="117" spans="1:6">
      <c r="A117" s="7"/>
      <c r="B117" s="7" t="s">
        <v>14</v>
      </c>
      <c r="C117" s="7" t="s">
        <v>15</v>
      </c>
      <c r="D117" s="7" t="s">
        <v>5</v>
      </c>
      <c r="E117" s="7" t="s">
        <v>16</v>
      </c>
      <c r="F117" s="11" t="s">
        <v>17</v>
      </c>
    </row>
    <row r="118" spans="1:6">
      <c r="A118" s="120" t="s">
        <v>47</v>
      </c>
      <c r="B118" s="121"/>
      <c r="C118" s="121"/>
      <c r="D118" s="121"/>
      <c r="E118" s="121"/>
      <c r="F118" s="121"/>
    </row>
    <row r="119" spans="1:6">
      <c r="A119" s="3">
        <v>1</v>
      </c>
      <c r="B119" s="3" t="s">
        <v>20</v>
      </c>
      <c r="C119" s="9">
        <v>2.5000000000000001E-2</v>
      </c>
      <c r="D119" s="13">
        <f t="shared" ref="D119:D123" si="27">C119+$C$9</f>
        <v>1.9946999999999999</v>
      </c>
      <c r="E119" s="8">
        <f>'TARIFNE STAVKE do 31.03.2022'!F110</f>
        <v>3.1899999999999998E-2</v>
      </c>
      <c r="F119" s="9">
        <f>(D119+E119)</f>
        <v>2.0265999999999997</v>
      </c>
    </row>
    <row r="120" spans="1:6">
      <c r="A120" s="3">
        <v>2</v>
      </c>
      <c r="B120" s="3" t="s">
        <v>21</v>
      </c>
      <c r="C120" s="9">
        <v>2.5000000000000001E-2</v>
      </c>
      <c r="D120" s="13">
        <f t="shared" si="27"/>
        <v>1.9946999999999999</v>
      </c>
      <c r="E120" s="8">
        <f>'TARIFNE STAVKE do 31.03.2022'!F111</f>
        <v>2.5499999999999998E-2</v>
      </c>
      <c r="F120" s="9">
        <f t="shared" ref="F120:F123" si="28">(D120+E120)</f>
        <v>2.0202</v>
      </c>
    </row>
    <row r="121" spans="1:6">
      <c r="A121" s="3">
        <v>3</v>
      </c>
      <c r="B121" s="3" t="s">
        <v>22</v>
      </c>
      <c r="C121" s="9">
        <v>2.5000000000000001E-2</v>
      </c>
      <c r="D121" s="13">
        <f t="shared" si="27"/>
        <v>1.9946999999999999</v>
      </c>
      <c r="E121" s="8">
        <f>'TARIFNE STAVKE do 31.03.2022'!F112</f>
        <v>2.3900000000000001E-2</v>
      </c>
      <c r="F121" s="9">
        <f t="shared" si="28"/>
        <v>2.0185999999999997</v>
      </c>
    </row>
    <row r="122" spans="1:6">
      <c r="A122" s="3">
        <v>4</v>
      </c>
      <c r="B122" s="3" t="s">
        <v>23</v>
      </c>
      <c r="C122" s="9">
        <v>2.5000000000000001E-2</v>
      </c>
      <c r="D122" s="13">
        <f t="shared" si="27"/>
        <v>1.9946999999999999</v>
      </c>
      <c r="E122" s="8">
        <f>'TARIFNE STAVKE do 31.03.2022'!F113</f>
        <v>2.23E-2</v>
      </c>
      <c r="F122" s="9">
        <f t="shared" si="28"/>
        <v>2.0169999999999999</v>
      </c>
    </row>
    <row r="123" spans="1:6">
      <c r="A123" s="3">
        <v>5</v>
      </c>
      <c r="B123" s="3" t="s">
        <v>24</v>
      </c>
      <c r="C123" s="9">
        <v>2.5000000000000001E-2</v>
      </c>
      <c r="D123" s="13">
        <f t="shared" si="27"/>
        <v>1.9946999999999999</v>
      </c>
      <c r="E123" s="8">
        <f>'TARIFNE STAVKE do 31.03.2022'!F114</f>
        <v>2.07E-2</v>
      </c>
      <c r="F123" s="9">
        <f t="shared" si="28"/>
        <v>2.0154000000000001</v>
      </c>
    </row>
    <row r="125" spans="1:6">
      <c r="A125" s="117" t="s">
        <v>48</v>
      </c>
      <c r="B125" s="117"/>
      <c r="C125" s="117"/>
      <c r="D125" s="117"/>
      <c r="E125" s="117"/>
      <c r="F125" s="117"/>
    </row>
    <row r="126" spans="1:6" ht="38.25">
      <c r="A126" s="3" t="s">
        <v>8</v>
      </c>
      <c r="B126" s="3" t="s">
        <v>9</v>
      </c>
      <c r="C126" s="4" t="s">
        <v>10</v>
      </c>
      <c r="D126" s="4" t="s">
        <v>11</v>
      </c>
      <c r="E126" s="4" t="s">
        <v>12</v>
      </c>
      <c r="F126" s="4" t="s">
        <v>13</v>
      </c>
    </row>
    <row r="127" spans="1:6">
      <c r="A127" s="7"/>
      <c r="B127" s="7" t="s">
        <v>14</v>
      </c>
      <c r="C127" s="7" t="s">
        <v>15</v>
      </c>
      <c r="D127" s="7" t="s">
        <v>5</v>
      </c>
      <c r="E127" s="7" t="s">
        <v>16</v>
      </c>
      <c r="F127" s="11" t="s">
        <v>17</v>
      </c>
    </row>
    <row r="128" spans="1:6">
      <c r="A128" s="120" t="s">
        <v>49</v>
      </c>
      <c r="B128" s="121"/>
      <c r="C128" s="121"/>
      <c r="D128" s="121"/>
      <c r="E128" s="121"/>
      <c r="F128" s="121"/>
    </row>
    <row r="129" spans="1:6">
      <c r="A129" s="3">
        <v>1</v>
      </c>
      <c r="B129" s="3" t="s">
        <v>19</v>
      </c>
      <c r="C129" s="9">
        <v>2.6599999999999999E-2</v>
      </c>
      <c r="D129" s="13">
        <f t="shared" ref="D129:D134" si="29">C129+$C$9</f>
        <v>1.9963</v>
      </c>
      <c r="E129" s="8">
        <f>'TARIFNE STAVKE do 31.03.2022'!F118</f>
        <v>3.2800000000000003E-2</v>
      </c>
      <c r="F129" s="9">
        <f>(D129+E129)</f>
        <v>2.0291000000000001</v>
      </c>
    </row>
    <row r="130" spans="1:6">
      <c r="A130" s="3">
        <v>2</v>
      </c>
      <c r="B130" s="3" t="s">
        <v>20</v>
      </c>
      <c r="C130" s="9">
        <v>2.6599999999999999E-2</v>
      </c>
      <c r="D130" s="13">
        <f t="shared" si="29"/>
        <v>1.9963</v>
      </c>
      <c r="E130" s="8">
        <f>'TARIFNE STAVKE do 31.03.2022'!F119</f>
        <v>3.2800000000000003E-2</v>
      </c>
      <c r="F130" s="9">
        <f t="shared" ref="F130:F134" si="30">(D130+E130)</f>
        <v>2.0291000000000001</v>
      </c>
    </row>
    <row r="131" spans="1:6">
      <c r="A131" s="3">
        <v>3</v>
      </c>
      <c r="B131" s="3" t="s">
        <v>21</v>
      </c>
      <c r="C131" s="9">
        <v>2.6599999999999999E-2</v>
      </c>
      <c r="D131" s="13">
        <f t="shared" si="29"/>
        <v>1.9963</v>
      </c>
      <c r="E131" s="8">
        <f>'TARIFNE STAVKE do 31.03.2022'!F120</f>
        <v>3.2800000000000003E-2</v>
      </c>
      <c r="F131" s="9">
        <f t="shared" si="30"/>
        <v>2.0291000000000001</v>
      </c>
    </row>
    <row r="132" spans="1:6">
      <c r="A132" s="3">
        <v>4</v>
      </c>
      <c r="B132" s="3" t="s">
        <v>22</v>
      </c>
      <c r="C132" s="9">
        <v>2.6599999999999999E-2</v>
      </c>
      <c r="D132" s="13">
        <f t="shared" si="29"/>
        <v>1.9963</v>
      </c>
      <c r="E132" s="8">
        <f>'TARIFNE STAVKE do 31.03.2022'!F121</f>
        <v>3.1199999999999999E-2</v>
      </c>
      <c r="F132" s="9">
        <f t="shared" si="30"/>
        <v>2.0274999999999999</v>
      </c>
    </row>
    <row r="133" spans="1:6">
      <c r="A133" s="3">
        <v>5</v>
      </c>
      <c r="B133" s="3" t="s">
        <v>23</v>
      </c>
      <c r="C133" s="9">
        <v>2.6599999999999999E-2</v>
      </c>
      <c r="D133" s="13">
        <f t="shared" si="29"/>
        <v>1.9963</v>
      </c>
      <c r="E133" s="8">
        <f>'TARIFNE STAVKE do 31.03.2022'!F122</f>
        <v>2.9499999999999998E-2</v>
      </c>
      <c r="F133" s="9">
        <f t="shared" si="30"/>
        <v>2.0257999999999998</v>
      </c>
    </row>
    <row r="134" spans="1:6">
      <c r="A134" s="3">
        <v>6</v>
      </c>
      <c r="B134" s="3" t="s">
        <v>24</v>
      </c>
      <c r="C134" s="9">
        <v>2.6599999999999999E-2</v>
      </c>
      <c r="D134" s="13">
        <f t="shared" si="29"/>
        <v>1.9963</v>
      </c>
      <c r="E134" s="8">
        <f>'TARIFNE STAVKE do 31.03.2022'!F123</f>
        <v>2.7900000000000001E-2</v>
      </c>
      <c r="F134" s="9">
        <f t="shared" si="30"/>
        <v>2.0242</v>
      </c>
    </row>
    <row r="135" spans="1:6">
      <c r="A135" s="120" t="s">
        <v>50</v>
      </c>
      <c r="B135" s="121"/>
      <c r="C135" s="121"/>
      <c r="D135" s="121"/>
      <c r="E135" s="121"/>
      <c r="F135" s="121"/>
    </row>
    <row r="136" spans="1:6">
      <c r="A136" s="3">
        <v>1</v>
      </c>
      <c r="B136" s="3" t="s">
        <v>19</v>
      </c>
      <c r="C136" s="9">
        <v>2.6599999999999999E-2</v>
      </c>
      <c r="D136" s="13">
        <f t="shared" ref="D136:D140" si="31">C136+$C$9</f>
        <v>1.9963</v>
      </c>
      <c r="E136" s="8">
        <f>'TARIFNE STAVKE do 31.03.2022'!F127</f>
        <v>4.3700000000000003E-2</v>
      </c>
      <c r="F136" s="9">
        <f>(D136+E136)</f>
        <v>2.04</v>
      </c>
    </row>
    <row r="137" spans="1:6">
      <c r="A137" s="3">
        <v>2</v>
      </c>
      <c r="B137" s="3" t="s">
        <v>20</v>
      </c>
      <c r="C137" s="9">
        <v>2.6599999999999999E-2</v>
      </c>
      <c r="D137" s="13">
        <f t="shared" si="31"/>
        <v>1.9963</v>
      </c>
      <c r="E137" s="8">
        <f>'TARIFNE STAVKE do 31.03.2022'!F128</f>
        <v>3.6400000000000002E-2</v>
      </c>
      <c r="F137" s="9">
        <f t="shared" ref="F137:F140" si="32">(D137+E137)</f>
        <v>2.0327000000000002</v>
      </c>
    </row>
    <row r="138" spans="1:6">
      <c r="A138" s="3">
        <v>3</v>
      </c>
      <c r="B138" s="3" t="s">
        <v>21</v>
      </c>
      <c r="C138" s="9">
        <v>2.6599999999999999E-2</v>
      </c>
      <c r="D138" s="13">
        <f t="shared" si="31"/>
        <v>1.9963</v>
      </c>
      <c r="E138" s="8">
        <f>'TARIFNE STAVKE do 31.03.2022'!F129</f>
        <v>3.2800000000000003E-2</v>
      </c>
      <c r="F138" s="9">
        <f t="shared" si="32"/>
        <v>2.0291000000000001</v>
      </c>
    </row>
    <row r="139" spans="1:6">
      <c r="A139" s="3">
        <v>4</v>
      </c>
      <c r="B139" s="3" t="s">
        <v>22</v>
      </c>
      <c r="C139" s="9">
        <v>2.6599999999999999E-2</v>
      </c>
      <c r="D139" s="13">
        <f t="shared" si="31"/>
        <v>1.9963</v>
      </c>
      <c r="E139" s="8">
        <f>'TARIFNE STAVKE do 31.03.2022'!F130</f>
        <v>3.09E-2</v>
      </c>
      <c r="F139" s="9">
        <f t="shared" si="32"/>
        <v>2.0272000000000001</v>
      </c>
    </row>
    <row r="140" spans="1:6">
      <c r="A140" s="3">
        <v>5</v>
      </c>
      <c r="B140" s="3" t="s">
        <v>23</v>
      </c>
      <c r="C140" s="9">
        <v>2.6599999999999999E-2</v>
      </c>
      <c r="D140" s="13">
        <f t="shared" si="31"/>
        <v>1.9963</v>
      </c>
      <c r="E140" s="8">
        <f>'TARIFNE STAVKE do 31.03.2022'!F131</f>
        <v>3.09E-2</v>
      </c>
      <c r="F140" s="9">
        <f t="shared" si="32"/>
        <v>2.0272000000000001</v>
      </c>
    </row>
    <row r="142" spans="1:6">
      <c r="A142" s="117" t="s">
        <v>51</v>
      </c>
      <c r="B142" s="117"/>
      <c r="C142" s="117"/>
      <c r="D142" s="117"/>
      <c r="E142" s="117"/>
      <c r="F142" s="117"/>
    </row>
    <row r="143" spans="1:6" ht="38.25">
      <c r="A143" s="3" t="s">
        <v>8</v>
      </c>
      <c r="B143" s="3" t="s">
        <v>9</v>
      </c>
      <c r="C143" s="4" t="s">
        <v>10</v>
      </c>
      <c r="D143" s="4" t="s">
        <v>11</v>
      </c>
      <c r="E143" s="4" t="s">
        <v>12</v>
      </c>
      <c r="F143" s="4" t="s">
        <v>13</v>
      </c>
    </row>
    <row r="144" spans="1:6">
      <c r="A144" s="7"/>
      <c r="B144" s="7" t="s">
        <v>14</v>
      </c>
      <c r="C144" s="7" t="s">
        <v>15</v>
      </c>
      <c r="D144" s="7" t="s">
        <v>5</v>
      </c>
      <c r="E144" s="7" t="s">
        <v>16</v>
      </c>
      <c r="F144" s="11" t="s">
        <v>17</v>
      </c>
    </row>
    <row r="145" spans="1:6">
      <c r="A145" s="120" t="s">
        <v>52</v>
      </c>
      <c r="B145" s="121"/>
      <c r="C145" s="121"/>
      <c r="D145" s="121"/>
      <c r="E145" s="121"/>
      <c r="F145" s="121"/>
    </row>
    <row r="146" spans="1:6">
      <c r="A146" s="3">
        <v>1</v>
      </c>
      <c r="B146" s="3" t="s">
        <v>19</v>
      </c>
      <c r="C146" s="9">
        <v>2.63E-2</v>
      </c>
      <c r="D146" s="13">
        <f t="shared" ref="D146:D150" si="33">C146+$C$9</f>
        <v>1.996</v>
      </c>
      <c r="E146" s="8">
        <f>'TARIFNE STAVKE do 31.03.2022'!F135</f>
        <v>5.8400000000000001E-2</v>
      </c>
      <c r="F146" s="9">
        <f>(D146+E146)</f>
        <v>2.0543999999999998</v>
      </c>
    </row>
    <row r="147" spans="1:6">
      <c r="A147" s="3">
        <v>2</v>
      </c>
      <c r="B147" s="3" t="s">
        <v>20</v>
      </c>
      <c r="C147" s="9">
        <v>2.63E-2</v>
      </c>
      <c r="D147" s="13">
        <f t="shared" si="33"/>
        <v>1.996</v>
      </c>
      <c r="E147" s="8">
        <f>'TARIFNE STAVKE do 31.03.2022'!F136</f>
        <v>5.0799999999999998E-2</v>
      </c>
      <c r="F147" s="9">
        <f t="shared" ref="F147:F150" si="34">(D147+E147)</f>
        <v>2.0468000000000002</v>
      </c>
    </row>
    <row r="148" spans="1:6">
      <c r="A148" s="3">
        <v>3</v>
      </c>
      <c r="B148" s="3" t="s">
        <v>21</v>
      </c>
      <c r="C148" s="9">
        <v>2.63E-2</v>
      </c>
      <c r="D148" s="13">
        <f t="shared" si="33"/>
        <v>1.996</v>
      </c>
      <c r="E148" s="8">
        <f>'TARIFNE STAVKE do 31.03.2022'!F137</f>
        <v>4.3200000000000002E-2</v>
      </c>
      <c r="F148" s="9">
        <f t="shared" si="34"/>
        <v>2.0392000000000001</v>
      </c>
    </row>
    <row r="149" spans="1:6">
      <c r="A149" s="3">
        <v>4</v>
      </c>
      <c r="B149" s="3" t="s">
        <v>22</v>
      </c>
      <c r="C149" s="9">
        <v>2.63E-2</v>
      </c>
      <c r="D149" s="13">
        <f t="shared" si="33"/>
        <v>1.996</v>
      </c>
      <c r="E149" s="8">
        <f>'TARIFNE STAVKE do 31.03.2022'!F138</f>
        <v>4.2200000000000001E-2</v>
      </c>
      <c r="F149" s="9">
        <f t="shared" si="34"/>
        <v>2.0381999999999998</v>
      </c>
    </row>
    <row r="150" spans="1:6">
      <c r="A150" s="3">
        <v>5</v>
      </c>
      <c r="B150" s="3" t="s">
        <v>23</v>
      </c>
      <c r="C150" s="9">
        <v>2.63E-2</v>
      </c>
      <c r="D150" s="13">
        <f t="shared" si="33"/>
        <v>1.996</v>
      </c>
      <c r="E150" s="8">
        <f>'TARIFNE STAVKE do 31.03.2022'!F139</f>
        <v>4.0599999999999997E-2</v>
      </c>
      <c r="F150" s="9">
        <f t="shared" si="34"/>
        <v>2.0366</v>
      </c>
    </row>
    <row r="152" spans="1:6">
      <c r="A152" s="117" t="s">
        <v>53</v>
      </c>
      <c r="B152" s="117"/>
      <c r="C152" s="117"/>
      <c r="D152" s="117"/>
      <c r="E152" s="117"/>
      <c r="F152" s="117"/>
    </row>
    <row r="153" spans="1:6" ht="38.25">
      <c r="A153" s="3" t="s">
        <v>8</v>
      </c>
      <c r="B153" s="3" t="s">
        <v>9</v>
      </c>
      <c r="C153" s="4" t="s">
        <v>10</v>
      </c>
      <c r="D153" s="4" t="s">
        <v>11</v>
      </c>
      <c r="E153" s="4" t="s">
        <v>12</v>
      </c>
      <c r="F153" s="4" t="s">
        <v>13</v>
      </c>
    </row>
    <row r="154" spans="1:6">
      <c r="A154" s="7"/>
      <c r="B154" s="7" t="s">
        <v>14</v>
      </c>
      <c r="C154" s="7" t="s">
        <v>15</v>
      </c>
      <c r="D154" s="7" t="s">
        <v>5</v>
      </c>
      <c r="E154" s="7" t="s">
        <v>16</v>
      </c>
      <c r="F154" s="11" t="s">
        <v>17</v>
      </c>
    </row>
    <row r="155" spans="1:6">
      <c r="A155" s="120" t="s">
        <v>54</v>
      </c>
      <c r="B155" s="121"/>
      <c r="C155" s="121"/>
      <c r="D155" s="121"/>
      <c r="E155" s="121"/>
      <c r="F155" s="121"/>
    </row>
    <row r="156" spans="1:6">
      <c r="A156" s="3">
        <v>1</v>
      </c>
      <c r="B156" s="3" t="s">
        <v>19</v>
      </c>
      <c r="C156" s="9">
        <v>2.6599999999999999E-2</v>
      </c>
      <c r="D156" s="13">
        <f t="shared" ref="D156:D161" si="35">C156+$C$9</f>
        <v>1.9963</v>
      </c>
      <c r="E156" s="8">
        <f>'TARIFNE STAVKE do 31.03.2022'!F143</f>
        <v>6.0699999999999997E-2</v>
      </c>
      <c r="F156" s="9">
        <f>(D156+E156)</f>
        <v>2.0569999999999999</v>
      </c>
    </row>
    <row r="157" spans="1:6">
      <c r="A157" s="3">
        <v>2</v>
      </c>
      <c r="B157" s="3" t="s">
        <v>20</v>
      </c>
      <c r="C157" s="9">
        <v>2.6599999999999999E-2</v>
      </c>
      <c r="D157" s="13">
        <f t="shared" si="35"/>
        <v>1.9963</v>
      </c>
      <c r="E157" s="8">
        <f>'TARIFNE STAVKE do 31.03.2022'!F144</f>
        <v>6.0699999999999997E-2</v>
      </c>
      <c r="F157" s="9">
        <f t="shared" ref="F157:F161" si="36">(D157+E157)</f>
        <v>2.0569999999999999</v>
      </c>
    </row>
    <row r="158" spans="1:6">
      <c r="A158" s="3">
        <v>3</v>
      </c>
      <c r="B158" s="3" t="s">
        <v>21</v>
      </c>
      <c r="C158" s="9">
        <v>2.6599999999999999E-2</v>
      </c>
      <c r="D158" s="13">
        <f t="shared" si="35"/>
        <v>1.9963</v>
      </c>
      <c r="E158" s="8">
        <f>'TARIFNE STAVKE do 31.03.2022'!F145</f>
        <v>4.8599999999999997E-2</v>
      </c>
      <c r="F158" s="9">
        <f t="shared" si="36"/>
        <v>2.0449000000000002</v>
      </c>
    </row>
    <row r="159" spans="1:6">
      <c r="A159" s="3">
        <v>4</v>
      </c>
      <c r="B159" s="3" t="s">
        <v>22</v>
      </c>
      <c r="C159" s="9">
        <v>2.6599999999999999E-2</v>
      </c>
      <c r="D159" s="13">
        <f t="shared" si="35"/>
        <v>1.9963</v>
      </c>
      <c r="E159" s="8">
        <f>'TARIFNE STAVKE do 31.03.2022'!F146</f>
        <v>4.5499999999999999E-2</v>
      </c>
      <c r="F159" s="9">
        <f t="shared" si="36"/>
        <v>2.0417999999999998</v>
      </c>
    </row>
    <row r="160" spans="1:6">
      <c r="A160" s="3">
        <v>5</v>
      </c>
      <c r="B160" s="3" t="s">
        <v>23</v>
      </c>
      <c r="C160" s="9">
        <v>2.6599999999999999E-2</v>
      </c>
      <c r="D160" s="13">
        <f t="shared" si="35"/>
        <v>1.9963</v>
      </c>
      <c r="E160" s="8">
        <f>'TARIFNE STAVKE do 31.03.2022'!F147</f>
        <v>4.2500000000000003E-2</v>
      </c>
      <c r="F160" s="9">
        <f t="shared" si="36"/>
        <v>2.0388000000000002</v>
      </c>
    </row>
    <row r="161" spans="1:6">
      <c r="A161" s="3">
        <v>6</v>
      </c>
      <c r="B161" s="3" t="s">
        <v>24</v>
      </c>
      <c r="C161" s="9">
        <v>2.6599999999999999E-2</v>
      </c>
      <c r="D161" s="13">
        <f t="shared" si="35"/>
        <v>1.9963</v>
      </c>
      <c r="E161" s="8">
        <f>'TARIFNE STAVKE do 31.03.2022'!F148</f>
        <v>3.95E-2</v>
      </c>
      <c r="F161" s="9">
        <f t="shared" si="36"/>
        <v>2.0358000000000001</v>
      </c>
    </row>
    <row r="163" spans="1:6">
      <c r="A163" s="117" t="s">
        <v>55</v>
      </c>
      <c r="B163" s="117"/>
      <c r="C163" s="117"/>
      <c r="D163" s="117"/>
      <c r="E163" s="117"/>
      <c r="F163" s="117"/>
    </row>
    <row r="164" spans="1:6" ht="38.25">
      <c r="A164" s="3" t="s">
        <v>8</v>
      </c>
      <c r="B164" s="3" t="s">
        <v>9</v>
      </c>
      <c r="C164" s="4" t="s">
        <v>10</v>
      </c>
      <c r="D164" s="4" t="s">
        <v>11</v>
      </c>
      <c r="E164" s="4" t="s">
        <v>12</v>
      </c>
      <c r="F164" s="4" t="s">
        <v>13</v>
      </c>
    </row>
    <row r="165" spans="1:6">
      <c r="A165" s="7"/>
      <c r="B165" s="7" t="s">
        <v>14</v>
      </c>
      <c r="C165" s="7" t="s">
        <v>15</v>
      </c>
      <c r="D165" s="7" t="s">
        <v>5</v>
      </c>
      <c r="E165" s="7" t="s">
        <v>16</v>
      </c>
      <c r="F165" s="11" t="s">
        <v>17</v>
      </c>
    </row>
    <row r="166" spans="1:6">
      <c r="A166" s="120" t="s">
        <v>56</v>
      </c>
      <c r="B166" s="121"/>
      <c r="C166" s="121"/>
      <c r="D166" s="121"/>
      <c r="E166" s="121"/>
      <c r="F166" s="121"/>
    </row>
    <row r="167" spans="1:6">
      <c r="A167" s="3">
        <v>1</v>
      </c>
      <c r="B167" s="3" t="s">
        <v>19</v>
      </c>
      <c r="C167" s="9">
        <v>2.6599999999999999E-2</v>
      </c>
      <c r="D167" s="13">
        <f t="shared" ref="D167:D172" si="37">C167+$C$9</f>
        <v>1.9963</v>
      </c>
      <c r="E167" s="8">
        <f>'TARIFNE STAVKE do 31.03.2022'!F152</f>
        <v>3.8699999999999998E-2</v>
      </c>
      <c r="F167" s="9">
        <f>(D167+E167)</f>
        <v>2.0350000000000001</v>
      </c>
    </row>
    <row r="168" spans="1:6">
      <c r="A168" s="3">
        <v>2</v>
      </c>
      <c r="B168" s="3" t="s">
        <v>20</v>
      </c>
      <c r="C168" s="9">
        <v>2.6599999999999999E-2</v>
      </c>
      <c r="D168" s="13">
        <f t="shared" si="37"/>
        <v>1.9963</v>
      </c>
      <c r="E168" s="8">
        <f>'TARIFNE STAVKE do 31.03.2022'!F153</f>
        <v>3.8699999999999998E-2</v>
      </c>
      <c r="F168" s="9">
        <f t="shared" ref="F168:F172" si="38">(D168+E168)</f>
        <v>2.0350000000000001</v>
      </c>
    </row>
    <row r="169" spans="1:6">
      <c r="A169" s="3">
        <v>3</v>
      </c>
      <c r="B169" s="3" t="s">
        <v>21</v>
      </c>
      <c r="C169" s="9">
        <v>2.6599999999999999E-2</v>
      </c>
      <c r="D169" s="13">
        <f t="shared" si="37"/>
        <v>1.9963</v>
      </c>
      <c r="E169" s="8">
        <f>'TARIFNE STAVKE do 31.03.2022'!F154</f>
        <v>3.1E-2</v>
      </c>
      <c r="F169" s="9">
        <f t="shared" si="38"/>
        <v>2.0272999999999999</v>
      </c>
    </row>
    <row r="170" spans="1:6">
      <c r="A170" s="3">
        <v>4</v>
      </c>
      <c r="B170" s="3" t="s">
        <v>22</v>
      </c>
      <c r="C170" s="9">
        <v>2.6599999999999999E-2</v>
      </c>
      <c r="D170" s="13">
        <f t="shared" si="37"/>
        <v>1.9963</v>
      </c>
      <c r="E170" s="8">
        <f>'TARIFNE STAVKE do 31.03.2022'!F155</f>
        <v>2.9000000000000001E-2</v>
      </c>
      <c r="F170" s="9">
        <f t="shared" si="38"/>
        <v>2.0253000000000001</v>
      </c>
    </row>
    <row r="171" spans="1:6">
      <c r="A171" s="3">
        <v>5</v>
      </c>
      <c r="B171" s="3" t="s">
        <v>23</v>
      </c>
      <c r="C171" s="9">
        <v>2.6599999999999999E-2</v>
      </c>
      <c r="D171" s="13">
        <f t="shared" si="37"/>
        <v>1.9963</v>
      </c>
      <c r="E171" s="8">
        <f>'TARIFNE STAVKE do 31.03.2022'!F156</f>
        <v>2.7099999999999999E-2</v>
      </c>
      <c r="F171" s="9">
        <f t="shared" si="38"/>
        <v>2.0234000000000001</v>
      </c>
    </row>
    <row r="172" spans="1:6">
      <c r="A172" s="3">
        <v>6</v>
      </c>
      <c r="B172" s="3" t="s">
        <v>24</v>
      </c>
      <c r="C172" s="9">
        <v>2.6599999999999999E-2</v>
      </c>
      <c r="D172" s="13">
        <f t="shared" si="37"/>
        <v>1.9963</v>
      </c>
      <c r="E172" s="8">
        <f>'TARIFNE STAVKE do 31.03.2022'!F157</f>
        <v>2.52E-2</v>
      </c>
      <c r="F172" s="9">
        <f t="shared" si="38"/>
        <v>2.0215000000000001</v>
      </c>
    </row>
    <row r="174" spans="1:6">
      <c r="A174" s="117" t="s">
        <v>57</v>
      </c>
      <c r="B174" s="117"/>
      <c r="C174" s="117"/>
      <c r="D174" s="117"/>
      <c r="E174" s="117"/>
      <c r="F174" s="117"/>
    </row>
    <row r="175" spans="1:6" ht="38.25">
      <c r="A175" s="3" t="s">
        <v>8</v>
      </c>
      <c r="B175" s="3" t="s">
        <v>9</v>
      </c>
      <c r="C175" s="4" t="s">
        <v>10</v>
      </c>
      <c r="D175" s="4" t="s">
        <v>11</v>
      </c>
      <c r="E175" s="4" t="s">
        <v>12</v>
      </c>
      <c r="F175" s="4" t="s">
        <v>13</v>
      </c>
    </row>
    <row r="176" spans="1:6">
      <c r="A176" s="7"/>
      <c r="B176" s="7" t="s">
        <v>14</v>
      </c>
      <c r="C176" s="7" t="s">
        <v>15</v>
      </c>
      <c r="D176" s="7" t="s">
        <v>5</v>
      </c>
      <c r="E176" s="7" t="s">
        <v>16</v>
      </c>
      <c r="F176" s="11" t="s">
        <v>17</v>
      </c>
    </row>
    <row r="177" spans="1:6">
      <c r="A177" s="120" t="s">
        <v>58</v>
      </c>
      <c r="B177" s="121"/>
      <c r="C177" s="121"/>
      <c r="D177" s="121"/>
      <c r="E177" s="121"/>
      <c r="F177" s="121"/>
    </row>
    <row r="178" spans="1:6">
      <c r="A178" s="3">
        <v>1</v>
      </c>
      <c r="B178" s="3" t="s">
        <v>20</v>
      </c>
      <c r="C178" s="9">
        <v>2.6599999999999999E-2</v>
      </c>
      <c r="D178" s="13">
        <f t="shared" ref="D178:D180" si="39">C178+$C$9</f>
        <v>1.9963</v>
      </c>
      <c r="E178" s="8">
        <f>'TARIFNE STAVKE do 31.03.2022'!F161</f>
        <v>3.0300000000000001E-2</v>
      </c>
      <c r="F178" s="9">
        <f>(D178+E178)</f>
        <v>2.0266000000000002</v>
      </c>
    </row>
    <row r="179" spans="1:6">
      <c r="A179" s="3">
        <v>2</v>
      </c>
      <c r="B179" s="3" t="s">
        <v>21</v>
      </c>
      <c r="C179" s="9">
        <v>2.6599999999999999E-2</v>
      </c>
      <c r="D179" s="13">
        <f t="shared" si="39"/>
        <v>1.9963</v>
      </c>
      <c r="E179" s="8">
        <f>'TARIFNE STAVKE do 31.03.2022'!F162</f>
        <v>2.9700000000000001E-2</v>
      </c>
      <c r="F179" s="9">
        <f t="shared" ref="F179:F180" si="40">(D179+E179)</f>
        <v>2.0259999999999998</v>
      </c>
    </row>
    <row r="180" spans="1:6">
      <c r="A180" s="3">
        <v>3</v>
      </c>
      <c r="B180" s="3" t="s">
        <v>23</v>
      </c>
      <c r="C180" s="9">
        <v>2.6599999999999999E-2</v>
      </c>
      <c r="D180" s="13">
        <f t="shared" si="39"/>
        <v>1.9963</v>
      </c>
      <c r="E180" s="8">
        <f>'TARIFNE STAVKE do 31.03.2022'!F163</f>
        <v>2.7300000000000001E-2</v>
      </c>
      <c r="F180" s="9">
        <f t="shared" si="40"/>
        <v>2.0236000000000001</v>
      </c>
    </row>
    <row r="182" spans="1:6">
      <c r="A182" s="117" t="s">
        <v>59</v>
      </c>
      <c r="B182" s="117"/>
      <c r="C182" s="117"/>
      <c r="D182" s="117"/>
      <c r="E182" s="117"/>
      <c r="F182" s="117"/>
    </row>
    <row r="183" spans="1:6" ht="38.25">
      <c r="A183" s="3" t="s">
        <v>8</v>
      </c>
      <c r="B183" s="3" t="s">
        <v>9</v>
      </c>
      <c r="C183" s="4" t="s">
        <v>10</v>
      </c>
      <c r="D183" s="4" t="s">
        <v>11</v>
      </c>
      <c r="E183" s="4" t="s">
        <v>12</v>
      </c>
      <c r="F183" s="4" t="s">
        <v>13</v>
      </c>
    </row>
    <row r="184" spans="1:6">
      <c r="A184" s="7"/>
      <c r="B184" s="7" t="s">
        <v>14</v>
      </c>
      <c r="C184" s="7" t="s">
        <v>15</v>
      </c>
      <c r="D184" s="7" t="s">
        <v>5</v>
      </c>
      <c r="E184" s="7" t="s">
        <v>16</v>
      </c>
      <c r="F184" s="11" t="s">
        <v>17</v>
      </c>
    </row>
    <row r="185" spans="1:6">
      <c r="A185" s="120" t="s">
        <v>60</v>
      </c>
      <c r="B185" s="121"/>
      <c r="C185" s="121"/>
      <c r="D185" s="121"/>
      <c r="E185" s="121"/>
      <c r="F185" s="121"/>
    </row>
    <row r="186" spans="1:6">
      <c r="A186" s="3">
        <v>1</v>
      </c>
      <c r="B186" s="3" t="s">
        <v>20</v>
      </c>
      <c r="C186" s="9">
        <v>2.6599999999999999E-2</v>
      </c>
      <c r="D186" s="13">
        <f t="shared" ref="D186:D189" si="41">C186+$C$9</f>
        <v>1.9963</v>
      </c>
      <c r="E186" s="8">
        <f>'TARIFNE STAVKE do 31.03.2022'!F167</f>
        <v>6.9199999999999998E-2</v>
      </c>
      <c r="F186" s="9">
        <f t="shared" ref="F186:F189" si="42">(D186+E186)</f>
        <v>2.0655000000000001</v>
      </c>
    </row>
    <row r="187" spans="1:6">
      <c r="A187" s="3">
        <v>2</v>
      </c>
      <c r="B187" s="3" t="s">
        <v>21</v>
      </c>
      <c r="C187" s="9">
        <v>2.6599999999999999E-2</v>
      </c>
      <c r="D187" s="13">
        <f t="shared" si="41"/>
        <v>1.9963</v>
      </c>
      <c r="E187" s="8">
        <f>'TARIFNE STAVKE do 31.03.2022'!F168</f>
        <v>6.5699999999999995E-2</v>
      </c>
      <c r="F187" s="9">
        <f t="shared" si="42"/>
        <v>2.0619999999999998</v>
      </c>
    </row>
    <row r="188" spans="1:6">
      <c r="A188" s="3">
        <v>3</v>
      </c>
      <c r="B188" s="3" t="s">
        <v>23</v>
      </c>
      <c r="C188" s="9">
        <v>2.6599999999999999E-2</v>
      </c>
      <c r="D188" s="13">
        <f t="shared" si="41"/>
        <v>1.9963</v>
      </c>
      <c r="E188" s="8">
        <f>'TARIFNE STAVKE do 31.03.2022'!F169</f>
        <v>5.8799999999999998E-2</v>
      </c>
      <c r="F188" s="9">
        <f t="shared" si="42"/>
        <v>2.0550999999999999</v>
      </c>
    </row>
    <row r="189" spans="1:6">
      <c r="A189" s="3">
        <v>4</v>
      </c>
      <c r="B189" s="3" t="s">
        <v>25</v>
      </c>
      <c r="C189" s="9">
        <v>2.6599999999999999E-2</v>
      </c>
      <c r="D189" s="13">
        <f t="shared" si="41"/>
        <v>1.9963</v>
      </c>
      <c r="E189" s="8">
        <f>'TARIFNE STAVKE do 31.03.2022'!F170</f>
        <v>4.1500000000000002E-2</v>
      </c>
      <c r="F189" s="9">
        <f t="shared" si="42"/>
        <v>2.0377999999999998</v>
      </c>
    </row>
    <row r="191" spans="1:6">
      <c r="A191" s="117" t="s">
        <v>61</v>
      </c>
      <c r="B191" s="117"/>
      <c r="C191" s="117"/>
      <c r="D191" s="117"/>
      <c r="E191" s="117"/>
      <c r="F191" s="117"/>
    </row>
    <row r="192" spans="1:6" ht="38.25">
      <c r="A192" s="3" t="s">
        <v>8</v>
      </c>
      <c r="B192" s="3" t="s">
        <v>9</v>
      </c>
      <c r="C192" s="4" t="s">
        <v>10</v>
      </c>
      <c r="D192" s="4" t="s">
        <v>11</v>
      </c>
      <c r="E192" s="4" t="s">
        <v>12</v>
      </c>
      <c r="F192" s="4" t="s">
        <v>13</v>
      </c>
    </row>
    <row r="193" spans="1:6">
      <c r="A193" s="7"/>
      <c r="B193" s="7" t="s">
        <v>14</v>
      </c>
      <c r="C193" s="7" t="s">
        <v>15</v>
      </c>
      <c r="D193" s="7" t="s">
        <v>5</v>
      </c>
      <c r="E193" s="7" t="s">
        <v>16</v>
      </c>
      <c r="F193" s="11" t="s">
        <v>17</v>
      </c>
    </row>
    <row r="194" spans="1:6">
      <c r="A194" s="120" t="s">
        <v>62</v>
      </c>
      <c r="B194" s="121"/>
      <c r="C194" s="121"/>
      <c r="D194" s="121"/>
      <c r="E194" s="121"/>
      <c r="F194" s="121"/>
    </row>
    <row r="195" spans="1:6">
      <c r="A195" s="3">
        <v>1</v>
      </c>
      <c r="B195" s="3" t="s">
        <v>19</v>
      </c>
      <c r="C195" s="9">
        <v>2.5899999999999999E-2</v>
      </c>
      <c r="D195" s="13">
        <f t="shared" ref="D195:D199" si="43">C195+$C$9</f>
        <v>1.9956</v>
      </c>
      <c r="E195" s="8">
        <f>'TARIFNE STAVKE do 31.03.2022'!F174</f>
        <v>2.93E-2</v>
      </c>
      <c r="F195" s="9">
        <f t="shared" ref="F195:F199" si="44">(D195+E195)</f>
        <v>2.0249000000000001</v>
      </c>
    </row>
    <row r="196" spans="1:6">
      <c r="A196" s="3">
        <v>2</v>
      </c>
      <c r="B196" s="3" t="s">
        <v>20</v>
      </c>
      <c r="C196" s="9">
        <v>2.5899999999999999E-2</v>
      </c>
      <c r="D196" s="13">
        <f t="shared" si="43"/>
        <v>1.9956</v>
      </c>
      <c r="E196" s="8">
        <f>'TARIFNE STAVKE do 31.03.2022'!F175</f>
        <v>2.93E-2</v>
      </c>
      <c r="F196" s="9">
        <f t="shared" si="44"/>
        <v>2.0249000000000001</v>
      </c>
    </row>
    <row r="197" spans="1:6">
      <c r="A197" s="3">
        <v>3</v>
      </c>
      <c r="B197" s="3" t="s">
        <v>21</v>
      </c>
      <c r="C197" s="9">
        <v>2.5899999999999999E-2</v>
      </c>
      <c r="D197" s="13">
        <f t="shared" si="43"/>
        <v>1.9956</v>
      </c>
      <c r="E197" s="8">
        <f>'TARIFNE STAVKE do 31.03.2022'!F176</f>
        <v>2.64E-2</v>
      </c>
      <c r="F197" s="9">
        <f t="shared" si="44"/>
        <v>2.0220000000000002</v>
      </c>
    </row>
    <row r="198" spans="1:6">
      <c r="A198" s="3">
        <v>4</v>
      </c>
      <c r="B198" s="3" t="s">
        <v>22</v>
      </c>
      <c r="C198" s="9">
        <v>2.5899999999999999E-2</v>
      </c>
      <c r="D198" s="13">
        <f t="shared" si="43"/>
        <v>1.9956</v>
      </c>
      <c r="E198" s="8">
        <f>'TARIFNE STAVKE do 31.03.2022'!F177</f>
        <v>2.64E-2</v>
      </c>
      <c r="F198" s="9">
        <f t="shared" si="44"/>
        <v>2.0220000000000002</v>
      </c>
    </row>
    <row r="199" spans="1:6">
      <c r="A199" s="3">
        <v>5</v>
      </c>
      <c r="B199" s="3" t="s">
        <v>23</v>
      </c>
      <c r="C199" s="9">
        <v>2.5899999999999999E-2</v>
      </c>
      <c r="D199" s="13">
        <f t="shared" si="43"/>
        <v>1.9956</v>
      </c>
      <c r="E199" s="8">
        <f>'TARIFNE STAVKE do 31.03.2022'!F178</f>
        <v>2.3400000000000001E-2</v>
      </c>
      <c r="F199" s="9">
        <f t="shared" si="44"/>
        <v>2.0190000000000001</v>
      </c>
    </row>
    <row r="201" spans="1:6">
      <c r="A201" s="117" t="s">
        <v>63</v>
      </c>
      <c r="B201" s="117"/>
      <c r="C201" s="117"/>
      <c r="D201" s="117"/>
      <c r="E201" s="117"/>
      <c r="F201" s="117"/>
    </row>
    <row r="202" spans="1:6" ht="38.25">
      <c r="A202" s="3" t="s">
        <v>8</v>
      </c>
      <c r="B202" s="3" t="s">
        <v>9</v>
      </c>
      <c r="C202" s="4" t="s">
        <v>10</v>
      </c>
      <c r="D202" s="4" t="s">
        <v>11</v>
      </c>
      <c r="E202" s="4" t="s">
        <v>12</v>
      </c>
      <c r="F202" s="4" t="s">
        <v>13</v>
      </c>
    </row>
    <row r="203" spans="1:6">
      <c r="A203" s="7"/>
      <c r="B203" s="7" t="s">
        <v>14</v>
      </c>
      <c r="C203" s="7" t="s">
        <v>15</v>
      </c>
      <c r="D203" s="7" t="s">
        <v>5</v>
      </c>
      <c r="E203" s="7" t="s">
        <v>16</v>
      </c>
      <c r="F203" s="11" t="s">
        <v>17</v>
      </c>
    </row>
    <row r="204" spans="1:6">
      <c r="A204" s="123" t="s">
        <v>149</v>
      </c>
      <c r="B204" s="124"/>
      <c r="C204" s="124"/>
      <c r="D204" s="124"/>
      <c r="E204" s="124"/>
      <c r="F204" s="124"/>
    </row>
    <row r="205" spans="1:6">
      <c r="A205" s="3">
        <v>1</v>
      </c>
      <c r="B205" s="3" t="s">
        <v>19</v>
      </c>
      <c r="C205" s="9">
        <v>2.5899999999999999E-2</v>
      </c>
      <c r="D205" s="13">
        <f t="shared" ref="D205:D209" si="45">C205+$C$9</f>
        <v>1.9956</v>
      </c>
      <c r="E205" s="8">
        <f>'TARIFNE STAVKE od 01.04.2022'!F16</f>
        <v>3.3700000000000001E-2</v>
      </c>
      <c r="F205" s="9">
        <f t="shared" ref="F205:F209" si="46">(D205+E205)</f>
        <v>2.0293000000000001</v>
      </c>
    </row>
    <row r="206" spans="1:6">
      <c r="A206" s="3">
        <v>2</v>
      </c>
      <c r="B206" s="3" t="s">
        <v>20</v>
      </c>
      <c r="C206" s="9">
        <v>2.5899999999999999E-2</v>
      </c>
      <c r="D206" s="13">
        <f t="shared" si="45"/>
        <v>1.9956</v>
      </c>
      <c r="E206" s="8">
        <f>'TARIFNE STAVKE od 01.04.2022'!F17</f>
        <v>3.3700000000000001E-2</v>
      </c>
      <c r="F206" s="9">
        <f t="shared" si="46"/>
        <v>2.0293000000000001</v>
      </c>
    </row>
    <row r="207" spans="1:6">
      <c r="A207" s="3">
        <v>3</v>
      </c>
      <c r="B207" s="3" t="s">
        <v>21</v>
      </c>
      <c r="C207" s="9">
        <v>2.5899999999999999E-2</v>
      </c>
      <c r="D207" s="13">
        <f t="shared" si="45"/>
        <v>1.9956</v>
      </c>
      <c r="E207" s="8">
        <f>'TARIFNE STAVKE od 01.04.2022'!F18</f>
        <v>3.3700000000000001E-2</v>
      </c>
      <c r="F207" s="9">
        <f t="shared" si="46"/>
        <v>2.0293000000000001</v>
      </c>
    </row>
    <row r="208" spans="1:6">
      <c r="A208" s="3">
        <v>4</v>
      </c>
      <c r="B208" s="3" t="s">
        <v>22</v>
      </c>
      <c r="C208" s="9">
        <v>2.5899999999999999E-2</v>
      </c>
      <c r="D208" s="13">
        <f t="shared" si="45"/>
        <v>1.9956</v>
      </c>
      <c r="E208" s="8">
        <f>'TARIFNE STAVKE od 01.04.2022'!F19</f>
        <v>3.0300000000000001E-2</v>
      </c>
      <c r="F208" s="9">
        <f t="shared" si="46"/>
        <v>2.0259</v>
      </c>
    </row>
    <row r="209" spans="1:6">
      <c r="A209" s="3">
        <v>5</v>
      </c>
      <c r="B209" s="3" t="s">
        <v>23</v>
      </c>
      <c r="C209" s="9">
        <v>2.5899999999999999E-2</v>
      </c>
      <c r="D209" s="13">
        <f t="shared" si="45"/>
        <v>1.9956</v>
      </c>
      <c r="E209" s="8">
        <f>'TARIFNE STAVKE od 01.04.2022'!F20</f>
        <v>3.0300000000000001E-2</v>
      </c>
      <c r="F209" s="9">
        <f t="shared" si="46"/>
        <v>2.0259</v>
      </c>
    </row>
    <row r="210" spans="1:6">
      <c r="A210" s="120" t="s">
        <v>65</v>
      </c>
      <c r="B210" s="121"/>
      <c r="C210" s="121"/>
      <c r="D210" s="121"/>
      <c r="E210" s="121"/>
      <c r="F210" s="121"/>
    </row>
    <row r="211" spans="1:6">
      <c r="A211" s="3">
        <v>1</v>
      </c>
      <c r="B211" s="3" t="s">
        <v>20</v>
      </c>
      <c r="C211" s="9">
        <v>2.5899999999999999E-2</v>
      </c>
      <c r="D211" s="13">
        <f t="shared" ref="D211:D214" si="47">C211+$C$9</f>
        <v>1.9956</v>
      </c>
      <c r="E211" s="8">
        <f>'TARIFNE STAVKE do 31.03.2022'!F190</f>
        <v>4.0599999999999997E-2</v>
      </c>
      <c r="F211" s="9">
        <f t="shared" ref="F211:F214" si="48">(D211+E211)</f>
        <v>2.0362</v>
      </c>
    </row>
    <row r="212" spans="1:6">
      <c r="A212" s="3">
        <v>2</v>
      </c>
      <c r="B212" s="3" t="s">
        <v>21</v>
      </c>
      <c r="C212" s="9">
        <v>2.5899999999999999E-2</v>
      </c>
      <c r="D212" s="13">
        <f t="shared" si="47"/>
        <v>1.9956</v>
      </c>
      <c r="E212" s="8">
        <f>'TARIFNE STAVKE do 31.03.2022'!F191</f>
        <v>4.0599999999999997E-2</v>
      </c>
      <c r="F212" s="9">
        <f t="shared" si="48"/>
        <v>2.0362</v>
      </c>
    </row>
    <row r="213" spans="1:6">
      <c r="A213" s="3">
        <v>3</v>
      </c>
      <c r="B213" s="3" t="s">
        <v>22</v>
      </c>
      <c r="C213" s="9">
        <v>2.5899999999999999E-2</v>
      </c>
      <c r="D213" s="13">
        <f t="shared" si="47"/>
        <v>1.9956</v>
      </c>
      <c r="E213" s="8">
        <f>'TARIFNE STAVKE do 31.03.2022'!F192</f>
        <v>3.8600000000000002E-2</v>
      </c>
      <c r="F213" s="9">
        <f t="shared" si="48"/>
        <v>2.0342000000000002</v>
      </c>
    </row>
    <row r="214" spans="1:6">
      <c r="A214" s="3">
        <v>4</v>
      </c>
      <c r="B214" s="3" t="s">
        <v>23</v>
      </c>
      <c r="C214" s="9">
        <v>2.5899999999999999E-2</v>
      </c>
      <c r="D214" s="13">
        <f t="shared" si="47"/>
        <v>1.9956</v>
      </c>
      <c r="E214" s="8">
        <f>'TARIFNE STAVKE do 31.03.2022'!F193</f>
        <v>3.6499999999999998E-2</v>
      </c>
      <c r="F214" s="9">
        <f t="shared" si="48"/>
        <v>2.0321000000000002</v>
      </c>
    </row>
    <row r="215" spans="1:6">
      <c r="A215" s="122" t="s">
        <v>66</v>
      </c>
      <c r="B215" s="122"/>
      <c r="C215" s="122"/>
      <c r="D215" s="122"/>
      <c r="E215" s="122"/>
      <c r="F215" s="122"/>
    </row>
    <row r="216" spans="1:6">
      <c r="A216" s="3">
        <v>1</v>
      </c>
      <c r="B216" s="3" t="s">
        <v>20</v>
      </c>
      <c r="C216" s="9">
        <v>2.5899999999999999E-2</v>
      </c>
      <c r="D216" s="13">
        <f t="shared" ref="D216:D219" si="49">C216+$C$9</f>
        <v>1.9956</v>
      </c>
      <c r="E216" s="8">
        <f>'TARIFNE STAVKE do 31.03.2022'!F197</f>
        <v>4.5900000000000003E-2</v>
      </c>
      <c r="F216" s="9">
        <f t="shared" ref="F216:F219" si="50">(D216+E216)</f>
        <v>2.0415000000000001</v>
      </c>
    </row>
    <row r="217" spans="1:6">
      <c r="A217" s="3">
        <v>2</v>
      </c>
      <c r="B217" s="3" t="s">
        <v>21</v>
      </c>
      <c r="C217" s="9">
        <v>2.5899999999999999E-2</v>
      </c>
      <c r="D217" s="13">
        <f t="shared" si="49"/>
        <v>1.9956</v>
      </c>
      <c r="E217" s="8">
        <f>'TARIFNE STAVKE do 31.03.2022'!F198</f>
        <v>3.6700000000000003E-2</v>
      </c>
      <c r="F217" s="9">
        <f t="shared" si="50"/>
        <v>2.0323000000000002</v>
      </c>
    </row>
    <row r="218" spans="1:6">
      <c r="A218" s="3">
        <v>3</v>
      </c>
      <c r="B218" s="3" t="s">
        <v>22</v>
      </c>
      <c r="C218" s="9">
        <v>2.5899999999999999E-2</v>
      </c>
      <c r="D218" s="13">
        <f t="shared" si="49"/>
        <v>1.9956</v>
      </c>
      <c r="E218" s="8">
        <f>'TARIFNE STAVKE do 31.03.2022'!F199</f>
        <v>3.44E-2</v>
      </c>
      <c r="F218" s="9">
        <f t="shared" si="50"/>
        <v>2.0300000000000002</v>
      </c>
    </row>
    <row r="219" spans="1:6">
      <c r="A219" s="3">
        <v>4</v>
      </c>
      <c r="B219" s="3" t="s">
        <v>23</v>
      </c>
      <c r="C219" s="9">
        <v>2.5899999999999999E-2</v>
      </c>
      <c r="D219" s="13">
        <f t="shared" si="49"/>
        <v>1.9956</v>
      </c>
      <c r="E219" s="8">
        <f>'TARIFNE STAVKE do 31.03.2022'!F200</f>
        <v>3.2099999999999997E-2</v>
      </c>
      <c r="F219" s="9">
        <f t="shared" si="50"/>
        <v>2.0276999999999998</v>
      </c>
    </row>
    <row r="221" spans="1:6">
      <c r="A221" s="117" t="s">
        <v>67</v>
      </c>
      <c r="B221" s="117"/>
      <c r="C221" s="117"/>
      <c r="D221" s="117"/>
      <c r="E221" s="117"/>
      <c r="F221" s="117"/>
    </row>
    <row r="222" spans="1:6" ht="38.25">
      <c r="A222" s="3" t="s">
        <v>8</v>
      </c>
      <c r="B222" s="3" t="s">
        <v>9</v>
      </c>
      <c r="C222" s="4" t="s">
        <v>10</v>
      </c>
      <c r="D222" s="4" t="s">
        <v>11</v>
      </c>
      <c r="E222" s="4" t="s">
        <v>12</v>
      </c>
      <c r="F222" s="4" t="s">
        <v>13</v>
      </c>
    </row>
    <row r="223" spans="1:6">
      <c r="A223" s="7"/>
      <c r="B223" s="7" t="s">
        <v>14</v>
      </c>
      <c r="C223" s="7" t="s">
        <v>15</v>
      </c>
      <c r="D223" s="7" t="s">
        <v>5</v>
      </c>
      <c r="E223" s="7" t="s">
        <v>16</v>
      </c>
      <c r="F223" s="11" t="s">
        <v>17</v>
      </c>
    </row>
    <row r="224" spans="1:6">
      <c r="A224" s="120" t="s">
        <v>68</v>
      </c>
      <c r="B224" s="121"/>
      <c r="C224" s="121"/>
      <c r="D224" s="121"/>
      <c r="E224" s="121"/>
      <c r="F224" s="121"/>
    </row>
    <row r="225" spans="1:6">
      <c r="A225" s="3">
        <v>1</v>
      </c>
      <c r="B225" s="3" t="s">
        <v>19</v>
      </c>
      <c r="C225" s="9">
        <v>2.9499999999999998E-2</v>
      </c>
      <c r="D225" s="13">
        <f t="shared" ref="D225:D228" si="51">C225+$C$9</f>
        <v>1.9992000000000001</v>
      </c>
      <c r="E225" s="8">
        <f>'TARIFNE STAVKE do 31.03.2022'!F204</f>
        <v>5.1400000000000001E-2</v>
      </c>
      <c r="F225" s="9">
        <f t="shared" ref="F225:F228" si="52">(D225+E225)</f>
        <v>2.0506000000000002</v>
      </c>
    </row>
    <row r="226" spans="1:6">
      <c r="A226" s="3">
        <v>2</v>
      </c>
      <c r="B226" s="3" t="s">
        <v>20</v>
      </c>
      <c r="C226" s="9">
        <v>2.9499999999999998E-2</v>
      </c>
      <c r="D226" s="13">
        <f t="shared" si="51"/>
        <v>1.9992000000000001</v>
      </c>
      <c r="E226" s="8">
        <f>'TARIFNE STAVKE do 31.03.2022'!F205</f>
        <v>3.95E-2</v>
      </c>
      <c r="F226" s="9">
        <f t="shared" si="52"/>
        <v>2.0387</v>
      </c>
    </row>
    <row r="227" spans="1:6">
      <c r="A227" s="3">
        <v>3</v>
      </c>
      <c r="B227" s="3" t="s">
        <v>21</v>
      </c>
      <c r="C227" s="9">
        <v>2.9499999999999998E-2</v>
      </c>
      <c r="D227" s="13">
        <f t="shared" si="51"/>
        <v>1.9992000000000001</v>
      </c>
      <c r="E227" s="8">
        <f>'TARIFNE STAVKE do 31.03.2022'!F206</f>
        <v>3.3599999999999998E-2</v>
      </c>
      <c r="F227" s="9">
        <f t="shared" si="52"/>
        <v>2.0327999999999999</v>
      </c>
    </row>
    <row r="228" spans="1:6">
      <c r="A228" s="3">
        <v>4</v>
      </c>
      <c r="B228" s="3" t="s">
        <v>23</v>
      </c>
      <c r="C228" s="9">
        <v>2.9499999999999998E-2</v>
      </c>
      <c r="D228" s="13">
        <f t="shared" si="51"/>
        <v>1.9992000000000001</v>
      </c>
      <c r="E228" s="8">
        <f>'TARIFNE STAVKE do 31.03.2022'!F207</f>
        <v>2.9600000000000001E-2</v>
      </c>
      <c r="F228" s="9">
        <f t="shared" si="52"/>
        <v>2.0287999999999999</v>
      </c>
    </row>
    <row r="230" spans="1:6">
      <c r="A230" s="117" t="s">
        <v>69</v>
      </c>
      <c r="B230" s="117"/>
      <c r="C230" s="117"/>
      <c r="D230" s="117"/>
      <c r="E230" s="117"/>
      <c r="F230" s="117"/>
    </row>
    <row r="231" spans="1:6" ht="38.25">
      <c r="A231" s="3" t="s">
        <v>8</v>
      </c>
      <c r="B231" s="3" t="s">
        <v>9</v>
      </c>
      <c r="C231" s="4" t="s">
        <v>10</v>
      </c>
      <c r="D231" s="4" t="s">
        <v>11</v>
      </c>
      <c r="E231" s="4" t="s">
        <v>12</v>
      </c>
      <c r="F231" s="4" t="s">
        <v>13</v>
      </c>
    </row>
    <row r="232" spans="1:6">
      <c r="A232" s="7"/>
      <c r="B232" s="7" t="s">
        <v>14</v>
      </c>
      <c r="C232" s="7" t="s">
        <v>15</v>
      </c>
      <c r="D232" s="7" t="s">
        <v>5</v>
      </c>
      <c r="E232" s="7" t="s">
        <v>16</v>
      </c>
      <c r="F232" s="11" t="s">
        <v>17</v>
      </c>
    </row>
    <row r="233" spans="1:6">
      <c r="A233" s="120" t="s">
        <v>68</v>
      </c>
      <c r="B233" s="121"/>
      <c r="C233" s="121"/>
      <c r="D233" s="121"/>
      <c r="E233" s="121"/>
      <c r="F233" s="121"/>
    </row>
    <row r="234" spans="1:6">
      <c r="A234" s="3">
        <v>1</v>
      </c>
      <c r="B234" s="3" t="s">
        <v>19</v>
      </c>
      <c r="C234" s="9">
        <v>3.7100000000000001E-2</v>
      </c>
      <c r="D234" s="13">
        <f t="shared" ref="D234:D241" si="53">C234+$C$9</f>
        <v>2.0068000000000001</v>
      </c>
      <c r="E234" s="8">
        <f>'TARIFNE STAVKE do 31.03.2022'!F211</f>
        <v>5.1400000000000001E-2</v>
      </c>
      <c r="F234" s="9">
        <f t="shared" ref="F234:F241" si="54">(D234+E234)</f>
        <v>2.0582000000000003</v>
      </c>
    </row>
    <row r="235" spans="1:6">
      <c r="A235" s="3">
        <v>2</v>
      </c>
      <c r="B235" s="3" t="s">
        <v>20</v>
      </c>
      <c r="C235" s="9">
        <v>3.7100000000000001E-2</v>
      </c>
      <c r="D235" s="13">
        <f t="shared" si="53"/>
        <v>2.0068000000000001</v>
      </c>
      <c r="E235" s="8">
        <f>'TARIFNE STAVKE do 31.03.2022'!F212</f>
        <v>3.95E-2</v>
      </c>
      <c r="F235" s="9">
        <f t="shared" si="54"/>
        <v>2.0463</v>
      </c>
    </row>
    <row r="236" spans="1:6">
      <c r="A236" s="3">
        <v>3</v>
      </c>
      <c r="B236" s="3" t="s">
        <v>21</v>
      </c>
      <c r="C236" s="9">
        <v>3.7100000000000001E-2</v>
      </c>
      <c r="D236" s="13">
        <f t="shared" si="53"/>
        <v>2.0068000000000001</v>
      </c>
      <c r="E236" s="8">
        <f>'TARIFNE STAVKE do 31.03.2022'!F213</f>
        <v>3.3599999999999998E-2</v>
      </c>
      <c r="F236" s="9">
        <f t="shared" si="54"/>
        <v>2.0404</v>
      </c>
    </row>
    <row r="237" spans="1:6">
      <c r="A237" s="3">
        <v>4</v>
      </c>
      <c r="B237" s="3" t="s">
        <v>22</v>
      </c>
      <c r="C237" s="9">
        <v>3.7100000000000001E-2</v>
      </c>
      <c r="D237" s="13">
        <f t="shared" si="53"/>
        <v>2.0068000000000001</v>
      </c>
      <c r="E237" s="8">
        <f>'TARIFNE STAVKE do 31.03.2022'!F214</f>
        <v>3.1600000000000003E-2</v>
      </c>
      <c r="F237" s="9">
        <f t="shared" si="54"/>
        <v>2.0384000000000002</v>
      </c>
    </row>
    <row r="238" spans="1:6">
      <c r="A238" s="3">
        <v>5</v>
      </c>
      <c r="B238" s="3" t="s">
        <v>23</v>
      </c>
      <c r="C238" s="9">
        <v>3.7100000000000001E-2</v>
      </c>
      <c r="D238" s="13">
        <f t="shared" si="53"/>
        <v>2.0068000000000001</v>
      </c>
      <c r="E238" s="8">
        <f>'TARIFNE STAVKE do 31.03.2022'!F215</f>
        <v>2.9600000000000001E-2</v>
      </c>
      <c r="F238" s="9">
        <f t="shared" si="54"/>
        <v>2.0364</v>
      </c>
    </row>
    <row r="239" spans="1:6">
      <c r="A239" s="3">
        <v>6</v>
      </c>
      <c r="B239" s="3" t="s">
        <v>24</v>
      </c>
      <c r="C239" s="9">
        <v>3.7100000000000001E-2</v>
      </c>
      <c r="D239" s="13">
        <f t="shared" si="53"/>
        <v>2.0068000000000001</v>
      </c>
      <c r="E239" s="8">
        <f>'TARIFNE STAVKE do 31.03.2022'!F216</f>
        <v>2.7699999999999999E-2</v>
      </c>
      <c r="F239" s="9">
        <f t="shared" si="54"/>
        <v>2.0345</v>
      </c>
    </row>
    <row r="240" spans="1:6">
      <c r="A240" s="3">
        <v>7</v>
      </c>
      <c r="B240" s="3" t="s">
        <v>25</v>
      </c>
      <c r="C240" s="9">
        <v>3.7100000000000001E-2</v>
      </c>
      <c r="D240" s="13">
        <f t="shared" si="53"/>
        <v>2.0068000000000001</v>
      </c>
      <c r="E240" s="8">
        <f>'TARIFNE STAVKE do 31.03.2022'!F217</f>
        <v>2.5700000000000001E-2</v>
      </c>
      <c r="F240" s="9">
        <f t="shared" si="54"/>
        <v>2.0325000000000002</v>
      </c>
    </row>
    <row r="241" spans="1:6">
      <c r="A241" s="3">
        <v>8</v>
      </c>
      <c r="B241" s="3" t="s">
        <v>28</v>
      </c>
      <c r="C241" s="9">
        <v>3.7100000000000001E-2</v>
      </c>
      <c r="D241" s="13">
        <f t="shared" si="53"/>
        <v>2.0068000000000001</v>
      </c>
      <c r="E241" s="8">
        <f>'TARIFNE STAVKE do 31.03.2022'!F218</f>
        <v>2.3699999999999999E-2</v>
      </c>
      <c r="F241" s="9">
        <f t="shared" si="54"/>
        <v>2.0305</v>
      </c>
    </row>
    <row r="243" spans="1:6">
      <c r="A243" s="117" t="s">
        <v>70</v>
      </c>
      <c r="B243" s="117"/>
      <c r="C243" s="117"/>
      <c r="D243" s="117"/>
      <c r="E243" s="117"/>
      <c r="F243" s="117"/>
    </row>
    <row r="244" spans="1:6" ht="38.25">
      <c r="A244" s="3" t="s">
        <v>8</v>
      </c>
      <c r="B244" s="3" t="s">
        <v>9</v>
      </c>
      <c r="C244" s="4" t="s">
        <v>10</v>
      </c>
      <c r="D244" s="4" t="s">
        <v>11</v>
      </c>
      <c r="E244" s="4" t="s">
        <v>12</v>
      </c>
      <c r="F244" s="4" t="s">
        <v>13</v>
      </c>
    </row>
    <row r="245" spans="1:6">
      <c r="A245" s="7"/>
      <c r="B245" s="7" t="s">
        <v>14</v>
      </c>
      <c r="C245" s="7" t="s">
        <v>15</v>
      </c>
      <c r="D245" s="7" t="s">
        <v>5</v>
      </c>
      <c r="E245" s="7" t="s">
        <v>16</v>
      </c>
      <c r="F245" s="11" t="s">
        <v>17</v>
      </c>
    </row>
    <row r="246" spans="1:6">
      <c r="A246" s="120" t="s">
        <v>68</v>
      </c>
      <c r="B246" s="121"/>
      <c r="C246" s="121"/>
      <c r="D246" s="121"/>
      <c r="E246" s="121"/>
      <c r="F246" s="121"/>
    </row>
    <row r="247" spans="1:6">
      <c r="A247" s="3">
        <v>1</v>
      </c>
      <c r="B247" s="3" t="s">
        <v>19</v>
      </c>
      <c r="C247" s="9">
        <v>3.7100000000000001E-2</v>
      </c>
      <c r="D247" s="13">
        <f t="shared" ref="D247:D253" si="55">C247+$C$9</f>
        <v>2.0068000000000001</v>
      </c>
      <c r="E247" s="8">
        <f>'TARIFNE STAVKE do 31.03.2022'!F222</f>
        <v>5.1400000000000001E-2</v>
      </c>
      <c r="F247" s="9">
        <f t="shared" ref="F247:F253" si="56">(D247+E247)</f>
        <v>2.0582000000000003</v>
      </c>
    </row>
    <row r="248" spans="1:6">
      <c r="A248" s="3">
        <v>2</v>
      </c>
      <c r="B248" s="3" t="s">
        <v>20</v>
      </c>
      <c r="C248" s="9">
        <v>3.7100000000000001E-2</v>
      </c>
      <c r="D248" s="13">
        <f t="shared" si="55"/>
        <v>2.0068000000000001</v>
      </c>
      <c r="E248" s="8">
        <f>'TARIFNE STAVKE do 31.03.2022'!F223</f>
        <v>3.95E-2</v>
      </c>
      <c r="F248" s="9">
        <f t="shared" si="56"/>
        <v>2.0463</v>
      </c>
    </row>
    <row r="249" spans="1:6">
      <c r="A249" s="3">
        <v>3</v>
      </c>
      <c r="B249" s="3" t="s">
        <v>21</v>
      </c>
      <c r="C249" s="9">
        <v>3.7100000000000001E-2</v>
      </c>
      <c r="D249" s="13">
        <f t="shared" si="55"/>
        <v>2.0068000000000001</v>
      </c>
      <c r="E249" s="8">
        <f>'TARIFNE STAVKE do 31.03.2022'!F224</f>
        <v>3.3599999999999998E-2</v>
      </c>
      <c r="F249" s="9">
        <f t="shared" si="56"/>
        <v>2.0404</v>
      </c>
    </row>
    <row r="250" spans="1:6">
      <c r="A250" s="3">
        <v>4</v>
      </c>
      <c r="B250" s="3" t="s">
        <v>22</v>
      </c>
      <c r="C250" s="9">
        <v>3.7100000000000001E-2</v>
      </c>
      <c r="D250" s="13">
        <f t="shared" si="55"/>
        <v>2.0068000000000001</v>
      </c>
      <c r="E250" s="8">
        <f>'TARIFNE STAVKE do 31.03.2022'!F225</f>
        <v>3.1600000000000003E-2</v>
      </c>
      <c r="F250" s="9">
        <f t="shared" si="56"/>
        <v>2.0384000000000002</v>
      </c>
    </row>
    <row r="251" spans="1:6">
      <c r="A251" s="3">
        <v>5</v>
      </c>
      <c r="B251" s="3" t="s">
        <v>23</v>
      </c>
      <c r="C251" s="9">
        <v>3.7100000000000001E-2</v>
      </c>
      <c r="D251" s="13">
        <f t="shared" si="55"/>
        <v>2.0068000000000001</v>
      </c>
      <c r="E251" s="8">
        <f>'TARIFNE STAVKE do 31.03.2022'!F226</f>
        <v>2.9600000000000001E-2</v>
      </c>
      <c r="F251" s="9">
        <f t="shared" si="56"/>
        <v>2.0364</v>
      </c>
    </row>
    <row r="252" spans="1:6">
      <c r="A252" s="3">
        <v>6</v>
      </c>
      <c r="B252" s="3" t="s">
        <v>24</v>
      </c>
      <c r="C252" s="9">
        <v>3.7100000000000001E-2</v>
      </c>
      <c r="D252" s="13">
        <f t="shared" si="55"/>
        <v>2.0068000000000001</v>
      </c>
      <c r="E252" s="8">
        <f>'TARIFNE STAVKE do 31.03.2022'!F227</f>
        <v>2.7699999999999999E-2</v>
      </c>
      <c r="F252" s="9">
        <f t="shared" si="56"/>
        <v>2.0345</v>
      </c>
    </row>
    <row r="253" spans="1:6">
      <c r="A253" s="3">
        <v>7</v>
      </c>
      <c r="B253" s="3" t="s">
        <v>25</v>
      </c>
      <c r="C253" s="9">
        <v>3.7100000000000001E-2</v>
      </c>
      <c r="D253" s="13">
        <f t="shared" si="55"/>
        <v>2.0068000000000001</v>
      </c>
      <c r="E253" s="8">
        <f>'TARIFNE STAVKE do 31.03.2022'!F228</f>
        <v>2.5700000000000001E-2</v>
      </c>
      <c r="F253" s="9">
        <f t="shared" si="56"/>
        <v>2.0325000000000002</v>
      </c>
    </row>
    <row r="255" spans="1:6">
      <c r="A255" s="117" t="s">
        <v>71</v>
      </c>
      <c r="B255" s="117"/>
      <c r="C255" s="117"/>
      <c r="D255" s="117"/>
      <c r="E255" s="117"/>
      <c r="F255" s="117"/>
    </row>
    <row r="256" spans="1:6" ht="38.25">
      <c r="A256" s="3" t="s">
        <v>8</v>
      </c>
      <c r="B256" s="3" t="s">
        <v>9</v>
      </c>
      <c r="C256" s="4" t="s">
        <v>10</v>
      </c>
      <c r="D256" s="4" t="s">
        <v>11</v>
      </c>
      <c r="E256" s="4" t="s">
        <v>12</v>
      </c>
      <c r="F256" s="4" t="s">
        <v>13</v>
      </c>
    </row>
    <row r="257" spans="1:6">
      <c r="A257" s="7"/>
      <c r="B257" s="7" t="s">
        <v>14</v>
      </c>
      <c r="C257" s="7" t="s">
        <v>15</v>
      </c>
      <c r="D257" s="7" t="s">
        <v>5</v>
      </c>
      <c r="E257" s="7" t="s">
        <v>16</v>
      </c>
      <c r="F257" s="11" t="s">
        <v>17</v>
      </c>
    </row>
    <row r="258" spans="1:6">
      <c r="A258" s="120" t="s">
        <v>68</v>
      </c>
      <c r="B258" s="121"/>
      <c r="C258" s="121"/>
      <c r="D258" s="121"/>
      <c r="E258" s="121"/>
      <c r="F258" s="121"/>
    </row>
    <row r="259" spans="1:6">
      <c r="A259" s="3">
        <v>1</v>
      </c>
      <c r="B259" s="3" t="s">
        <v>19</v>
      </c>
      <c r="C259" s="9">
        <v>2.9499999999999998E-2</v>
      </c>
      <c r="D259" s="13">
        <f t="shared" ref="D259:D265" si="57">C259+$C$9</f>
        <v>1.9992000000000001</v>
      </c>
      <c r="E259" s="8">
        <f>'TARIFNE STAVKE do 31.03.2022'!F232</f>
        <v>5.1400000000000001E-2</v>
      </c>
      <c r="F259" s="9">
        <f t="shared" ref="F259:F265" si="58">(D259+E259)</f>
        <v>2.0506000000000002</v>
      </c>
    </row>
    <row r="260" spans="1:6">
      <c r="A260" s="3">
        <v>2</v>
      </c>
      <c r="B260" s="3" t="s">
        <v>20</v>
      </c>
      <c r="C260" s="9">
        <v>2.9499999999999998E-2</v>
      </c>
      <c r="D260" s="13">
        <f t="shared" si="57"/>
        <v>1.9992000000000001</v>
      </c>
      <c r="E260" s="8">
        <f>'TARIFNE STAVKE do 31.03.2022'!F233</f>
        <v>3.95E-2</v>
      </c>
      <c r="F260" s="9">
        <f t="shared" si="58"/>
        <v>2.0387</v>
      </c>
    </row>
    <row r="261" spans="1:6">
      <c r="A261" s="3">
        <v>3</v>
      </c>
      <c r="B261" s="3" t="s">
        <v>21</v>
      </c>
      <c r="C261" s="9">
        <v>2.9499999999999998E-2</v>
      </c>
      <c r="D261" s="13">
        <f t="shared" si="57"/>
        <v>1.9992000000000001</v>
      </c>
      <c r="E261" s="8">
        <f>'TARIFNE STAVKE do 31.03.2022'!F234</f>
        <v>3.3599999999999998E-2</v>
      </c>
      <c r="F261" s="9">
        <f t="shared" si="58"/>
        <v>2.0327999999999999</v>
      </c>
    </row>
    <row r="262" spans="1:6">
      <c r="A262" s="3">
        <v>4</v>
      </c>
      <c r="B262" s="3" t="s">
        <v>22</v>
      </c>
      <c r="C262" s="9">
        <v>2.9499999999999998E-2</v>
      </c>
      <c r="D262" s="13">
        <f t="shared" si="57"/>
        <v>1.9992000000000001</v>
      </c>
      <c r="E262" s="8">
        <f>'TARIFNE STAVKE do 31.03.2022'!F235</f>
        <v>3.1600000000000003E-2</v>
      </c>
      <c r="F262" s="9">
        <f t="shared" si="58"/>
        <v>2.0308000000000002</v>
      </c>
    </row>
    <row r="263" spans="1:6">
      <c r="A263" s="3">
        <v>5</v>
      </c>
      <c r="B263" s="3" t="s">
        <v>23</v>
      </c>
      <c r="C263" s="9">
        <v>2.9499999999999998E-2</v>
      </c>
      <c r="D263" s="13">
        <f t="shared" si="57"/>
        <v>1.9992000000000001</v>
      </c>
      <c r="E263" s="8">
        <f>'TARIFNE STAVKE do 31.03.2022'!F236</f>
        <v>2.9600000000000001E-2</v>
      </c>
      <c r="F263" s="9">
        <f t="shared" si="58"/>
        <v>2.0287999999999999</v>
      </c>
    </row>
    <row r="264" spans="1:6">
      <c r="A264" s="3">
        <v>6</v>
      </c>
      <c r="B264" s="3" t="s">
        <v>24</v>
      </c>
      <c r="C264" s="9">
        <v>2.9499999999999998E-2</v>
      </c>
      <c r="D264" s="13">
        <f t="shared" si="57"/>
        <v>1.9992000000000001</v>
      </c>
      <c r="E264" s="8">
        <f>'TARIFNE STAVKE do 31.03.2022'!F237</f>
        <v>2.7699999999999999E-2</v>
      </c>
      <c r="F264" s="9">
        <f t="shared" si="58"/>
        <v>2.0268999999999999</v>
      </c>
    </row>
    <row r="265" spans="1:6">
      <c r="A265" s="3">
        <v>7</v>
      </c>
      <c r="B265" s="3" t="s">
        <v>25</v>
      </c>
      <c r="C265" s="9">
        <v>2.9499999999999998E-2</v>
      </c>
      <c r="D265" s="13">
        <f t="shared" si="57"/>
        <v>1.9992000000000001</v>
      </c>
      <c r="E265" s="8">
        <f>'TARIFNE STAVKE do 31.03.2022'!F238</f>
        <v>2.5700000000000001E-2</v>
      </c>
      <c r="F265" s="9">
        <f t="shared" si="58"/>
        <v>2.0249000000000001</v>
      </c>
    </row>
    <row r="267" spans="1:6">
      <c r="A267" s="117" t="s">
        <v>72</v>
      </c>
      <c r="B267" s="117"/>
      <c r="C267" s="117"/>
      <c r="D267" s="117"/>
      <c r="E267" s="117"/>
      <c r="F267" s="117"/>
    </row>
    <row r="268" spans="1:6" ht="38.25">
      <c r="A268" s="3" t="s">
        <v>8</v>
      </c>
      <c r="B268" s="3" t="s">
        <v>9</v>
      </c>
      <c r="C268" s="4" t="s">
        <v>10</v>
      </c>
      <c r="D268" s="4" t="s">
        <v>11</v>
      </c>
      <c r="E268" s="4" t="s">
        <v>12</v>
      </c>
      <c r="F268" s="4" t="s">
        <v>13</v>
      </c>
    </row>
    <row r="269" spans="1:6">
      <c r="A269" s="7"/>
      <c r="B269" s="7" t="s">
        <v>14</v>
      </c>
      <c r="C269" s="7" t="s">
        <v>15</v>
      </c>
      <c r="D269" s="7" t="s">
        <v>5</v>
      </c>
      <c r="E269" s="7" t="s">
        <v>16</v>
      </c>
      <c r="F269" s="11" t="s">
        <v>17</v>
      </c>
    </row>
    <row r="270" spans="1:6">
      <c r="A270" s="120" t="s">
        <v>68</v>
      </c>
      <c r="B270" s="121"/>
      <c r="C270" s="121"/>
      <c r="D270" s="121"/>
      <c r="E270" s="121"/>
      <c r="F270" s="121"/>
    </row>
    <row r="271" spans="1:6">
      <c r="A271" s="3">
        <v>1</v>
      </c>
      <c r="B271" s="3" t="s">
        <v>19</v>
      </c>
      <c r="C271" s="9">
        <v>3.7100000000000001E-2</v>
      </c>
      <c r="D271" s="13">
        <f t="shared" ref="D271:D276" si="59">C271+$C$9</f>
        <v>2.0068000000000001</v>
      </c>
      <c r="E271" s="8">
        <f>'TARIFNE STAVKE do 31.03.2022'!F242</f>
        <v>5.1400000000000001E-2</v>
      </c>
      <c r="F271" s="9">
        <f t="shared" ref="F271:F276" si="60">(D271+E271)</f>
        <v>2.0582000000000003</v>
      </c>
    </row>
    <row r="272" spans="1:6">
      <c r="A272" s="3">
        <v>2</v>
      </c>
      <c r="B272" s="3" t="s">
        <v>20</v>
      </c>
      <c r="C272" s="9">
        <v>3.7100000000000001E-2</v>
      </c>
      <c r="D272" s="13">
        <f t="shared" si="59"/>
        <v>2.0068000000000001</v>
      </c>
      <c r="E272" s="8">
        <f>'TARIFNE STAVKE do 31.03.2022'!F243</f>
        <v>3.95E-2</v>
      </c>
      <c r="F272" s="9">
        <f t="shared" si="60"/>
        <v>2.0463</v>
      </c>
    </row>
    <row r="273" spans="1:6">
      <c r="A273" s="3">
        <v>3</v>
      </c>
      <c r="B273" s="3" t="s">
        <v>21</v>
      </c>
      <c r="C273" s="9">
        <v>3.7100000000000001E-2</v>
      </c>
      <c r="D273" s="13">
        <f t="shared" si="59"/>
        <v>2.0068000000000001</v>
      </c>
      <c r="E273" s="8">
        <f>'TARIFNE STAVKE do 31.03.2022'!F244</f>
        <v>3.3599999999999998E-2</v>
      </c>
      <c r="F273" s="9">
        <f t="shared" si="60"/>
        <v>2.0404</v>
      </c>
    </row>
    <row r="274" spans="1:6">
      <c r="A274" s="3">
        <v>4</v>
      </c>
      <c r="B274" s="3" t="s">
        <v>23</v>
      </c>
      <c r="C274" s="9">
        <v>3.7100000000000001E-2</v>
      </c>
      <c r="D274" s="13">
        <f t="shared" si="59"/>
        <v>2.0068000000000001</v>
      </c>
      <c r="E274" s="8">
        <f>'TARIFNE STAVKE do 31.03.2022'!F245</f>
        <v>2.9600000000000001E-2</v>
      </c>
      <c r="F274" s="9">
        <f t="shared" si="60"/>
        <v>2.0364</v>
      </c>
    </row>
    <row r="275" spans="1:6">
      <c r="A275" s="3">
        <v>5</v>
      </c>
      <c r="B275" s="3" t="s">
        <v>28</v>
      </c>
      <c r="C275" s="9">
        <v>3.7100000000000001E-2</v>
      </c>
      <c r="D275" s="13">
        <f t="shared" si="59"/>
        <v>2.0068000000000001</v>
      </c>
      <c r="E275" s="8">
        <f>'TARIFNE STAVKE do 31.03.2022'!F246</f>
        <v>2.3699999999999999E-2</v>
      </c>
      <c r="F275" s="9">
        <f t="shared" si="60"/>
        <v>2.0305</v>
      </c>
    </row>
    <row r="276" spans="1:6">
      <c r="A276" s="3">
        <v>6</v>
      </c>
      <c r="B276" s="3" t="s">
        <v>73</v>
      </c>
      <c r="C276" s="9">
        <v>3.7100000000000001E-2</v>
      </c>
      <c r="D276" s="13">
        <f t="shared" si="59"/>
        <v>2.0068000000000001</v>
      </c>
      <c r="E276" s="8">
        <f>'TARIFNE STAVKE do 31.03.2022'!F247</f>
        <v>1.38E-2</v>
      </c>
      <c r="F276" s="9">
        <f t="shared" si="60"/>
        <v>2.0206</v>
      </c>
    </row>
    <row r="278" spans="1:6">
      <c r="A278" s="117" t="s">
        <v>74</v>
      </c>
      <c r="B278" s="117"/>
      <c r="C278" s="117"/>
      <c r="D278" s="117"/>
      <c r="E278" s="117"/>
      <c r="F278" s="117"/>
    </row>
    <row r="279" spans="1:6" ht="38.25">
      <c r="A279" s="3" t="s">
        <v>8</v>
      </c>
      <c r="B279" s="3" t="s">
        <v>9</v>
      </c>
      <c r="C279" s="4" t="s">
        <v>10</v>
      </c>
      <c r="D279" s="4" t="s">
        <v>11</v>
      </c>
      <c r="E279" s="4" t="s">
        <v>12</v>
      </c>
      <c r="F279" s="4" t="s">
        <v>13</v>
      </c>
    </row>
    <row r="280" spans="1:6">
      <c r="A280" s="7"/>
      <c r="B280" s="7" t="s">
        <v>14</v>
      </c>
      <c r="C280" s="7" t="s">
        <v>15</v>
      </c>
      <c r="D280" s="7" t="s">
        <v>5</v>
      </c>
      <c r="E280" s="7" t="s">
        <v>16</v>
      </c>
      <c r="F280" s="11" t="s">
        <v>17</v>
      </c>
    </row>
    <row r="281" spans="1:6">
      <c r="A281" s="120" t="s">
        <v>68</v>
      </c>
      <c r="B281" s="121"/>
      <c r="C281" s="121"/>
      <c r="D281" s="121"/>
      <c r="E281" s="121"/>
      <c r="F281" s="121"/>
    </row>
    <row r="282" spans="1:6">
      <c r="A282" s="3">
        <v>1</v>
      </c>
      <c r="B282" s="3" t="s">
        <v>19</v>
      </c>
      <c r="C282" s="9">
        <v>3.7100000000000001E-2</v>
      </c>
      <c r="D282" s="13">
        <f t="shared" ref="D282:D288" si="61">C282+$C$9</f>
        <v>2.0068000000000001</v>
      </c>
      <c r="E282" s="8">
        <f>'TARIFNE STAVKE do 31.03.2022'!F251</f>
        <v>5.1400000000000001E-2</v>
      </c>
      <c r="F282" s="9">
        <f t="shared" ref="F282:F288" si="62">(D282+E282)</f>
        <v>2.0582000000000003</v>
      </c>
    </row>
    <row r="283" spans="1:6">
      <c r="A283" s="3">
        <v>2</v>
      </c>
      <c r="B283" s="3" t="s">
        <v>20</v>
      </c>
      <c r="C283" s="9">
        <v>3.7100000000000001E-2</v>
      </c>
      <c r="D283" s="13">
        <f t="shared" si="61"/>
        <v>2.0068000000000001</v>
      </c>
      <c r="E283" s="8">
        <f>'TARIFNE STAVKE do 31.03.2022'!F252</f>
        <v>3.95E-2</v>
      </c>
      <c r="F283" s="9">
        <f t="shared" si="62"/>
        <v>2.0463</v>
      </c>
    </row>
    <row r="284" spans="1:6">
      <c r="A284" s="3">
        <v>3</v>
      </c>
      <c r="B284" s="3" t="s">
        <v>21</v>
      </c>
      <c r="C284" s="9">
        <v>3.7100000000000001E-2</v>
      </c>
      <c r="D284" s="13">
        <f t="shared" si="61"/>
        <v>2.0068000000000001</v>
      </c>
      <c r="E284" s="8">
        <f>'TARIFNE STAVKE do 31.03.2022'!F253</f>
        <v>3.3599999999999998E-2</v>
      </c>
      <c r="F284" s="9">
        <f t="shared" si="62"/>
        <v>2.0404</v>
      </c>
    </row>
    <row r="285" spans="1:6">
      <c r="A285" s="3">
        <v>4</v>
      </c>
      <c r="B285" s="3" t="s">
        <v>22</v>
      </c>
      <c r="C285" s="9">
        <v>3.7100000000000001E-2</v>
      </c>
      <c r="D285" s="13">
        <f t="shared" si="61"/>
        <v>2.0068000000000001</v>
      </c>
      <c r="E285" s="8">
        <f>'TARIFNE STAVKE do 31.03.2022'!F254</f>
        <v>3.1600000000000003E-2</v>
      </c>
      <c r="F285" s="9">
        <f t="shared" si="62"/>
        <v>2.0384000000000002</v>
      </c>
    </row>
    <row r="286" spans="1:6">
      <c r="A286" s="3">
        <v>5</v>
      </c>
      <c r="B286" s="3" t="s">
        <v>23</v>
      </c>
      <c r="C286" s="9">
        <v>3.7100000000000001E-2</v>
      </c>
      <c r="D286" s="13">
        <f t="shared" si="61"/>
        <v>2.0068000000000001</v>
      </c>
      <c r="E286" s="8">
        <f>'TARIFNE STAVKE do 31.03.2022'!F255</f>
        <v>2.9600000000000001E-2</v>
      </c>
      <c r="F286" s="9">
        <f t="shared" si="62"/>
        <v>2.0364</v>
      </c>
    </row>
    <row r="287" spans="1:6">
      <c r="A287" s="3">
        <v>6</v>
      </c>
      <c r="B287" s="3" t="s">
        <v>24</v>
      </c>
      <c r="C287" s="9">
        <v>3.7100000000000001E-2</v>
      </c>
      <c r="D287" s="13">
        <f t="shared" si="61"/>
        <v>2.0068000000000001</v>
      </c>
      <c r="E287" s="8">
        <f>'TARIFNE STAVKE do 31.03.2022'!F256</f>
        <v>2.7699999999999999E-2</v>
      </c>
      <c r="F287" s="9">
        <f t="shared" si="62"/>
        <v>2.0345</v>
      </c>
    </row>
    <row r="288" spans="1:6">
      <c r="A288" s="3">
        <v>7</v>
      </c>
      <c r="B288" s="3" t="s">
        <v>25</v>
      </c>
      <c r="C288" s="9">
        <v>3.7100000000000001E-2</v>
      </c>
      <c r="D288" s="13">
        <f t="shared" si="61"/>
        <v>2.0068000000000001</v>
      </c>
      <c r="E288" s="8">
        <f>'TARIFNE STAVKE do 31.03.2022'!F257</f>
        <v>2.5700000000000001E-2</v>
      </c>
      <c r="F288" s="9">
        <f t="shared" si="62"/>
        <v>2.0325000000000002</v>
      </c>
    </row>
    <row r="290" spans="1:6">
      <c r="A290" s="117" t="s">
        <v>75</v>
      </c>
      <c r="B290" s="117"/>
      <c r="C290" s="117"/>
      <c r="D290" s="117"/>
      <c r="E290" s="117"/>
      <c r="F290" s="117"/>
    </row>
    <row r="291" spans="1:6" ht="38.25">
      <c r="A291" s="3" t="s">
        <v>8</v>
      </c>
      <c r="B291" s="3" t="s">
        <v>9</v>
      </c>
      <c r="C291" s="4" t="s">
        <v>10</v>
      </c>
      <c r="D291" s="4" t="s">
        <v>11</v>
      </c>
      <c r="E291" s="4" t="s">
        <v>12</v>
      </c>
      <c r="F291" s="4" t="s">
        <v>13</v>
      </c>
    </row>
    <row r="292" spans="1:6">
      <c r="A292" s="7"/>
      <c r="B292" s="7" t="s">
        <v>14</v>
      </c>
      <c r="C292" s="7" t="s">
        <v>15</v>
      </c>
      <c r="D292" s="7" t="s">
        <v>5</v>
      </c>
      <c r="E292" s="7" t="s">
        <v>16</v>
      </c>
      <c r="F292" s="11" t="s">
        <v>17</v>
      </c>
    </row>
    <row r="293" spans="1:6">
      <c r="A293" s="120" t="s">
        <v>76</v>
      </c>
      <c r="B293" s="121"/>
      <c r="C293" s="121"/>
      <c r="D293" s="121"/>
      <c r="E293" s="121"/>
      <c r="F293" s="121"/>
    </row>
    <row r="294" spans="1:6">
      <c r="A294" s="3">
        <v>1</v>
      </c>
      <c r="B294" s="3" t="s">
        <v>19</v>
      </c>
      <c r="C294" s="9">
        <v>2.9499999999999998E-2</v>
      </c>
      <c r="D294" s="13">
        <f t="shared" ref="D294:D299" si="63">C294+$C$9</f>
        <v>1.9992000000000001</v>
      </c>
      <c r="E294" s="8">
        <f>'TARIFNE STAVKE do 31.03.2022'!F261</f>
        <v>2.7799999999999998E-2</v>
      </c>
      <c r="F294" s="9">
        <f t="shared" ref="F294:F299" si="64">(D294+E294)</f>
        <v>2.0270000000000001</v>
      </c>
    </row>
    <row r="295" spans="1:6">
      <c r="A295" s="3">
        <v>2</v>
      </c>
      <c r="B295" s="3" t="s">
        <v>20</v>
      </c>
      <c r="C295" s="9">
        <v>2.9499999999999998E-2</v>
      </c>
      <c r="D295" s="13">
        <f t="shared" si="63"/>
        <v>1.9992000000000001</v>
      </c>
      <c r="E295" s="8">
        <f>'TARIFNE STAVKE do 31.03.2022'!F262</f>
        <v>2.7799999999999998E-2</v>
      </c>
      <c r="F295" s="9">
        <f t="shared" si="64"/>
        <v>2.0270000000000001</v>
      </c>
    </row>
    <row r="296" spans="1:6">
      <c r="A296" s="3">
        <v>3</v>
      </c>
      <c r="B296" s="3" t="s">
        <v>21</v>
      </c>
      <c r="C296" s="9">
        <v>2.9499999999999998E-2</v>
      </c>
      <c r="D296" s="13">
        <f t="shared" si="63"/>
        <v>1.9992000000000001</v>
      </c>
      <c r="E296" s="8">
        <f>'TARIFNE STAVKE do 31.03.2022'!F263</f>
        <v>2.7799999999999998E-2</v>
      </c>
      <c r="F296" s="9">
        <f t="shared" si="64"/>
        <v>2.0270000000000001</v>
      </c>
    </row>
    <row r="297" spans="1:6">
      <c r="A297" s="3">
        <v>4</v>
      </c>
      <c r="B297" s="3" t="s">
        <v>22</v>
      </c>
      <c r="C297" s="9">
        <v>2.9499999999999998E-2</v>
      </c>
      <c r="D297" s="13">
        <f t="shared" si="63"/>
        <v>1.9992000000000001</v>
      </c>
      <c r="E297" s="8">
        <f>'TARIFNE STAVKE do 31.03.2022'!F264</f>
        <v>2.64E-2</v>
      </c>
      <c r="F297" s="9">
        <f t="shared" si="64"/>
        <v>2.0256000000000003</v>
      </c>
    </row>
    <row r="298" spans="1:6">
      <c r="A298" s="3">
        <v>5</v>
      </c>
      <c r="B298" s="3" t="s">
        <v>23</v>
      </c>
      <c r="C298" s="9">
        <v>2.9499999999999998E-2</v>
      </c>
      <c r="D298" s="13">
        <f t="shared" si="63"/>
        <v>1.9992000000000001</v>
      </c>
      <c r="E298" s="8">
        <f>'TARIFNE STAVKE do 31.03.2022'!F265</f>
        <v>2.5000000000000001E-2</v>
      </c>
      <c r="F298" s="9">
        <f t="shared" si="64"/>
        <v>2.0242</v>
      </c>
    </row>
    <row r="299" spans="1:6">
      <c r="A299" s="3">
        <v>6</v>
      </c>
      <c r="B299" s="3" t="s">
        <v>24</v>
      </c>
      <c r="C299" s="9">
        <v>2.9499999999999998E-2</v>
      </c>
      <c r="D299" s="13">
        <f t="shared" si="63"/>
        <v>1.9992000000000001</v>
      </c>
      <c r="E299" s="8">
        <f>'TARIFNE STAVKE do 31.03.2022'!F266</f>
        <v>2.3599999999999999E-2</v>
      </c>
      <c r="F299" s="9">
        <f t="shared" si="64"/>
        <v>2.0228000000000002</v>
      </c>
    </row>
    <row r="301" spans="1:6">
      <c r="A301" s="117" t="s">
        <v>77</v>
      </c>
      <c r="B301" s="117"/>
      <c r="C301" s="117"/>
      <c r="D301" s="117"/>
      <c r="E301" s="117"/>
      <c r="F301" s="117"/>
    </row>
    <row r="302" spans="1:6" ht="38.25">
      <c r="A302" s="3" t="s">
        <v>8</v>
      </c>
      <c r="B302" s="3" t="s">
        <v>9</v>
      </c>
      <c r="C302" s="4" t="s">
        <v>10</v>
      </c>
      <c r="D302" s="4" t="s">
        <v>11</v>
      </c>
      <c r="E302" s="4" t="s">
        <v>12</v>
      </c>
      <c r="F302" s="4" t="s">
        <v>13</v>
      </c>
    </row>
    <row r="303" spans="1:6">
      <c r="A303" s="7"/>
      <c r="B303" s="7" t="s">
        <v>14</v>
      </c>
      <c r="C303" s="7" t="s">
        <v>15</v>
      </c>
      <c r="D303" s="7" t="s">
        <v>5</v>
      </c>
      <c r="E303" s="7" t="s">
        <v>16</v>
      </c>
      <c r="F303" s="11" t="s">
        <v>17</v>
      </c>
    </row>
    <row r="304" spans="1:6">
      <c r="A304" s="120" t="s">
        <v>78</v>
      </c>
      <c r="B304" s="121"/>
      <c r="C304" s="121"/>
      <c r="D304" s="121"/>
      <c r="E304" s="121"/>
      <c r="F304" s="121"/>
    </row>
    <row r="305" spans="1:6">
      <c r="A305" s="3">
        <v>1</v>
      </c>
      <c r="B305" s="3" t="s">
        <v>19</v>
      </c>
      <c r="C305" s="9">
        <v>3.04E-2</v>
      </c>
      <c r="D305" s="13">
        <f t="shared" ref="D305:D309" si="65">C305+$C$9</f>
        <v>2.0001000000000002</v>
      </c>
      <c r="E305" s="8">
        <f>'TARIFNE STAVKE do 31.03.2022'!F270</f>
        <v>5.0900000000000001E-2</v>
      </c>
      <c r="F305" s="9">
        <f t="shared" ref="F305:F309" si="66">(D305+E305)</f>
        <v>2.0510000000000002</v>
      </c>
    </row>
    <row r="306" spans="1:6">
      <c r="A306" s="3">
        <v>2</v>
      </c>
      <c r="B306" s="3" t="s">
        <v>20</v>
      </c>
      <c r="C306" s="9">
        <v>3.04E-2</v>
      </c>
      <c r="D306" s="13">
        <f t="shared" si="65"/>
        <v>2.0001000000000002</v>
      </c>
      <c r="E306" s="8">
        <f>'TARIFNE STAVKE do 31.03.2022'!F271</f>
        <v>4.24E-2</v>
      </c>
      <c r="F306" s="9">
        <f t="shared" si="66"/>
        <v>2.0425000000000004</v>
      </c>
    </row>
    <row r="307" spans="1:6">
      <c r="A307" s="3">
        <v>3</v>
      </c>
      <c r="B307" s="3" t="s">
        <v>21</v>
      </c>
      <c r="C307" s="9">
        <v>3.04E-2</v>
      </c>
      <c r="D307" s="13">
        <f t="shared" si="65"/>
        <v>2.0001000000000002</v>
      </c>
      <c r="E307" s="8">
        <f>'TARIFNE STAVKE do 31.03.2022'!F272</f>
        <v>4.0300000000000002E-2</v>
      </c>
      <c r="F307" s="9">
        <f t="shared" si="66"/>
        <v>2.0404</v>
      </c>
    </row>
    <row r="308" spans="1:6">
      <c r="A308" s="3">
        <v>4</v>
      </c>
      <c r="B308" s="3" t="s">
        <v>22</v>
      </c>
      <c r="C308" s="9">
        <v>3.04E-2</v>
      </c>
      <c r="D308" s="13">
        <f t="shared" si="65"/>
        <v>2.0001000000000002</v>
      </c>
      <c r="E308" s="8">
        <f>'TARIFNE STAVKE do 31.03.2022'!F273</f>
        <v>3.8199999999999998E-2</v>
      </c>
      <c r="F308" s="9">
        <f t="shared" si="66"/>
        <v>2.0383</v>
      </c>
    </row>
    <row r="309" spans="1:6">
      <c r="A309" s="3">
        <v>5</v>
      </c>
      <c r="B309" s="3" t="s">
        <v>23</v>
      </c>
      <c r="C309" s="9">
        <v>3.04E-2</v>
      </c>
      <c r="D309" s="13">
        <f t="shared" si="65"/>
        <v>2.0001000000000002</v>
      </c>
      <c r="E309" s="8">
        <f>'TARIFNE STAVKE do 31.03.2022'!F274</f>
        <v>3.5999999999999997E-2</v>
      </c>
      <c r="F309" s="9">
        <f t="shared" si="66"/>
        <v>2.0361000000000002</v>
      </c>
    </row>
    <row r="310" spans="1:6">
      <c r="A310" s="120" t="s">
        <v>79</v>
      </c>
      <c r="B310" s="121"/>
      <c r="C310" s="121"/>
      <c r="D310" s="121"/>
      <c r="E310" s="121"/>
      <c r="F310" s="121"/>
    </row>
    <row r="311" spans="1:6">
      <c r="A311" s="3">
        <v>1</v>
      </c>
      <c r="B311" s="3" t="s">
        <v>20</v>
      </c>
      <c r="C311" s="9">
        <v>3.04E-2</v>
      </c>
      <c r="D311" s="13">
        <f t="shared" ref="D311:D313" si="67">C311+$C$9</f>
        <v>2.0001000000000002</v>
      </c>
      <c r="E311" s="8">
        <f>'TARIFNE STAVKE do 31.03.2022'!F278</f>
        <v>0.05</v>
      </c>
      <c r="F311" s="9">
        <f t="shared" ref="F311:F313" si="68">(D311+E311)</f>
        <v>2.0501</v>
      </c>
    </row>
    <row r="312" spans="1:6">
      <c r="A312" s="3">
        <v>2</v>
      </c>
      <c r="B312" s="3" t="s">
        <v>22</v>
      </c>
      <c r="C312" s="9">
        <v>3.04E-2</v>
      </c>
      <c r="D312" s="13">
        <f t="shared" si="67"/>
        <v>2.0001000000000002</v>
      </c>
      <c r="E312" s="8">
        <f>'TARIFNE STAVKE do 31.03.2022'!F279</f>
        <v>4.7500000000000001E-2</v>
      </c>
      <c r="F312" s="9">
        <f t="shared" si="68"/>
        <v>2.0476000000000001</v>
      </c>
    </row>
    <row r="313" spans="1:6">
      <c r="A313" s="3">
        <v>3</v>
      </c>
      <c r="B313" s="3" t="s">
        <v>23</v>
      </c>
      <c r="C313" s="9">
        <v>3.04E-2</v>
      </c>
      <c r="D313" s="13">
        <f t="shared" si="67"/>
        <v>2.0001000000000002</v>
      </c>
      <c r="E313" s="8">
        <f>'TARIFNE STAVKE do 31.03.2022'!F280</f>
        <v>4.4999999999999998E-2</v>
      </c>
      <c r="F313" s="9">
        <f t="shared" si="68"/>
        <v>2.0451000000000001</v>
      </c>
    </row>
    <row r="315" spans="1:6">
      <c r="A315" s="117" t="s">
        <v>80</v>
      </c>
      <c r="B315" s="117"/>
      <c r="C315" s="117"/>
      <c r="D315" s="117"/>
      <c r="E315" s="117"/>
      <c r="F315" s="117"/>
    </row>
    <row r="316" spans="1:6" ht="38.25">
      <c r="A316" s="3" t="s">
        <v>8</v>
      </c>
      <c r="B316" s="3" t="s">
        <v>9</v>
      </c>
      <c r="C316" s="4" t="s">
        <v>10</v>
      </c>
      <c r="D316" s="4" t="s">
        <v>11</v>
      </c>
      <c r="E316" s="4" t="s">
        <v>12</v>
      </c>
      <c r="F316" s="4" t="s">
        <v>13</v>
      </c>
    </row>
    <row r="317" spans="1:6">
      <c r="A317" s="7"/>
      <c r="B317" s="7" t="s">
        <v>14</v>
      </c>
      <c r="C317" s="7" t="s">
        <v>15</v>
      </c>
      <c r="D317" s="7" t="s">
        <v>5</v>
      </c>
      <c r="E317" s="7" t="s">
        <v>16</v>
      </c>
      <c r="F317" s="11" t="s">
        <v>17</v>
      </c>
    </row>
    <row r="318" spans="1:6">
      <c r="A318" s="120" t="s">
        <v>81</v>
      </c>
      <c r="B318" s="121"/>
      <c r="C318" s="121"/>
      <c r="D318" s="121"/>
      <c r="E318" s="121"/>
      <c r="F318" s="121"/>
    </row>
    <row r="319" spans="1:6">
      <c r="A319" s="3">
        <v>1</v>
      </c>
      <c r="B319" s="3" t="s">
        <v>19</v>
      </c>
      <c r="C319" s="9">
        <v>2.7900000000000001E-2</v>
      </c>
      <c r="D319" s="13">
        <f t="shared" ref="D319:D323" si="69">C319+$C$9</f>
        <v>1.9976</v>
      </c>
      <c r="E319" s="8">
        <f>'TARIFNE STAVKE do 31.03.2022'!F284</f>
        <v>0.10879999999999999</v>
      </c>
      <c r="F319" s="9">
        <f t="shared" ref="F319:F323" si="70">(D319+E319)</f>
        <v>2.1063999999999998</v>
      </c>
    </row>
    <row r="320" spans="1:6">
      <c r="A320" s="3">
        <v>2</v>
      </c>
      <c r="B320" s="3" t="s">
        <v>20</v>
      </c>
      <c r="C320" s="9">
        <v>2.7900000000000001E-2</v>
      </c>
      <c r="D320" s="13">
        <f t="shared" si="69"/>
        <v>1.9976</v>
      </c>
      <c r="E320" s="8">
        <f>'TARIFNE STAVKE do 31.03.2022'!F285</f>
        <v>9.8900000000000002E-2</v>
      </c>
      <c r="F320" s="9">
        <f t="shared" si="70"/>
        <v>2.0965000000000003</v>
      </c>
    </row>
    <row r="321" spans="1:6">
      <c r="A321" s="3">
        <v>3</v>
      </c>
      <c r="B321" s="3" t="s">
        <v>21</v>
      </c>
      <c r="C321" s="9">
        <v>2.7900000000000001E-2</v>
      </c>
      <c r="D321" s="13">
        <f t="shared" si="69"/>
        <v>1.9976</v>
      </c>
      <c r="E321" s="8">
        <f>'TARIFNE STAVKE do 31.03.2022'!F286</f>
        <v>9.8900000000000002E-2</v>
      </c>
      <c r="F321" s="9">
        <f t="shared" si="70"/>
        <v>2.0965000000000003</v>
      </c>
    </row>
    <row r="322" spans="1:6">
      <c r="A322" s="3">
        <v>4</v>
      </c>
      <c r="B322" s="3" t="s">
        <v>22</v>
      </c>
      <c r="C322" s="9">
        <v>2.7900000000000001E-2</v>
      </c>
      <c r="D322" s="13">
        <f t="shared" si="69"/>
        <v>1.9976</v>
      </c>
      <c r="E322" s="8">
        <f>'TARIFNE STAVKE do 31.03.2022'!F287</f>
        <v>9.4E-2</v>
      </c>
      <c r="F322" s="9">
        <f t="shared" si="70"/>
        <v>2.0916000000000001</v>
      </c>
    </row>
    <row r="323" spans="1:6">
      <c r="A323" s="3">
        <v>5</v>
      </c>
      <c r="B323" s="3" t="s">
        <v>23</v>
      </c>
      <c r="C323" s="9">
        <v>2.7900000000000001E-2</v>
      </c>
      <c r="D323" s="13">
        <f t="shared" si="69"/>
        <v>1.9976</v>
      </c>
      <c r="E323" s="8">
        <f>'TARIFNE STAVKE do 31.03.2022'!F288</f>
        <v>8.8999999999999996E-2</v>
      </c>
      <c r="F323" s="9">
        <f t="shared" si="70"/>
        <v>2.0866000000000002</v>
      </c>
    </row>
    <row r="325" spans="1:6">
      <c r="A325" s="117" t="s">
        <v>82</v>
      </c>
      <c r="B325" s="117"/>
      <c r="C325" s="117"/>
      <c r="D325" s="117"/>
      <c r="E325" s="117"/>
      <c r="F325" s="117"/>
    </row>
    <row r="326" spans="1:6" ht="38.25">
      <c r="A326" s="3" t="s">
        <v>8</v>
      </c>
      <c r="B326" s="3" t="s">
        <v>9</v>
      </c>
      <c r="C326" s="4" t="s">
        <v>10</v>
      </c>
      <c r="D326" s="4" t="s">
        <v>11</v>
      </c>
      <c r="E326" s="4" t="s">
        <v>12</v>
      </c>
      <c r="F326" s="4" t="s">
        <v>13</v>
      </c>
    </row>
    <row r="327" spans="1:6">
      <c r="A327" s="7"/>
      <c r="B327" s="7" t="s">
        <v>14</v>
      </c>
      <c r="C327" s="7" t="s">
        <v>15</v>
      </c>
      <c r="D327" s="7" t="s">
        <v>5</v>
      </c>
      <c r="E327" s="7" t="s">
        <v>16</v>
      </c>
      <c r="F327" s="11" t="s">
        <v>17</v>
      </c>
    </row>
    <row r="328" spans="1:6">
      <c r="A328" s="120" t="s">
        <v>83</v>
      </c>
      <c r="B328" s="121"/>
      <c r="C328" s="121"/>
      <c r="D328" s="121"/>
      <c r="E328" s="121"/>
      <c r="F328" s="121"/>
    </row>
    <row r="329" spans="1:6">
      <c r="A329" s="3">
        <v>1</v>
      </c>
      <c r="B329" s="3" t="s">
        <v>19</v>
      </c>
      <c r="C329" s="9">
        <v>2.7900000000000001E-2</v>
      </c>
      <c r="D329" s="13">
        <f t="shared" ref="D329:D334" si="71">C329+$C$9</f>
        <v>1.9976</v>
      </c>
      <c r="E329" s="8">
        <f>'TARIFNE STAVKE do 31.03.2022'!F292</f>
        <v>0.1087</v>
      </c>
      <c r="F329" s="9">
        <f t="shared" ref="F329:F334" si="72">(D329+E329)</f>
        <v>2.1063000000000001</v>
      </c>
    </row>
    <row r="330" spans="1:6">
      <c r="A330" s="3">
        <v>2</v>
      </c>
      <c r="B330" s="3" t="s">
        <v>20</v>
      </c>
      <c r="C330" s="9">
        <v>2.7900000000000001E-2</v>
      </c>
      <c r="D330" s="13">
        <f t="shared" si="71"/>
        <v>1.9976</v>
      </c>
      <c r="E330" s="8">
        <f>'TARIFNE STAVKE do 31.03.2022'!F293</f>
        <v>9.8799999999999999E-2</v>
      </c>
      <c r="F330" s="9">
        <f t="shared" si="72"/>
        <v>2.0964</v>
      </c>
    </row>
    <row r="331" spans="1:6">
      <c r="A331" s="3">
        <v>3</v>
      </c>
      <c r="B331" s="3" t="s">
        <v>21</v>
      </c>
      <c r="C331" s="9">
        <v>2.7900000000000001E-2</v>
      </c>
      <c r="D331" s="13">
        <f t="shared" si="71"/>
        <v>1.9976</v>
      </c>
      <c r="E331" s="8">
        <f>'TARIFNE STAVKE do 31.03.2022'!F294</f>
        <v>9.8799999999999999E-2</v>
      </c>
      <c r="F331" s="9">
        <f t="shared" si="72"/>
        <v>2.0964</v>
      </c>
    </row>
    <row r="332" spans="1:6">
      <c r="A332" s="3">
        <v>4</v>
      </c>
      <c r="B332" s="3" t="s">
        <v>22</v>
      </c>
      <c r="C332" s="9">
        <v>2.7900000000000001E-2</v>
      </c>
      <c r="D332" s="13">
        <f t="shared" si="71"/>
        <v>1.9976</v>
      </c>
      <c r="E332" s="8">
        <f>'TARIFNE STAVKE do 31.03.2022'!F295</f>
        <v>9.3899999999999997E-2</v>
      </c>
      <c r="F332" s="9">
        <f t="shared" si="72"/>
        <v>2.0914999999999999</v>
      </c>
    </row>
    <row r="333" spans="1:6">
      <c r="A333" s="3">
        <v>5</v>
      </c>
      <c r="B333" s="3" t="s">
        <v>23</v>
      </c>
      <c r="C333" s="9">
        <v>2.7900000000000001E-2</v>
      </c>
      <c r="D333" s="13">
        <f t="shared" si="71"/>
        <v>1.9976</v>
      </c>
      <c r="E333" s="8">
        <f>'TARIFNE STAVKE do 31.03.2022'!F296</f>
        <v>8.8900000000000007E-2</v>
      </c>
      <c r="F333" s="9">
        <f t="shared" si="72"/>
        <v>2.0865</v>
      </c>
    </row>
    <row r="334" spans="1:6">
      <c r="A334" s="3">
        <v>6</v>
      </c>
      <c r="B334" s="3" t="s">
        <v>24</v>
      </c>
      <c r="C334" s="9">
        <v>2.7900000000000001E-2</v>
      </c>
      <c r="D334" s="13">
        <f t="shared" si="71"/>
        <v>1.9976</v>
      </c>
      <c r="E334" s="8">
        <f>'TARIFNE STAVKE do 31.03.2022'!F297</f>
        <v>8.4000000000000005E-2</v>
      </c>
      <c r="F334" s="9">
        <f t="shared" si="72"/>
        <v>2.0815999999999999</v>
      </c>
    </row>
    <row r="336" spans="1:6">
      <c r="A336" s="117" t="s">
        <v>84</v>
      </c>
      <c r="B336" s="117"/>
      <c r="C336" s="117"/>
      <c r="D336" s="117"/>
      <c r="E336" s="117"/>
      <c r="F336" s="117"/>
    </row>
    <row r="337" spans="1:6" ht="38.25">
      <c r="A337" s="3" t="s">
        <v>8</v>
      </c>
      <c r="B337" s="3" t="s">
        <v>9</v>
      </c>
      <c r="C337" s="4" t="s">
        <v>10</v>
      </c>
      <c r="D337" s="4" t="s">
        <v>11</v>
      </c>
      <c r="E337" s="4" t="s">
        <v>12</v>
      </c>
      <c r="F337" s="4" t="s">
        <v>13</v>
      </c>
    </row>
    <row r="338" spans="1:6">
      <c r="A338" s="7"/>
      <c r="B338" s="7" t="s">
        <v>14</v>
      </c>
      <c r="C338" s="7" t="s">
        <v>15</v>
      </c>
      <c r="D338" s="7" t="s">
        <v>5</v>
      </c>
      <c r="E338" s="7" t="s">
        <v>16</v>
      </c>
      <c r="F338" s="11" t="s">
        <v>17</v>
      </c>
    </row>
    <row r="339" spans="1:6">
      <c r="A339" s="120" t="s">
        <v>85</v>
      </c>
      <c r="B339" s="121"/>
      <c r="C339" s="121"/>
      <c r="D339" s="121"/>
      <c r="E339" s="121"/>
      <c r="F339" s="121"/>
    </row>
    <row r="340" spans="1:6">
      <c r="A340" s="3">
        <v>1</v>
      </c>
      <c r="B340" s="3" t="s">
        <v>23</v>
      </c>
      <c r="C340" s="9">
        <v>2.7900000000000001E-2</v>
      </c>
      <c r="D340" s="13">
        <f>C340+$C$9</f>
        <v>1.9976</v>
      </c>
      <c r="E340" s="8">
        <f>'TARIFNE STAVKE do 31.03.2022'!F301</f>
        <v>8.6800000000000002E-2</v>
      </c>
      <c r="F340" s="9">
        <f t="shared" ref="F340:F342" si="73">(D340+E340)</f>
        <v>2.0844</v>
      </c>
    </row>
    <row r="341" spans="1:6">
      <c r="A341" s="3">
        <v>2</v>
      </c>
      <c r="B341" s="3" t="s">
        <v>25</v>
      </c>
      <c r="C341" s="9">
        <v>2.7900000000000001E-2</v>
      </c>
      <c r="D341" s="13">
        <f t="shared" ref="D341:D342" si="74">C341+$C$9</f>
        <v>1.9976</v>
      </c>
      <c r="E341" s="8">
        <f>'TARIFNE STAVKE do 31.03.2022'!F302</f>
        <v>7.7100000000000002E-2</v>
      </c>
      <c r="F341" s="9">
        <f t="shared" si="73"/>
        <v>2.0747</v>
      </c>
    </row>
    <row r="342" spans="1:6">
      <c r="A342" s="3">
        <v>3</v>
      </c>
      <c r="B342" s="3" t="s">
        <v>28</v>
      </c>
      <c r="C342" s="9">
        <v>2.7900000000000001E-2</v>
      </c>
      <c r="D342" s="13">
        <f t="shared" si="74"/>
        <v>1.9976</v>
      </c>
      <c r="E342" s="8">
        <f>'TARIFNE STAVKE do 31.03.2022'!F303</f>
        <v>7.2300000000000003E-2</v>
      </c>
      <c r="F342" s="9">
        <f t="shared" si="73"/>
        <v>2.0699000000000001</v>
      </c>
    </row>
  </sheetData>
  <mergeCells count="70">
    <mergeCell ref="A325:F325"/>
    <mergeCell ref="A328:F328"/>
    <mergeCell ref="A336:F336"/>
    <mergeCell ref="A339:F339"/>
    <mergeCell ref="A293:F293"/>
    <mergeCell ref="A301:F301"/>
    <mergeCell ref="A304:F304"/>
    <mergeCell ref="A310:F310"/>
    <mergeCell ref="A315:F315"/>
    <mergeCell ref="A318:F318"/>
    <mergeCell ref="A290:F290"/>
    <mergeCell ref="A224:F224"/>
    <mergeCell ref="A230:F230"/>
    <mergeCell ref="A233:F233"/>
    <mergeCell ref="A243:F243"/>
    <mergeCell ref="A246:F246"/>
    <mergeCell ref="A255:F255"/>
    <mergeCell ref="A258:F258"/>
    <mergeCell ref="A267:F267"/>
    <mergeCell ref="A270:F270"/>
    <mergeCell ref="A278:F278"/>
    <mergeCell ref="A281:F281"/>
    <mergeCell ref="A221:F221"/>
    <mergeCell ref="A166:F166"/>
    <mergeCell ref="A174:F174"/>
    <mergeCell ref="A177:F177"/>
    <mergeCell ref="A182:F182"/>
    <mergeCell ref="A185:F185"/>
    <mergeCell ref="A191:F191"/>
    <mergeCell ref="A194:F194"/>
    <mergeCell ref="A201:F201"/>
    <mergeCell ref="A204:F204"/>
    <mergeCell ref="A210:F210"/>
    <mergeCell ref="A215:F215"/>
    <mergeCell ref="A163:F163"/>
    <mergeCell ref="A106:F106"/>
    <mergeCell ref="A111:F111"/>
    <mergeCell ref="A115:F115"/>
    <mergeCell ref="A118:F118"/>
    <mergeCell ref="A125:F125"/>
    <mergeCell ref="A128:F128"/>
    <mergeCell ref="A135:F135"/>
    <mergeCell ref="A142:F142"/>
    <mergeCell ref="A145:F145"/>
    <mergeCell ref="A152:F152"/>
    <mergeCell ref="A155:F155"/>
    <mergeCell ref="A102:F102"/>
    <mergeCell ref="A51:F51"/>
    <mergeCell ref="A54:F54"/>
    <mergeCell ref="A58:F58"/>
    <mergeCell ref="A63:F63"/>
    <mergeCell ref="A66:F66"/>
    <mergeCell ref="A71:F71"/>
    <mergeCell ref="A77:F77"/>
    <mergeCell ref="A83:F83"/>
    <mergeCell ref="A86:F86"/>
    <mergeCell ref="A94:F94"/>
    <mergeCell ref="A99:F99"/>
    <mergeCell ref="A45:F45"/>
    <mergeCell ref="A1:F1"/>
    <mergeCell ref="A3:F3"/>
    <mergeCell ref="A4:F4"/>
    <mergeCell ref="A6:F6"/>
    <mergeCell ref="A8:F8"/>
    <mergeCell ref="A11:F11"/>
    <mergeCell ref="A14:F14"/>
    <mergeCell ref="A23:F23"/>
    <mergeCell ref="A26:F26"/>
    <mergeCell ref="A36:F36"/>
    <mergeCell ref="A39:F39"/>
  </mergeCells>
  <pageMargins left="0.39370078740157483" right="0.39370078740157483" top="1.0833333333333333" bottom="0.74803149606299213" header="0.31496062992125984" footer="0.31496062992125984"/>
  <pageSetup scale="78" orientation="portrait" r:id="rId1"/>
  <rowBreaks count="3" manualBreakCount="3">
    <brk id="50" max="16383" man="1"/>
    <brk id="98" max="16383" man="1"/>
    <brk id="141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E97B1-535E-4301-A14E-06AA6F7A6BE4}">
  <sheetPr codeName="Sheet22"/>
  <dimension ref="A1:F342"/>
  <sheetViews>
    <sheetView view="pageBreakPreview" zoomScaleNormal="100" zoomScaleSheetLayoutView="100" workbookViewId="0">
      <selection activeCell="A9" sqref="A9:XFD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30.140625" bestFit="1" customWidth="1"/>
    <col min="5" max="5" width="26.42578125" bestFit="1" customWidth="1"/>
    <col min="6" max="6" width="22.85546875" bestFit="1" customWidth="1"/>
  </cols>
  <sheetData>
    <row r="1" spans="1:6" ht="17.25">
      <c r="A1" s="113" t="s">
        <v>153</v>
      </c>
      <c r="B1" s="118"/>
      <c r="C1" s="118"/>
      <c r="D1" s="118"/>
      <c r="E1" s="118"/>
      <c r="F1" s="118"/>
    </row>
    <row r="3" spans="1:6">
      <c r="A3" s="114" t="s">
        <v>1</v>
      </c>
      <c r="B3" s="114"/>
      <c r="C3" s="114"/>
      <c r="D3" s="114"/>
      <c r="E3" s="114"/>
      <c r="F3" s="114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2"/>
      <c r="B5" s="2"/>
      <c r="C5" s="2"/>
      <c r="D5" s="2"/>
      <c r="E5" s="2"/>
      <c r="F5" s="2"/>
    </row>
    <row r="6" spans="1:6">
      <c r="A6" s="119" t="s">
        <v>3</v>
      </c>
      <c r="B6" s="119"/>
      <c r="C6" s="119"/>
      <c r="D6" s="119"/>
      <c r="E6" s="119"/>
      <c r="F6" s="119"/>
    </row>
    <row r="7" spans="1:6" ht="14.25" customHeight="1">
      <c r="A7" s="2"/>
      <c r="B7" s="2"/>
      <c r="C7" s="2"/>
      <c r="D7" s="2"/>
      <c r="E7" s="2"/>
      <c r="F7" s="2"/>
    </row>
    <row r="8" spans="1:6">
      <c r="A8" s="119" t="s">
        <v>4</v>
      </c>
      <c r="B8" s="119"/>
      <c r="C8" s="119"/>
      <c r="D8" s="119"/>
      <c r="E8" s="119"/>
      <c r="F8" s="119"/>
    </row>
    <row r="9" spans="1:6" ht="9.75" hidden="1" customHeight="1">
      <c r="A9" s="1" t="s">
        <v>5</v>
      </c>
      <c r="B9" s="12" t="s">
        <v>6</v>
      </c>
      <c r="C9" s="66">
        <v>1.4573</v>
      </c>
      <c r="D9" s="2"/>
      <c r="E9" s="2"/>
      <c r="F9" s="2"/>
    </row>
    <row r="11" spans="1:6">
      <c r="A11" s="117" t="s">
        <v>7</v>
      </c>
      <c r="B11" s="117"/>
      <c r="C11" s="117"/>
      <c r="D11" s="117"/>
      <c r="E11" s="117"/>
      <c r="F11" s="117"/>
    </row>
    <row r="12" spans="1:6" ht="38.25">
      <c r="A12" s="3" t="s">
        <v>8</v>
      </c>
      <c r="B12" s="3" t="s">
        <v>9</v>
      </c>
      <c r="C12" s="4" t="s">
        <v>10</v>
      </c>
      <c r="D12" s="4" t="s">
        <v>11</v>
      </c>
      <c r="E12" s="4" t="s">
        <v>12</v>
      </c>
      <c r="F12" s="4" t="s">
        <v>13</v>
      </c>
    </row>
    <row r="13" spans="1:6">
      <c r="A13" s="7"/>
      <c r="B13" s="7" t="s">
        <v>14</v>
      </c>
      <c r="C13" s="7" t="s">
        <v>15</v>
      </c>
      <c r="D13" s="7" t="s">
        <v>5</v>
      </c>
      <c r="E13" s="7" t="s">
        <v>16</v>
      </c>
      <c r="F13" s="11" t="s">
        <v>17</v>
      </c>
    </row>
    <row r="14" spans="1:6">
      <c r="A14" s="120" t="s">
        <v>18</v>
      </c>
      <c r="B14" s="121"/>
      <c r="C14" s="121"/>
      <c r="D14" s="121"/>
      <c r="E14" s="121"/>
      <c r="F14" s="121"/>
    </row>
    <row r="15" spans="1:6">
      <c r="A15" s="3">
        <v>1</v>
      </c>
      <c r="B15" s="3" t="s">
        <v>19</v>
      </c>
      <c r="C15" s="9">
        <v>2.9700000000000001E-2</v>
      </c>
      <c r="D15" s="13">
        <f>C15+$C$9</f>
        <v>1.4870000000000001</v>
      </c>
      <c r="E15" s="8">
        <f>'TARIFNE STAVKE do 31.03.2022'!F6</f>
        <v>5.7700000000000001E-2</v>
      </c>
      <c r="F15" s="9">
        <f>(D15+E15)</f>
        <v>1.5447000000000002</v>
      </c>
    </row>
    <row r="16" spans="1:6">
      <c r="A16" s="3">
        <v>2</v>
      </c>
      <c r="B16" s="3" t="s">
        <v>20</v>
      </c>
      <c r="C16" s="9">
        <v>2.9700000000000001E-2</v>
      </c>
      <c r="D16" s="13">
        <f t="shared" ref="D16:D21" si="0">C16+$C$9</f>
        <v>1.4870000000000001</v>
      </c>
      <c r="E16" s="8">
        <f>'TARIFNE STAVKE do 31.03.2022'!F7</f>
        <v>4.4400000000000002E-2</v>
      </c>
      <c r="F16" s="9">
        <f t="shared" ref="F16:F21" si="1">(D16+E16)</f>
        <v>1.5314000000000001</v>
      </c>
    </row>
    <row r="17" spans="1:6">
      <c r="A17" s="3">
        <v>3</v>
      </c>
      <c r="B17" s="3" t="s">
        <v>21</v>
      </c>
      <c r="C17" s="9">
        <v>2.9700000000000001E-2</v>
      </c>
      <c r="D17" s="13">
        <f t="shared" si="0"/>
        <v>1.4870000000000001</v>
      </c>
      <c r="E17" s="8">
        <f>'TARIFNE STAVKE do 31.03.2022'!F8</f>
        <v>4.3499999999999997E-2</v>
      </c>
      <c r="F17" s="9">
        <f t="shared" si="1"/>
        <v>1.5305000000000002</v>
      </c>
    </row>
    <row r="18" spans="1:6">
      <c r="A18" s="3">
        <v>4</v>
      </c>
      <c r="B18" s="3" t="s">
        <v>22</v>
      </c>
      <c r="C18" s="9">
        <v>2.9700000000000001E-2</v>
      </c>
      <c r="D18" s="13">
        <f t="shared" si="0"/>
        <v>1.4870000000000001</v>
      </c>
      <c r="E18" s="8">
        <f>'TARIFNE STAVKE do 31.03.2022'!F9</f>
        <v>4.2200000000000001E-2</v>
      </c>
      <c r="F18" s="9">
        <f t="shared" si="1"/>
        <v>1.5292000000000001</v>
      </c>
    </row>
    <row r="19" spans="1:6">
      <c r="A19" s="3">
        <v>5</v>
      </c>
      <c r="B19" s="3" t="s">
        <v>23</v>
      </c>
      <c r="C19" s="9">
        <v>2.9700000000000001E-2</v>
      </c>
      <c r="D19" s="13">
        <f t="shared" si="0"/>
        <v>1.4870000000000001</v>
      </c>
      <c r="E19" s="8">
        <f>'TARIFNE STAVKE do 31.03.2022'!F10</f>
        <v>0.04</v>
      </c>
      <c r="F19" s="9">
        <f t="shared" si="1"/>
        <v>1.5270000000000001</v>
      </c>
    </row>
    <row r="20" spans="1:6">
      <c r="A20" s="3">
        <v>6</v>
      </c>
      <c r="B20" s="3" t="s">
        <v>24</v>
      </c>
      <c r="C20" s="9">
        <v>2.9700000000000001E-2</v>
      </c>
      <c r="D20" s="13">
        <f t="shared" si="0"/>
        <v>1.4870000000000001</v>
      </c>
      <c r="E20" s="8">
        <f>'TARIFNE STAVKE do 31.03.2022'!F11</f>
        <v>3.7699999999999997E-2</v>
      </c>
      <c r="F20" s="9">
        <f t="shared" si="1"/>
        <v>1.5247000000000002</v>
      </c>
    </row>
    <row r="21" spans="1:6">
      <c r="A21" s="3">
        <v>7</v>
      </c>
      <c r="B21" s="3" t="s">
        <v>25</v>
      </c>
      <c r="C21" s="9">
        <v>2.9700000000000001E-2</v>
      </c>
      <c r="D21" s="13">
        <f t="shared" si="0"/>
        <v>1.4870000000000001</v>
      </c>
      <c r="E21" s="8">
        <f>'TARIFNE STAVKE do 31.03.2022'!F12</f>
        <v>3.5499999999999997E-2</v>
      </c>
      <c r="F21" s="9">
        <f t="shared" si="1"/>
        <v>1.5225000000000002</v>
      </c>
    </row>
    <row r="22" spans="1:6">
      <c r="A22" s="1"/>
      <c r="B22" s="2"/>
      <c r="C22" s="5"/>
      <c r="D22" s="6"/>
      <c r="E22" s="6"/>
    </row>
    <row r="23" spans="1:6">
      <c r="A23" s="117" t="s">
        <v>26</v>
      </c>
      <c r="B23" s="117"/>
      <c r="C23" s="117"/>
      <c r="D23" s="117"/>
      <c r="E23" s="117"/>
      <c r="F23" s="117"/>
    </row>
    <row r="24" spans="1:6" ht="38.25">
      <c r="A24" s="3" t="s">
        <v>8</v>
      </c>
      <c r="B24" s="3" t="s">
        <v>9</v>
      </c>
      <c r="C24" s="4" t="s">
        <v>10</v>
      </c>
      <c r="D24" s="4" t="s">
        <v>11</v>
      </c>
      <c r="E24" s="4" t="s">
        <v>12</v>
      </c>
      <c r="F24" s="4" t="s">
        <v>13</v>
      </c>
    </row>
    <row r="25" spans="1:6">
      <c r="A25" s="7"/>
      <c r="B25" s="7" t="s">
        <v>14</v>
      </c>
      <c r="C25" s="7" t="s">
        <v>15</v>
      </c>
      <c r="D25" s="7" t="s">
        <v>5</v>
      </c>
      <c r="E25" s="7" t="s">
        <v>16</v>
      </c>
      <c r="F25" s="11" t="s">
        <v>17</v>
      </c>
    </row>
    <row r="26" spans="1:6">
      <c r="A26" s="120" t="s">
        <v>27</v>
      </c>
      <c r="B26" s="121"/>
      <c r="C26" s="121"/>
      <c r="D26" s="121"/>
      <c r="E26" s="121"/>
      <c r="F26" s="121"/>
    </row>
    <row r="27" spans="1:6">
      <c r="A27" s="3">
        <v>1</v>
      </c>
      <c r="B27" s="3" t="s">
        <v>19</v>
      </c>
      <c r="C27" s="9">
        <v>2.3199999999999998E-2</v>
      </c>
      <c r="D27" s="13">
        <f t="shared" ref="D27:D34" si="2">C27+$C$9</f>
        <v>1.4805000000000001</v>
      </c>
      <c r="E27" s="10">
        <f>'TARIFNE STAVKE od 01.04.2022'!F16</f>
        <v>3.3700000000000001E-2</v>
      </c>
      <c r="F27" s="9">
        <f>(D27+E27)</f>
        <v>1.5142000000000002</v>
      </c>
    </row>
    <row r="28" spans="1:6">
      <c r="A28" s="3">
        <v>2</v>
      </c>
      <c r="B28" s="3" t="s">
        <v>20</v>
      </c>
      <c r="C28" s="9">
        <v>2.3199999999999998E-2</v>
      </c>
      <c r="D28" s="13">
        <f t="shared" si="2"/>
        <v>1.4805000000000001</v>
      </c>
      <c r="E28" s="10">
        <f>'TARIFNE STAVKE od 01.04.2022'!F17</f>
        <v>3.3700000000000001E-2</v>
      </c>
      <c r="F28" s="9">
        <f t="shared" ref="F28:F34" si="3">(D28+E28)</f>
        <v>1.5142000000000002</v>
      </c>
    </row>
    <row r="29" spans="1:6">
      <c r="A29" s="3">
        <v>3</v>
      </c>
      <c r="B29" s="3" t="s">
        <v>21</v>
      </c>
      <c r="C29" s="9">
        <v>2.3199999999999998E-2</v>
      </c>
      <c r="D29" s="13">
        <f t="shared" si="2"/>
        <v>1.4805000000000001</v>
      </c>
      <c r="E29" s="10">
        <f>'TARIFNE STAVKE od 01.04.2022'!F18</f>
        <v>3.3700000000000001E-2</v>
      </c>
      <c r="F29" s="9">
        <f t="shared" si="3"/>
        <v>1.5142000000000002</v>
      </c>
    </row>
    <row r="30" spans="1:6">
      <c r="A30" s="3">
        <v>4</v>
      </c>
      <c r="B30" s="3" t="s">
        <v>22</v>
      </c>
      <c r="C30" s="9">
        <v>2.3199999999999998E-2</v>
      </c>
      <c r="D30" s="13">
        <f t="shared" si="2"/>
        <v>1.4805000000000001</v>
      </c>
      <c r="E30" s="10">
        <f>'TARIFNE STAVKE od 01.04.2022'!F19</f>
        <v>3.0300000000000001E-2</v>
      </c>
      <c r="F30" s="9">
        <f t="shared" si="3"/>
        <v>1.5108000000000001</v>
      </c>
    </row>
    <row r="31" spans="1:6">
      <c r="A31" s="3">
        <v>5</v>
      </c>
      <c r="B31" s="3" t="s">
        <v>23</v>
      </c>
      <c r="C31" s="9">
        <v>2.3199999999999998E-2</v>
      </c>
      <c r="D31" s="13">
        <f t="shared" si="2"/>
        <v>1.4805000000000001</v>
      </c>
      <c r="E31" s="10">
        <f>'TARIFNE STAVKE od 01.04.2022'!F20</f>
        <v>3.0300000000000001E-2</v>
      </c>
      <c r="F31" s="9">
        <f t="shared" si="3"/>
        <v>1.5108000000000001</v>
      </c>
    </row>
    <row r="32" spans="1:6">
      <c r="A32" s="3">
        <v>6</v>
      </c>
      <c r="B32" s="3" t="s">
        <v>24</v>
      </c>
      <c r="C32" s="9">
        <v>2.3199999999999998E-2</v>
      </c>
      <c r="D32" s="13">
        <f t="shared" si="2"/>
        <v>1.4805000000000001</v>
      </c>
      <c r="E32" s="10">
        <f>'TARIFNE STAVKE od 01.04.2022'!F21</f>
        <v>2.86E-2</v>
      </c>
      <c r="F32" s="9">
        <f t="shared" si="3"/>
        <v>1.5091000000000001</v>
      </c>
    </row>
    <row r="33" spans="1:6">
      <c r="A33" s="3">
        <v>7</v>
      </c>
      <c r="B33" s="3" t="s">
        <v>25</v>
      </c>
      <c r="C33" s="9">
        <v>2.3199999999999998E-2</v>
      </c>
      <c r="D33" s="13">
        <f t="shared" si="2"/>
        <v>1.4805000000000001</v>
      </c>
      <c r="E33" s="10">
        <f>'TARIFNE STAVKE od 01.04.2022'!F22</f>
        <v>2.7E-2</v>
      </c>
      <c r="F33" s="9">
        <f t="shared" si="3"/>
        <v>1.5075000000000001</v>
      </c>
    </row>
    <row r="34" spans="1:6">
      <c r="A34" s="3">
        <v>8</v>
      </c>
      <c r="B34" s="3" t="s">
        <v>28</v>
      </c>
      <c r="C34" s="9">
        <v>2.3199999999999998E-2</v>
      </c>
      <c r="D34" s="13">
        <f t="shared" si="2"/>
        <v>1.4805000000000001</v>
      </c>
      <c r="E34" s="10">
        <f>'TARIFNE STAVKE od 01.04.2022'!F23</f>
        <v>2.53E-2</v>
      </c>
      <c r="F34" s="9">
        <f t="shared" si="3"/>
        <v>1.5058000000000002</v>
      </c>
    </row>
    <row r="36" spans="1:6">
      <c r="A36" s="117" t="s">
        <v>29</v>
      </c>
      <c r="B36" s="117"/>
      <c r="C36" s="117"/>
      <c r="D36" s="117"/>
      <c r="E36" s="117"/>
      <c r="F36" s="117"/>
    </row>
    <row r="37" spans="1:6" ht="38.25">
      <c r="A37" s="3" t="s">
        <v>8</v>
      </c>
      <c r="B37" s="3" t="s">
        <v>9</v>
      </c>
      <c r="C37" s="4" t="s">
        <v>10</v>
      </c>
      <c r="D37" s="4" t="s">
        <v>11</v>
      </c>
      <c r="E37" s="4" t="s">
        <v>12</v>
      </c>
      <c r="F37" s="4" t="s">
        <v>13</v>
      </c>
    </row>
    <row r="38" spans="1:6">
      <c r="A38" s="7"/>
      <c r="B38" s="7" t="s">
        <v>14</v>
      </c>
      <c r="C38" s="7" t="s">
        <v>15</v>
      </c>
      <c r="D38" s="7" t="s">
        <v>5</v>
      </c>
      <c r="E38" s="7" t="s">
        <v>16</v>
      </c>
      <c r="F38" s="11" t="s">
        <v>17</v>
      </c>
    </row>
    <row r="39" spans="1:6">
      <c r="A39" s="120" t="s">
        <v>30</v>
      </c>
      <c r="B39" s="121"/>
      <c r="C39" s="121"/>
      <c r="D39" s="121"/>
      <c r="E39" s="121"/>
      <c r="F39" s="121"/>
    </row>
    <row r="40" spans="1:6">
      <c r="A40" s="3">
        <v>1</v>
      </c>
      <c r="B40" s="3" t="s">
        <v>19</v>
      </c>
      <c r="C40" s="9">
        <v>2.5899999999999999E-2</v>
      </c>
      <c r="D40" s="13">
        <f t="shared" ref="D40:D44" si="4">C40+$C$9</f>
        <v>1.4832000000000001</v>
      </c>
      <c r="E40" s="8">
        <f>'TARIFNE STAVKE do 31.03.2022'!F27</f>
        <v>2.4500000000000001E-2</v>
      </c>
      <c r="F40" s="9">
        <f>(D40+E40)</f>
        <v>1.5077</v>
      </c>
    </row>
    <row r="41" spans="1:6">
      <c r="A41" s="3">
        <v>2</v>
      </c>
      <c r="B41" s="3" t="s">
        <v>20</v>
      </c>
      <c r="C41" s="9">
        <v>2.5899999999999999E-2</v>
      </c>
      <c r="D41" s="13">
        <f t="shared" si="4"/>
        <v>1.4832000000000001</v>
      </c>
      <c r="E41" s="8">
        <f>'TARIFNE STAVKE do 31.03.2022'!F28</f>
        <v>2.4299999999999999E-2</v>
      </c>
      <c r="F41" s="9">
        <f t="shared" ref="F41:F44" si="5">(D41+E41)</f>
        <v>1.5075000000000001</v>
      </c>
    </row>
    <row r="42" spans="1:6">
      <c r="A42" s="3">
        <v>3</v>
      </c>
      <c r="B42" s="3" t="s">
        <v>21</v>
      </c>
      <c r="C42" s="9">
        <v>2.5899999999999999E-2</v>
      </c>
      <c r="D42" s="13">
        <f t="shared" si="4"/>
        <v>1.4832000000000001</v>
      </c>
      <c r="E42" s="8">
        <f>'TARIFNE STAVKE do 31.03.2022'!F29</f>
        <v>2.1899999999999999E-2</v>
      </c>
      <c r="F42" s="9">
        <f t="shared" si="5"/>
        <v>1.5051000000000001</v>
      </c>
    </row>
    <row r="43" spans="1:6">
      <c r="A43" s="3">
        <v>4</v>
      </c>
      <c r="B43" s="3" t="s">
        <v>22</v>
      </c>
      <c r="C43" s="9">
        <v>2.5899999999999999E-2</v>
      </c>
      <c r="D43" s="13">
        <f t="shared" si="4"/>
        <v>1.4832000000000001</v>
      </c>
      <c r="E43" s="8">
        <f>'TARIFNE STAVKE do 31.03.2022'!F30</f>
        <v>2.07E-2</v>
      </c>
      <c r="F43" s="9">
        <f t="shared" si="5"/>
        <v>1.5039</v>
      </c>
    </row>
    <row r="44" spans="1:6">
      <c r="A44" s="3">
        <v>5</v>
      </c>
      <c r="B44" s="3" t="s">
        <v>23</v>
      </c>
      <c r="C44" s="9">
        <v>2.5899999999999999E-2</v>
      </c>
      <c r="D44" s="13">
        <f t="shared" si="4"/>
        <v>1.4832000000000001</v>
      </c>
      <c r="E44" s="8">
        <f>'TARIFNE STAVKE do 31.03.2022'!F31</f>
        <v>1.8200000000000001E-2</v>
      </c>
      <c r="F44" s="9">
        <f t="shared" si="5"/>
        <v>1.5014000000000001</v>
      </c>
    </row>
    <row r="45" spans="1:6">
      <c r="A45" s="120" t="s">
        <v>31</v>
      </c>
      <c r="B45" s="121"/>
      <c r="C45" s="121"/>
      <c r="D45" s="121"/>
      <c r="E45" s="121"/>
      <c r="F45" s="121"/>
    </row>
    <row r="46" spans="1:6">
      <c r="A46" s="3">
        <v>1</v>
      </c>
      <c r="B46" s="3" t="s">
        <v>20</v>
      </c>
      <c r="C46" s="9">
        <v>3.04E-2</v>
      </c>
      <c r="D46" s="13">
        <f t="shared" ref="D46:D49" si="6">C46+$C$9</f>
        <v>1.4877</v>
      </c>
      <c r="E46" s="8">
        <f>'TARIFNE STAVKE do 31.03.2022'!F35</f>
        <v>7.46E-2</v>
      </c>
      <c r="F46" s="9">
        <f>(D46+E46)</f>
        <v>1.5623</v>
      </c>
    </row>
    <row r="47" spans="1:6">
      <c r="A47" s="3">
        <v>2</v>
      </c>
      <c r="B47" s="3" t="s">
        <v>21</v>
      </c>
      <c r="C47" s="9">
        <v>3.04E-2</v>
      </c>
      <c r="D47" s="13">
        <f t="shared" si="6"/>
        <v>1.4877</v>
      </c>
      <c r="E47" s="8">
        <f>'TARIFNE STAVKE do 31.03.2022'!F36</f>
        <v>7.0900000000000005E-2</v>
      </c>
      <c r="F47" s="9">
        <f t="shared" ref="F47:F49" si="7">(D47+E47)</f>
        <v>1.5586</v>
      </c>
    </row>
    <row r="48" spans="1:6">
      <c r="A48" s="3">
        <v>3</v>
      </c>
      <c r="B48" s="3" t="s">
        <v>22</v>
      </c>
      <c r="C48" s="9">
        <v>3.04E-2</v>
      </c>
      <c r="D48" s="13">
        <f t="shared" si="6"/>
        <v>1.4877</v>
      </c>
      <c r="E48" s="8">
        <f>'TARIFNE STAVKE do 31.03.2022'!F37</f>
        <v>6.7100000000000007E-2</v>
      </c>
      <c r="F48" s="9">
        <f t="shared" si="7"/>
        <v>1.5548</v>
      </c>
    </row>
    <row r="49" spans="1:6">
      <c r="A49" s="3">
        <v>4</v>
      </c>
      <c r="B49" s="3" t="s">
        <v>23</v>
      </c>
      <c r="C49" s="9">
        <v>3.04E-2</v>
      </c>
      <c r="D49" s="13">
        <f t="shared" si="6"/>
        <v>1.4877</v>
      </c>
      <c r="E49" s="8">
        <f>'TARIFNE STAVKE do 31.03.2022'!F38</f>
        <v>6.7100000000000007E-2</v>
      </c>
      <c r="F49" s="9">
        <f t="shared" si="7"/>
        <v>1.5548</v>
      </c>
    </row>
    <row r="51" spans="1:6">
      <c r="A51" s="117" t="s">
        <v>32</v>
      </c>
      <c r="B51" s="117"/>
      <c r="C51" s="117"/>
      <c r="D51" s="117"/>
      <c r="E51" s="117"/>
      <c r="F51" s="117"/>
    </row>
    <row r="52" spans="1:6" ht="38.25">
      <c r="A52" s="3" t="s">
        <v>8</v>
      </c>
      <c r="B52" s="3" t="s">
        <v>9</v>
      </c>
      <c r="C52" s="4" t="s">
        <v>10</v>
      </c>
      <c r="D52" s="4" t="s">
        <v>11</v>
      </c>
      <c r="E52" s="4" t="s">
        <v>12</v>
      </c>
      <c r="F52" s="4" t="s">
        <v>13</v>
      </c>
    </row>
    <row r="53" spans="1:6">
      <c r="A53" s="7"/>
      <c r="B53" s="7" t="s">
        <v>14</v>
      </c>
      <c r="C53" s="7" t="s">
        <v>15</v>
      </c>
      <c r="D53" s="7" t="s">
        <v>5</v>
      </c>
      <c r="E53" s="7" t="s">
        <v>16</v>
      </c>
      <c r="F53" s="11" t="s">
        <v>17</v>
      </c>
    </row>
    <row r="54" spans="1:6">
      <c r="A54" s="122" t="s">
        <v>33</v>
      </c>
      <c r="B54" s="122"/>
      <c r="C54" s="122"/>
      <c r="D54" s="122"/>
      <c r="E54" s="122"/>
      <c r="F54" s="122"/>
    </row>
    <row r="55" spans="1:6">
      <c r="A55" s="3">
        <v>1</v>
      </c>
      <c r="B55" s="3" t="s">
        <v>20</v>
      </c>
      <c r="C55" s="9">
        <v>3.4200000000000001E-2</v>
      </c>
      <c r="D55" s="13">
        <f t="shared" ref="D55:D57" si="8">C55+$C$9</f>
        <v>1.4915</v>
      </c>
      <c r="E55" s="10">
        <f>'TARIFNE STAVKE do 31.03.2022'!F42</f>
        <v>5.2200000000000003E-2</v>
      </c>
      <c r="F55" s="9">
        <f>(D55+E55)</f>
        <v>1.5437000000000001</v>
      </c>
    </row>
    <row r="56" spans="1:6">
      <c r="A56" s="3">
        <v>2</v>
      </c>
      <c r="B56" s="3" t="s">
        <v>21</v>
      </c>
      <c r="C56" s="9">
        <v>3.4200000000000001E-2</v>
      </c>
      <c r="D56" s="13">
        <f t="shared" si="8"/>
        <v>1.4915</v>
      </c>
      <c r="E56" s="10">
        <f>'TARIFNE STAVKE do 31.03.2022'!F43</f>
        <v>5.2200000000000003E-2</v>
      </c>
      <c r="F56" s="9">
        <f t="shared" ref="F56:F57" si="9">(D56+E56)</f>
        <v>1.5437000000000001</v>
      </c>
    </row>
    <row r="57" spans="1:6">
      <c r="A57" s="3">
        <v>3</v>
      </c>
      <c r="B57" s="3" t="s">
        <v>22</v>
      </c>
      <c r="C57" s="9">
        <v>3.4200000000000001E-2</v>
      </c>
      <c r="D57" s="13">
        <f t="shared" si="8"/>
        <v>1.4915</v>
      </c>
      <c r="E57" s="10">
        <f>'TARIFNE STAVKE do 31.03.2022'!F44</f>
        <v>4.9599999999999998E-2</v>
      </c>
      <c r="F57" s="9">
        <f t="shared" si="9"/>
        <v>1.5411000000000001</v>
      </c>
    </row>
    <row r="58" spans="1:6">
      <c r="A58" s="122" t="s">
        <v>34</v>
      </c>
      <c r="B58" s="122"/>
      <c r="C58" s="122"/>
      <c r="D58" s="122"/>
      <c r="E58" s="122"/>
      <c r="F58" s="122"/>
    </row>
    <row r="59" spans="1:6">
      <c r="A59" s="3">
        <v>1</v>
      </c>
      <c r="B59" s="3" t="s">
        <v>20</v>
      </c>
      <c r="C59" s="9">
        <v>3.4200000000000001E-2</v>
      </c>
      <c r="D59" s="13">
        <f t="shared" ref="D59:D61" si="10">C59+$C$9</f>
        <v>1.4915</v>
      </c>
      <c r="E59" s="10">
        <f>'TARIFNE STAVKE do 31.03.2022'!F48</f>
        <v>4.7199999999999999E-2</v>
      </c>
      <c r="F59" s="9">
        <f>(D59+E59)</f>
        <v>1.5387</v>
      </c>
    </row>
    <row r="60" spans="1:6">
      <c r="A60" s="3">
        <v>2</v>
      </c>
      <c r="B60" s="3" t="s">
        <v>21</v>
      </c>
      <c r="C60" s="9">
        <v>3.4200000000000001E-2</v>
      </c>
      <c r="D60" s="13">
        <f t="shared" si="10"/>
        <v>1.4915</v>
      </c>
      <c r="E60" s="10">
        <f>'TARIFNE STAVKE do 31.03.2022'!F49</f>
        <v>4.7199999999999999E-2</v>
      </c>
      <c r="F60" s="9">
        <f t="shared" ref="F60:F61" si="11">(D60+E60)</f>
        <v>1.5387</v>
      </c>
    </row>
    <row r="61" spans="1:6">
      <c r="A61" s="3">
        <v>3</v>
      </c>
      <c r="B61" s="3" t="s">
        <v>23</v>
      </c>
      <c r="C61" s="9">
        <v>3.4200000000000001E-2</v>
      </c>
      <c r="D61" s="13">
        <f t="shared" si="10"/>
        <v>1.4915</v>
      </c>
      <c r="E61" s="10">
        <f>'TARIFNE STAVKE do 31.03.2022'!F50</f>
        <v>4.2500000000000003E-2</v>
      </c>
      <c r="F61" s="9">
        <f t="shared" si="11"/>
        <v>1.534</v>
      </c>
    </row>
    <row r="63" spans="1:6">
      <c r="A63" s="117" t="s">
        <v>35</v>
      </c>
      <c r="B63" s="117"/>
      <c r="C63" s="117"/>
      <c r="D63" s="117"/>
      <c r="E63" s="117"/>
      <c r="F63" s="117"/>
    </row>
    <row r="64" spans="1:6" ht="38.25">
      <c r="A64" s="3" t="s">
        <v>8</v>
      </c>
      <c r="B64" s="3" t="s">
        <v>9</v>
      </c>
      <c r="C64" s="4" t="s">
        <v>10</v>
      </c>
      <c r="D64" s="4" t="s">
        <v>11</v>
      </c>
      <c r="E64" s="4" t="s">
        <v>12</v>
      </c>
      <c r="F64" s="4" t="s">
        <v>13</v>
      </c>
    </row>
    <row r="65" spans="1:6">
      <c r="A65" s="7"/>
      <c r="B65" s="7" t="s">
        <v>14</v>
      </c>
      <c r="C65" s="7" t="s">
        <v>15</v>
      </c>
      <c r="D65" s="7" t="s">
        <v>5</v>
      </c>
      <c r="E65" s="7" t="s">
        <v>16</v>
      </c>
      <c r="F65" s="11" t="s">
        <v>17</v>
      </c>
    </row>
    <row r="66" spans="1:6">
      <c r="A66" s="123" t="s">
        <v>150</v>
      </c>
      <c r="B66" s="124"/>
      <c r="C66" s="124"/>
      <c r="D66" s="124"/>
      <c r="E66" s="124"/>
      <c r="F66" s="124"/>
    </row>
    <row r="67" spans="1:6">
      <c r="A67" s="3">
        <v>1</v>
      </c>
      <c r="B67" s="3" t="s">
        <v>20</v>
      </c>
      <c r="C67" s="9">
        <v>3.04E-2</v>
      </c>
      <c r="D67" s="13">
        <f t="shared" ref="D67:D70" si="12">C67+$C$9</f>
        <v>1.4877</v>
      </c>
      <c r="E67" s="8">
        <f>'TARIFNE STAVKE od 01.04.2022'!F17</f>
        <v>3.3700000000000001E-2</v>
      </c>
      <c r="F67" s="9">
        <f>(D67+E67)</f>
        <v>1.5214000000000001</v>
      </c>
    </row>
    <row r="68" spans="1:6">
      <c r="A68" s="3">
        <v>2</v>
      </c>
      <c r="B68" s="3" t="s">
        <v>21</v>
      </c>
      <c r="C68" s="9">
        <v>3.04E-2</v>
      </c>
      <c r="D68" s="13">
        <f t="shared" si="12"/>
        <v>1.4877</v>
      </c>
      <c r="E68" s="8">
        <f>'TARIFNE STAVKE od 01.04.2022'!F18</f>
        <v>3.3700000000000001E-2</v>
      </c>
      <c r="F68" s="9">
        <f t="shared" ref="F68:F70" si="13">(D68+E68)</f>
        <v>1.5214000000000001</v>
      </c>
    </row>
    <row r="69" spans="1:6">
      <c r="A69" s="3">
        <v>3</v>
      </c>
      <c r="B69" s="3" t="s">
        <v>22</v>
      </c>
      <c r="C69" s="9">
        <v>3.04E-2</v>
      </c>
      <c r="D69" s="13">
        <f t="shared" si="12"/>
        <v>1.4877</v>
      </c>
      <c r="E69" s="8">
        <f>'TARIFNE STAVKE od 01.04.2022'!F19</f>
        <v>3.0300000000000001E-2</v>
      </c>
      <c r="F69" s="9">
        <f t="shared" si="13"/>
        <v>1.518</v>
      </c>
    </row>
    <row r="70" spans="1:6">
      <c r="A70" s="3">
        <v>4</v>
      </c>
      <c r="B70" s="3" t="s">
        <v>23</v>
      </c>
      <c r="C70" s="9">
        <v>3.04E-2</v>
      </c>
      <c r="D70" s="13">
        <f t="shared" si="12"/>
        <v>1.4877</v>
      </c>
      <c r="E70" s="8">
        <f>'TARIFNE STAVKE od 01.04.2022'!F20</f>
        <v>3.0300000000000001E-2</v>
      </c>
      <c r="F70" s="9">
        <f t="shared" si="13"/>
        <v>1.518</v>
      </c>
    </row>
    <row r="71" spans="1:6">
      <c r="A71" s="120" t="s">
        <v>37</v>
      </c>
      <c r="B71" s="121"/>
      <c r="C71" s="121"/>
      <c r="D71" s="121"/>
      <c r="E71" s="121"/>
      <c r="F71" s="121"/>
    </row>
    <row r="72" spans="1:6">
      <c r="A72" s="3">
        <v>1</v>
      </c>
      <c r="B72" s="3" t="s">
        <v>19</v>
      </c>
      <c r="C72" s="9">
        <v>3.04E-2</v>
      </c>
      <c r="D72" s="13">
        <f t="shared" ref="D72:D76" si="14">C72+$C$9</f>
        <v>1.4877</v>
      </c>
      <c r="E72" s="8">
        <f>'TARIFNE STAVKE do 31.03.2022'!F61</f>
        <v>0.04</v>
      </c>
      <c r="F72" s="9">
        <f>(D72+E72)</f>
        <v>1.5277000000000001</v>
      </c>
    </row>
    <row r="73" spans="1:6">
      <c r="A73" s="3">
        <v>2</v>
      </c>
      <c r="B73" s="3" t="s">
        <v>20</v>
      </c>
      <c r="C73" s="9">
        <v>3.04E-2</v>
      </c>
      <c r="D73" s="13">
        <f t="shared" si="14"/>
        <v>1.4877</v>
      </c>
      <c r="E73" s="8">
        <f>'TARIFNE STAVKE do 31.03.2022'!F62</f>
        <v>3.0800000000000001E-2</v>
      </c>
      <c r="F73" s="9">
        <f t="shared" ref="F73:F76" si="15">(D73+E73)</f>
        <v>1.5185</v>
      </c>
    </row>
    <row r="74" spans="1:6">
      <c r="A74" s="3">
        <v>3</v>
      </c>
      <c r="B74" s="3" t="s">
        <v>21</v>
      </c>
      <c r="C74" s="9">
        <v>3.04E-2</v>
      </c>
      <c r="D74" s="13">
        <f t="shared" si="14"/>
        <v>1.4877</v>
      </c>
      <c r="E74" s="8">
        <f>'TARIFNE STAVKE do 31.03.2022'!F63</f>
        <v>3.0800000000000001E-2</v>
      </c>
      <c r="F74" s="9">
        <f t="shared" si="15"/>
        <v>1.5185</v>
      </c>
    </row>
    <row r="75" spans="1:6">
      <c r="A75" s="3">
        <v>4</v>
      </c>
      <c r="B75" s="3" t="s">
        <v>22</v>
      </c>
      <c r="C75" s="9">
        <v>3.04E-2</v>
      </c>
      <c r="D75" s="13">
        <f t="shared" si="14"/>
        <v>1.4877</v>
      </c>
      <c r="E75" s="8">
        <f>'TARIFNE STAVKE do 31.03.2022'!F64</f>
        <v>2.93E-2</v>
      </c>
      <c r="F75" s="9">
        <f t="shared" si="15"/>
        <v>1.5170000000000001</v>
      </c>
    </row>
    <row r="76" spans="1:6">
      <c r="A76" s="3">
        <v>5</v>
      </c>
      <c r="B76" s="3" t="s">
        <v>23</v>
      </c>
      <c r="C76" s="9">
        <v>3.04E-2</v>
      </c>
      <c r="D76" s="13">
        <f t="shared" si="14"/>
        <v>1.4877</v>
      </c>
      <c r="E76" s="8">
        <f>'TARIFNE STAVKE do 31.03.2022'!F65</f>
        <v>2.7699999999999999E-2</v>
      </c>
      <c r="F76" s="9">
        <f t="shared" si="15"/>
        <v>1.5154000000000001</v>
      </c>
    </row>
    <row r="77" spans="1:6">
      <c r="A77" s="122" t="s">
        <v>38</v>
      </c>
      <c r="B77" s="122"/>
      <c r="C77" s="122"/>
      <c r="D77" s="122"/>
      <c r="E77" s="122"/>
      <c r="F77" s="122"/>
    </row>
    <row r="78" spans="1:6">
      <c r="A78" s="3">
        <v>1</v>
      </c>
      <c r="B78" s="3" t="s">
        <v>19</v>
      </c>
      <c r="C78" s="9">
        <v>3.4200000000000001E-2</v>
      </c>
      <c r="D78" s="13">
        <f t="shared" ref="D78:D81" si="16">C78+$C$9</f>
        <v>1.4915</v>
      </c>
      <c r="E78" s="8">
        <f>'TARIFNE STAVKE do 31.03.2022'!F69</f>
        <v>3.6600000000000001E-2</v>
      </c>
      <c r="F78" s="9">
        <f>(D78+E78)</f>
        <v>1.5281</v>
      </c>
    </row>
    <row r="79" spans="1:6">
      <c r="A79" s="3">
        <v>2</v>
      </c>
      <c r="B79" s="3" t="s">
        <v>20</v>
      </c>
      <c r="C79" s="9">
        <v>3.4200000000000001E-2</v>
      </c>
      <c r="D79" s="13">
        <f t="shared" si="16"/>
        <v>1.4915</v>
      </c>
      <c r="E79" s="8">
        <f>'TARIFNE STAVKE do 31.03.2022'!F70</f>
        <v>3.1800000000000002E-2</v>
      </c>
      <c r="F79" s="9">
        <f t="shared" ref="F79:F81" si="17">(D79+E79)</f>
        <v>1.5233000000000001</v>
      </c>
    </row>
    <row r="80" spans="1:6">
      <c r="A80" s="3">
        <v>3</v>
      </c>
      <c r="B80" s="3" t="s">
        <v>21</v>
      </c>
      <c r="C80" s="9">
        <v>3.4200000000000001E-2</v>
      </c>
      <c r="D80" s="13">
        <f t="shared" si="16"/>
        <v>1.4915</v>
      </c>
      <c r="E80" s="8">
        <f>'TARIFNE STAVKE do 31.03.2022'!F71</f>
        <v>2.86E-2</v>
      </c>
      <c r="F80" s="9">
        <f t="shared" si="17"/>
        <v>1.5201</v>
      </c>
    </row>
    <row r="81" spans="1:6">
      <c r="A81" s="3">
        <v>4</v>
      </c>
      <c r="B81" s="3" t="s">
        <v>23</v>
      </c>
      <c r="C81" s="9">
        <v>3.4200000000000001E-2</v>
      </c>
      <c r="D81" s="13">
        <f t="shared" si="16"/>
        <v>1.4915</v>
      </c>
      <c r="E81" s="8">
        <f>'TARIFNE STAVKE do 31.03.2022'!F72</f>
        <v>2.5399999999999999E-2</v>
      </c>
      <c r="F81" s="9">
        <f t="shared" si="17"/>
        <v>1.5169000000000001</v>
      </c>
    </row>
    <row r="83" spans="1:6">
      <c r="A83" s="117" t="s">
        <v>39</v>
      </c>
      <c r="B83" s="117"/>
      <c r="C83" s="117"/>
      <c r="D83" s="117"/>
      <c r="E83" s="117"/>
      <c r="F83" s="117"/>
    </row>
    <row r="84" spans="1:6" ht="38.25">
      <c r="A84" s="3" t="s">
        <v>8</v>
      </c>
      <c r="B84" s="3" t="s">
        <v>9</v>
      </c>
      <c r="C84" s="4" t="s">
        <v>10</v>
      </c>
      <c r="D84" s="4" t="s">
        <v>11</v>
      </c>
      <c r="E84" s="4" t="s">
        <v>12</v>
      </c>
      <c r="F84" s="4" t="s">
        <v>13</v>
      </c>
    </row>
    <row r="85" spans="1:6">
      <c r="A85" s="7"/>
      <c r="B85" s="7" t="s">
        <v>14</v>
      </c>
      <c r="C85" s="7" t="s">
        <v>15</v>
      </c>
      <c r="D85" s="7" t="s">
        <v>5</v>
      </c>
      <c r="E85" s="7" t="s">
        <v>16</v>
      </c>
      <c r="F85" s="11" t="s">
        <v>17</v>
      </c>
    </row>
    <row r="86" spans="1:6">
      <c r="A86" s="120" t="s">
        <v>40</v>
      </c>
      <c r="B86" s="121"/>
      <c r="C86" s="121"/>
      <c r="D86" s="121"/>
      <c r="E86" s="121"/>
      <c r="F86" s="121"/>
    </row>
    <row r="87" spans="1:6">
      <c r="A87" s="3">
        <v>1</v>
      </c>
      <c r="B87" s="3" t="s">
        <v>19</v>
      </c>
      <c r="C87" s="9">
        <v>2.8199999999999999E-2</v>
      </c>
      <c r="D87" s="13">
        <f t="shared" ref="D87:D93" si="18">C87+$C$9</f>
        <v>1.4855</v>
      </c>
      <c r="E87" s="8">
        <f>'TARIFNE STAVKE do 31.03.2022'!F76</f>
        <v>4.3099999999999999E-2</v>
      </c>
      <c r="F87" s="9">
        <f>(D87+E87)</f>
        <v>1.5286</v>
      </c>
    </row>
    <row r="88" spans="1:6">
      <c r="A88" s="3">
        <v>2</v>
      </c>
      <c r="B88" s="3" t="s">
        <v>20</v>
      </c>
      <c r="C88" s="9">
        <v>2.8199999999999999E-2</v>
      </c>
      <c r="D88" s="13">
        <f t="shared" si="18"/>
        <v>1.4855</v>
      </c>
      <c r="E88" s="8">
        <f>'TARIFNE STAVKE do 31.03.2022'!F77</f>
        <v>3.5900000000000001E-2</v>
      </c>
      <c r="F88" s="9">
        <f t="shared" ref="F88:F93" si="19">(D88+E88)</f>
        <v>1.5214000000000001</v>
      </c>
    </row>
    <row r="89" spans="1:6">
      <c r="A89" s="3">
        <v>3</v>
      </c>
      <c r="B89" s="3" t="s">
        <v>21</v>
      </c>
      <c r="C89" s="9">
        <v>2.8199999999999999E-2</v>
      </c>
      <c r="D89" s="13">
        <f t="shared" si="18"/>
        <v>1.4855</v>
      </c>
      <c r="E89" s="8">
        <f>'TARIFNE STAVKE do 31.03.2022'!F78</f>
        <v>3.4099999999999998E-2</v>
      </c>
      <c r="F89" s="9">
        <f t="shared" si="19"/>
        <v>1.5196000000000001</v>
      </c>
    </row>
    <row r="90" spans="1:6">
      <c r="A90" s="3">
        <v>4</v>
      </c>
      <c r="B90" s="3" t="s">
        <v>22</v>
      </c>
      <c r="C90" s="9">
        <v>2.8199999999999999E-2</v>
      </c>
      <c r="D90" s="13">
        <f t="shared" si="18"/>
        <v>1.4855</v>
      </c>
      <c r="E90" s="8">
        <f>'TARIFNE STAVKE do 31.03.2022'!F79</f>
        <v>3.2300000000000002E-2</v>
      </c>
      <c r="F90" s="9">
        <f t="shared" si="19"/>
        <v>1.5178</v>
      </c>
    </row>
    <row r="91" spans="1:6">
      <c r="A91" s="3">
        <v>5</v>
      </c>
      <c r="B91" s="3" t="s">
        <v>23</v>
      </c>
      <c r="C91" s="9">
        <v>2.8199999999999999E-2</v>
      </c>
      <c r="D91" s="13">
        <f t="shared" si="18"/>
        <v>1.4855</v>
      </c>
      <c r="E91" s="8">
        <f>'TARIFNE STAVKE do 31.03.2022'!F80</f>
        <v>3.0499999999999999E-2</v>
      </c>
      <c r="F91" s="9">
        <f t="shared" si="19"/>
        <v>1.516</v>
      </c>
    </row>
    <row r="92" spans="1:6">
      <c r="A92" s="3">
        <v>6</v>
      </c>
      <c r="B92" s="3" t="s">
        <v>24</v>
      </c>
      <c r="C92" s="9">
        <v>2.8199999999999999E-2</v>
      </c>
      <c r="D92" s="13">
        <f t="shared" si="18"/>
        <v>1.4855</v>
      </c>
      <c r="E92" s="8">
        <f>'TARIFNE STAVKE do 31.03.2022'!F81</f>
        <v>2.87E-2</v>
      </c>
      <c r="F92" s="9">
        <f t="shared" si="19"/>
        <v>1.5142</v>
      </c>
    </row>
    <row r="93" spans="1:6">
      <c r="A93" s="3">
        <v>7</v>
      </c>
      <c r="B93" s="3" t="s">
        <v>25</v>
      </c>
      <c r="C93" s="9">
        <v>2.8199999999999999E-2</v>
      </c>
      <c r="D93" s="13">
        <f t="shared" si="18"/>
        <v>1.4855</v>
      </c>
      <c r="E93" s="8">
        <f>'TARIFNE STAVKE do 31.03.2022'!F82</f>
        <v>2.87E-2</v>
      </c>
      <c r="F93" s="9">
        <f t="shared" si="19"/>
        <v>1.5142</v>
      </c>
    </row>
    <row r="94" spans="1:6">
      <c r="A94" s="120" t="s">
        <v>41</v>
      </c>
      <c r="B94" s="121"/>
      <c r="C94" s="121"/>
      <c r="D94" s="121"/>
      <c r="E94" s="121"/>
      <c r="F94" s="121"/>
    </row>
    <row r="95" spans="1:6">
      <c r="A95" s="3">
        <v>1</v>
      </c>
      <c r="B95" s="3" t="s">
        <v>20</v>
      </c>
      <c r="C95" s="9">
        <v>2.8199999999999999E-2</v>
      </c>
      <c r="D95" s="13">
        <f t="shared" ref="D95:D97" si="20">C95+$C$9</f>
        <v>1.4855</v>
      </c>
      <c r="E95" s="8">
        <f>'TARIFNE STAVKE do 31.03.2022'!F86</f>
        <v>2.23E-2</v>
      </c>
      <c r="F95" s="9">
        <f>(D95+E95)</f>
        <v>1.5078</v>
      </c>
    </row>
    <row r="96" spans="1:6">
      <c r="A96" s="3">
        <v>2</v>
      </c>
      <c r="B96" s="3" t="s">
        <v>22</v>
      </c>
      <c r="C96" s="9">
        <v>2.8199999999999999E-2</v>
      </c>
      <c r="D96" s="13">
        <f t="shared" si="20"/>
        <v>1.4855</v>
      </c>
      <c r="E96" s="8">
        <f>'TARIFNE STAVKE do 31.03.2022'!F87</f>
        <v>1.78E-2</v>
      </c>
      <c r="F96" s="9">
        <f t="shared" ref="F96:F97" si="21">(D96+E96)</f>
        <v>1.5033000000000001</v>
      </c>
    </row>
    <row r="97" spans="1:6">
      <c r="A97" s="3">
        <v>3</v>
      </c>
      <c r="B97" s="3" t="s">
        <v>23</v>
      </c>
      <c r="C97" s="9">
        <v>2.8199999999999999E-2</v>
      </c>
      <c r="D97" s="13">
        <f t="shared" si="20"/>
        <v>1.4855</v>
      </c>
      <c r="E97" s="8">
        <f>'TARIFNE STAVKE do 31.03.2022'!F88</f>
        <v>1.78E-2</v>
      </c>
      <c r="F97" s="9">
        <f t="shared" si="21"/>
        <v>1.5033000000000001</v>
      </c>
    </row>
    <row r="99" spans="1:6">
      <c r="A99" s="117" t="s">
        <v>42</v>
      </c>
      <c r="B99" s="117"/>
      <c r="C99" s="117"/>
      <c r="D99" s="117"/>
      <c r="E99" s="117"/>
      <c r="F99" s="117"/>
    </row>
    <row r="100" spans="1:6" ht="38.25">
      <c r="A100" s="3" t="s">
        <v>8</v>
      </c>
      <c r="B100" s="3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</row>
    <row r="101" spans="1:6">
      <c r="A101" s="7"/>
      <c r="B101" s="7" t="s">
        <v>14</v>
      </c>
      <c r="C101" s="7" t="s">
        <v>15</v>
      </c>
      <c r="D101" s="7" t="s">
        <v>5</v>
      </c>
      <c r="E101" s="7" t="s">
        <v>16</v>
      </c>
      <c r="F101" s="11" t="s">
        <v>17</v>
      </c>
    </row>
    <row r="102" spans="1:6">
      <c r="A102" s="120" t="s">
        <v>43</v>
      </c>
      <c r="B102" s="121"/>
      <c r="C102" s="121"/>
      <c r="D102" s="121"/>
      <c r="E102" s="121"/>
      <c r="F102" s="121"/>
    </row>
    <row r="103" spans="1:6">
      <c r="A103" s="3">
        <v>1</v>
      </c>
      <c r="B103" s="3" t="s">
        <v>20</v>
      </c>
      <c r="C103" s="9">
        <v>3.1199999999999999E-2</v>
      </c>
      <c r="D103" s="13">
        <f t="shared" ref="D103:D105" si="22">C103+$C$9</f>
        <v>1.4884999999999999</v>
      </c>
      <c r="E103" s="8">
        <f>'TARIFNE STAVKE do 31.03.2022'!F92</f>
        <v>4.3999999999999997E-2</v>
      </c>
      <c r="F103" s="9">
        <f>(D103+E103)</f>
        <v>1.5325</v>
      </c>
    </row>
    <row r="104" spans="1:6">
      <c r="A104" s="3">
        <v>2</v>
      </c>
      <c r="B104" s="3" t="s">
        <v>21</v>
      </c>
      <c r="C104" s="9">
        <v>3.1199999999999999E-2</v>
      </c>
      <c r="D104" s="13">
        <f t="shared" si="22"/>
        <v>1.4884999999999999</v>
      </c>
      <c r="E104" s="8">
        <f>'TARIFNE STAVKE do 31.03.2022'!F93</f>
        <v>3.5200000000000002E-2</v>
      </c>
      <c r="F104" s="9">
        <f t="shared" ref="F104:F105" si="23">(D104+E104)</f>
        <v>1.5236999999999998</v>
      </c>
    </row>
    <row r="105" spans="1:6">
      <c r="A105" s="3">
        <v>3</v>
      </c>
      <c r="B105" s="3" t="s">
        <v>22</v>
      </c>
      <c r="C105" s="9">
        <v>3.1199999999999999E-2</v>
      </c>
      <c r="D105" s="13">
        <f t="shared" si="22"/>
        <v>1.4884999999999999</v>
      </c>
      <c r="E105" s="8">
        <f>'TARIFNE STAVKE do 31.03.2022'!F94</f>
        <v>3.3000000000000002E-2</v>
      </c>
      <c r="F105" s="9">
        <f t="shared" si="23"/>
        <v>1.5214999999999999</v>
      </c>
    </row>
    <row r="106" spans="1:6">
      <c r="A106" s="120" t="s">
        <v>44</v>
      </c>
      <c r="B106" s="121"/>
      <c r="C106" s="121"/>
      <c r="D106" s="121"/>
      <c r="E106" s="121"/>
      <c r="F106" s="121"/>
    </row>
    <row r="107" spans="1:6">
      <c r="A107" s="3">
        <v>1</v>
      </c>
      <c r="B107" s="3" t="s">
        <v>19</v>
      </c>
      <c r="C107" s="9">
        <v>3.1199999999999999E-2</v>
      </c>
      <c r="D107" s="13">
        <f t="shared" ref="D107:D110" si="24">C107+$C$9</f>
        <v>1.4884999999999999</v>
      </c>
      <c r="E107" s="8">
        <f>'TARIFNE STAVKE do 31.03.2022'!F98</f>
        <v>3.9899999999999998E-2</v>
      </c>
      <c r="F107" s="9">
        <f>(D107+E107)</f>
        <v>1.5284</v>
      </c>
    </row>
    <row r="108" spans="1:6">
      <c r="A108" s="3">
        <v>2</v>
      </c>
      <c r="B108" s="3" t="s">
        <v>20</v>
      </c>
      <c r="C108" s="9">
        <v>3.1199999999999999E-2</v>
      </c>
      <c r="D108" s="13">
        <f t="shared" si="24"/>
        <v>1.4884999999999999</v>
      </c>
      <c r="E108" s="8">
        <f>'TARIFNE STAVKE do 31.03.2022'!F99</f>
        <v>3.1899999999999998E-2</v>
      </c>
      <c r="F108" s="9">
        <f t="shared" ref="F108:F110" si="25">(D108+E108)</f>
        <v>1.5204</v>
      </c>
    </row>
    <row r="109" spans="1:6">
      <c r="A109" s="3">
        <v>3</v>
      </c>
      <c r="B109" s="3" t="s">
        <v>21</v>
      </c>
      <c r="C109" s="9">
        <v>3.1199999999999999E-2</v>
      </c>
      <c r="D109" s="13">
        <f t="shared" si="24"/>
        <v>1.4884999999999999</v>
      </c>
      <c r="E109" s="8">
        <f>'TARIFNE STAVKE do 31.03.2022'!F100</f>
        <v>3.1899999999999998E-2</v>
      </c>
      <c r="F109" s="9">
        <f t="shared" si="25"/>
        <v>1.5204</v>
      </c>
    </row>
    <row r="110" spans="1:6">
      <c r="A110" s="3">
        <v>4</v>
      </c>
      <c r="B110" s="3" t="s">
        <v>23</v>
      </c>
      <c r="C110" s="9">
        <v>3.1199999999999999E-2</v>
      </c>
      <c r="D110" s="13">
        <f t="shared" si="24"/>
        <v>1.4884999999999999</v>
      </c>
      <c r="E110" s="8">
        <f>'TARIFNE STAVKE do 31.03.2022'!F101</f>
        <v>2.87E-2</v>
      </c>
      <c r="F110" s="9">
        <f t="shared" si="25"/>
        <v>1.5171999999999999</v>
      </c>
    </row>
    <row r="111" spans="1:6">
      <c r="A111" s="120" t="s">
        <v>45</v>
      </c>
      <c r="B111" s="121"/>
      <c r="C111" s="121"/>
      <c r="D111" s="121"/>
      <c r="E111" s="121"/>
      <c r="F111" s="121"/>
    </row>
    <row r="112" spans="1:6">
      <c r="A112" s="3">
        <v>1</v>
      </c>
      <c r="B112" s="3" t="s">
        <v>19</v>
      </c>
      <c r="C112" s="9">
        <v>3.1199999999999999E-2</v>
      </c>
      <c r="D112" s="13">
        <f t="shared" ref="D112:D113" si="26">C112+$C$9</f>
        <v>1.4884999999999999</v>
      </c>
      <c r="E112" s="8">
        <f>'TARIFNE STAVKE do 31.03.2022'!F105</f>
        <v>3.0499999999999999E-2</v>
      </c>
      <c r="F112" s="9">
        <f>(D112+E112)</f>
        <v>1.5189999999999999</v>
      </c>
    </row>
    <row r="113" spans="1:6">
      <c r="A113" s="3">
        <v>2</v>
      </c>
      <c r="B113" s="3" t="s">
        <v>20</v>
      </c>
      <c r="C113" s="9">
        <v>3.1199999999999999E-2</v>
      </c>
      <c r="D113" s="13">
        <f t="shared" si="26"/>
        <v>1.4884999999999999</v>
      </c>
      <c r="E113" s="8">
        <f>'TARIFNE STAVKE do 31.03.2022'!F106</f>
        <v>3.0499999999999999E-2</v>
      </c>
      <c r="F113" s="9">
        <f>(D113+E113)</f>
        <v>1.5189999999999999</v>
      </c>
    </row>
    <row r="115" spans="1:6">
      <c r="A115" s="117" t="s">
        <v>46</v>
      </c>
      <c r="B115" s="117"/>
      <c r="C115" s="117"/>
      <c r="D115" s="117"/>
      <c r="E115" s="117"/>
      <c r="F115" s="117"/>
    </row>
    <row r="116" spans="1:6" ht="38.25">
      <c r="A116" s="3" t="s">
        <v>8</v>
      </c>
      <c r="B116" s="3" t="s">
        <v>9</v>
      </c>
      <c r="C116" s="4" t="s">
        <v>10</v>
      </c>
      <c r="D116" s="4" t="s">
        <v>11</v>
      </c>
      <c r="E116" s="4" t="s">
        <v>12</v>
      </c>
      <c r="F116" s="4" t="s">
        <v>13</v>
      </c>
    </row>
    <row r="117" spans="1:6">
      <c r="A117" s="7"/>
      <c r="B117" s="7" t="s">
        <v>14</v>
      </c>
      <c r="C117" s="7" t="s">
        <v>15</v>
      </c>
      <c r="D117" s="7" t="s">
        <v>5</v>
      </c>
      <c r="E117" s="7" t="s">
        <v>16</v>
      </c>
      <c r="F117" s="11" t="s">
        <v>17</v>
      </c>
    </row>
    <row r="118" spans="1:6">
      <c r="A118" s="120" t="s">
        <v>47</v>
      </c>
      <c r="B118" s="121"/>
      <c r="C118" s="121"/>
      <c r="D118" s="121"/>
      <c r="E118" s="121"/>
      <c r="F118" s="121"/>
    </row>
    <row r="119" spans="1:6">
      <c r="A119" s="3">
        <v>1</v>
      </c>
      <c r="B119" s="3" t="s">
        <v>20</v>
      </c>
      <c r="C119" s="9">
        <v>2.5000000000000001E-2</v>
      </c>
      <c r="D119" s="13">
        <f t="shared" ref="D119:D123" si="27">C119+$C$9</f>
        <v>1.4823</v>
      </c>
      <c r="E119" s="8">
        <f>'TARIFNE STAVKE do 31.03.2022'!F110</f>
        <v>3.1899999999999998E-2</v>
      </c>
      <c r="F119" s="9">
        <f>(D119+E119)</f>
        <v>1.5142</v>
      </c>
    </row>
    <row r="120" spans="1:6">
      <c r="A120" s="3">
        <v>2</v>
      </c>
      <c r="B120" s="3" t="s">
        <v>21</v>
      </c>
      <c r="C120" s="9">
        <v>2.5000000000000001E-2</v>
      </c>
      <c r="D120" s="13">
        <f t="shared" si="27"/>
        <v>1.4823</v>
      </c>
      <c r="E120" s="8">
        <f>'TARIFNE STAVKE do 31.03.2022'!F111</f>
        <v>2.5499999999999998E-2</v>
      </c>
      <c r="F120" s="9">
        <f t="shared" ref="F120:F123" si="28">(D120+E120)</f>
        <v>1.5078</v>
      </c>
    </row>
    <row r="121" spans="1:6">
      <c r="A121" s="3">
        <v>3</v>
      </c>
      <c r="B121" s="3" t="s">
        <v>22</v>
      </c>
      <c r="C121" s="9">
        <v>2.5000000000000001E-2</v>
      </c>
      <c r="D121" s="13">
        <f t="shared" si="27"/>
        <v>1.4823</v>
      </c>
      <c r="E121" s="8">
        <f>'TARIFNE STAVKE do 31.03.2022'!F112</f>
        <v>2.3900000000000001E-2</v>
      </c>
      <c r="F121" s="9">
        <f t="shared" si="28"/>
        <v>1.5062</v>
      </c>
    </row>
    <row r="122" spans="1:6">
      <c r="A122" s="3">
        <v>4</v>
      </c>
      <c r="B122" s="3" t="s">
        <v>23</v>
      </c>
      <c r="C122" s="9">
        <v>2.5000000000000001E-2</v>
      </c>
      <c r="D122" s="13">
        <f t="shared" si="27"/>
        <v>1.4823</v>
      </c>
      <c r="E122" s="8">
        <f>'TARIFNE STAVKE do 31.03.2022'!F113</f>
        <v>2.23E-2</v>
      </c>
      <c r="F122" s="9">
        <f t="shared" si="28"/>
        <v>1.5045999999999999</v>
      </c>
    </row>
    <row r="123" spans="1:6">
      <c r="A123" s="3">
        <v>5</v>
      </c>
      <c r="B123" s="3" t="s">
        <v>24</v>
      </c>
      <c r="C123" s="9">
        <v>2.5000000000000001E-2</v>
      </c>
      <c r="D123" s="13">
        <f t="shared" si="27"/>
        <v>1.4823</v>
      </c>
      <c r="E123" s="8">
        <f>'TARIFNE STAVKE do 31.03.2022'!F114</f>
        <v>2.07E-2</v>
      </c>
      <c r="F123" s="9">
        <f t="shared" si="28"/>
        <v>1.5029999999999999</v>
      </c>
    </row>
    <row r="125" spans="1:6">
      <c r="A125" s="117" t="s">
        <v>48</v>
      </c>
      <c r="B125" s="117"/>
      <c r="C125" s="117"/>
      <c r="D125" s="117"/>
      <c r="E125" s="117"/>
      <c r="F125" s="117"/>
    </row>
    <row r="126" spans="1:6" ht="38.25">
      <c r="A126" s="3" t="s">
        <v>8</v>
      </c>
      <c r="B126" s="3" t="s">
        <v>9</v>
      </c>
      <c r="C126" s="4" t="s">
        <v>10</v>
      </c>
      <c r="D126" s="4" t="s">
        <v>11</v>
      </c>
      <c r="E126" s="4" t="s">
        <v>12</v>
      </c>
      <c r="F126" s="4" t="s">
        <v>13</v>
      </c>
    </row>
    <row r="127" spans="1:6">
      <c r="A127" s="7"/>
      <c r="B127" s="7" t="s">
        <v>14</v>
      </c>
      <c r="C127" s="7" t="s">
        <v>15</v>
      </c>
      <c r="D127" s="7" t="s">
        <v>5</v>
      </c>
      <c r="E127" s="7" t="s">
        <v>16</v>
      </c>
      <c r="F127" s="11" t="s">
        <v>17</v>
      </c>
    </row>
    <row r="128" spans="1:6">
      <c r="A128" s="120" t="s">
        <v>49</v>
      </c>
      <c r="B128" s="121"/>
      <c r="C128" s="121"/>
      <c r="D128" s="121"/>
      <c r="E128" s="121"/>
      <c r="F128" s="121"/>
    </row>
    <row r="129" spans="1:6">
      <c r="A129" s="3">
        <v>1</v>
      </c>
      <c r="B129" s="3" t="s">
        <v>19</v>
      </c>
      <c r="C129" s="9">
        <v>2.6599999999999999E-2</v>
      </c>
      <c r="D129" s="13">
        <f t="shared" ref="D129:D134" si="29">C129+$C$9</f>
        <v>1.4839</v>
      </c>
      <c r="E129" s="8">
        <f>'TARIFNE STAVKE do 31.03.2022'!F118</f>
        <v>3.2800000000000003E-2</v>
      </c>
      <c r="F129" s="9">
        <f>(D129+E129)</f>
        <v>1.5166999999999999</v>
      </c>
    </row>
    <row r="130" spans="1:6">
      <c r="A130" s="3">
        <v>2</v>
      </c>
      <c r="B130" s="3" t="s">
        <v>20</v>
      </c>
      <c r="C130" s="9">
        <v>2.6599999999999999E-2</v>
      </c>
      <c r="D130" s="13">
        <f t="shared" si="29"/>
        <v>1.4839</v>
      </c>
      <c r="E130" s="8">
        <f>'TARIFNE STAVKE do 31.03.2022'!F119</f>
        <v>3.2800000000000003E-2</v>
      </c>
      <c r="F130" s="9">
        <f t="shared" ref="F130:F134" si="30">(D130+E130)</f>
        <v>1.5166999999999999</v>
      </c>
    </row>
    <row r="131" spans="1:6">
      <c r="A131" s="3">
        <v>3</v>
      </c>
      <c r="B131" s="3" t="s">
        <v>21</v>
      </c>
      <c r="C131" s="9">
        <v>2.6599999999999999E-2</v>
      </c>
      <c r="D131" s="13">
        <f t="shared" si="29"/>
        <v>1.4839</v>
      </c>
      <c r="E131" s="8">
        <f>'TARIFNE STAVKE do 31.03.2022'!F120</f>
        <v>3.2800000000000003E-2</v>
      </c>
      <c r="F131" s="9">
        <f t="shared" si="30"/>
        <v>1.5166999999999999</v>
      </c>
    </row>
    <row r="132" spans="1:6">
      <c r="A132" s="3">
        <v>4</v>
      </c>
      <c r="B132" s="3" t="s">
        <v>22</v>
      </c>
      <c r="C132" s="9">
        <v>2.6599999999999999E-2</v>
      </c>
      <c r="D132" s="13">
        <f t="shared" si="29"/>
        <v>1.4839</v>
      </c>
      <c r="E132" s="8">
        <f>'TARIFNE STAVKE do 31.03.2022'!F121</f>
        <v>3.1199999999999999E-2</v>
      </c>
      <c r="F132" s="9">
        <f t="shared" si="30"/>
        <v>1.5150999999999999</v>
      </c>
    </row>
    <row r="133" spans="1:6">
      <c r="A133" s="3">
        <v>5</v>
      </c>
      <c r="B133" s="3" t="s">
        <v>23</v>
      </c>
      <c r="C133" s="9">
        <v>2.6599999999999999E-2</v>
      </c>
      <c r="D133" s="13">
        <f t="shared" si="29"/>
        <v>1.4839</v>
      </c>
      <c r="E133" s="8">
        <f>'TARIFNE STAVKE do 31.03.2022'!F122</f>
        <v>2.9499999999999998E-2</v>
      </c>
      <c r="F133" s="9">
        <f t="shared" si="30"/>
        <v>1.5134000000000001</v>
      </c>
    </row>
    <row r="134" spans="1:6">
      <c r="A134" s="3">
        <v>6</v>
      </c>
      <c r="B134" s="3" t="s">
        <v>24</v>
      </c>
      <c r="C134" s="9">
        <v>2.6599999999999999E-2</v>
      </c>
      <c r="D134" s="13">
        <f t="shared" si="29"/>
        <v>1.4839</v>
      </c>
      <c r="E134" s="8">
        <f>'TARIFNE STAVKE do 31.03.2022'!F123</f>
        <v>2.7900000000000001E-2</v>
      </c>
      <c r="F134" s="9">
        <f t="shared" si="30"/>
        <v>1.5118</v>
      </c>
    </row>
    <row r="135" spans="1:6">
      <c r="A135" s="120" t="s">
        <v>50</v>
      </c>
      <c r="B135" s="121"/>
      <c r="C135" s="121"/>
      <c r="D135" s="121"/>
      <c r="E135" s="121"/>
      <c r="F135" s="121"/>
    </row>
    <row r="136" spans="1:6">
      <c r="A136" s="3">
        <v>1</v>
      </c>
      <c r="B136" s="3" t="s">
        <v>19</v>
      </c>
      <c r="C136" s="9">
        <v>2.6599999999999999E-2</v>
      </c>
      <c r="D136" s="13">
        <f t="shared" ref="D136:D140" si="31">C136+$C$9</f>
        <v>1.4839</v>
      </c>
      <c r="E136" s="8">
        <f>'TARIFNE STAVKE do 31.03.2022'!F127</f>
        <v>4.3700000000000003E-2</v>
      </c>
      <c r="F136" s="9">
        <f>(D136+E136)</f>
        <v>1.5276000000000001</v>
      </c>
    </row>
    <row r="137" spans="1:6">
      <c r="A137" s="3">
        <v>2</v>
      </c>
      <c r="B137" s="3" t="s">
        <v>20</v>
      </c>
      <c r="C137" s="9">
        <v>2.6599999999999999E-2</v>
      </c>
      <c r="D137" s="13">
        <f t="shared" si="31"/>
        <v>1.4839</v>
      </c>
      <c r="E137" s="8">
        <f>'TARIFNE STAVKE do 31.03.2022'!F128</f>
        <v>3.6400000000000002E-2</v>
      </c>
      <c r="F137" s="9">
        <f t="shared" ref="F137:F140" si="32">(D137+E137)</f>
        <v>1.5203</v>
      </c>
    </row>
    <row r="138" spans="1:6">
      <c r="A138" s="3">
        <v>3</v>
      </c>
      <c r="B138" s="3" t="s">
        <v>21</v>
      </c>
      <c r="C138" s="9">
        <v>2.6599999999999999E-2</v>
      </c>
      <c r="D138" s="13">
        <f t="shared" si="31"/>
        <v>1.4839</v>
      </c>
      <c r="E138" s="8">
        <f>'TARIFNE STAVKE do 31.03.2022'!F129</f>
        <v>3.2800000000000003E-2</v>
      </c>
      <c r="F138" s="9">
        <f t="shared" si="32"/>
        <v>1.5166999999999999</v>
      </c>
    </row>
    <row r="139" spans="1:6">
      <c r="A139" s="3">
        <v>4</v>
      </c>
      <c r="B139" s="3" t="s">
        <v>22</v>
      </c>
      <c r="C139" s="9">
        <v>2.6599999999999999E-2</v>
      </c>
      <c r="D139" s="13">
        <f t="shared" si="31"/>
        <v>1.4839</v>
      </c>
      <c r="E139" s="8">
        <f>'TARIFNE STAVKE do 31.03.2022'!F130</f>
        <v>3.09E-2</v>
      </c>
      <c r="F139" s="9">
        <f t="shared" si="32"/>
        <v>1.5147999999999999</v>
      </c>
    </row>
    <row r="140" spans="1:6">
      <c r="A140" s="3">
        <v>5</v>
      </c>
      <c r="B140" s="3" t="s">
        <v>23</v>
      </c>
      <c r="C140" s="9">
        <v>2.6599999999999999E-2</v>
      </c>
      <c r="D140" s="13">
        <f t="shared" si="31"/>
        <v>1.4839</v>
      </c>
      <c r="E140" s="8">
        <f>'TARIFNE STAVKE do 31.03.2022'!F131</f>
        <v>3.09E-2</v>
      </c>
      <c r="F140" s="9">
        <f t="shared" si="32"/>
        <v>1.5147999999999999</v>
      </c>
    </row>
    <row r="142" spans="1:6">
      <c r="A142" s="117" t="s">
        <v>51</v>
      </c>
      <c r="B142" s="117"/>
      <c r="C142" s="117"/>
      <c r="D142" s="117"/>
      <c r="E142" s="117"/>
      <c r="F142" s="117"/>
    </row>
    <row r="143" spans="1:6" ht="38.25">
      <c r="A143" s="3" t="s">
        <v>8</v>
      </c>
      <c r="B143" s="3" t="s">
        <v>9</v>
      </c>
      <c r="C143" s="4" t="s">
        <v>10</v>
      </c>
      <c r="D143" s="4" t="s">
        <v>11</v>
      </c>
      <c r="E143" s="4" t="s">
        <v>12</v>
      </c>
      <c r="F143" s="4" t="s">
        <v>13</v>
      </c>
    </row>
    <row r="144" spans="1:6">
      <c r="A144" s="7"/>
      <c r="B144" s="7" t="s">
        <v>14</v>
      </c>
      <c r="C144" s="7" t="s">
        <v>15</v>
      </c>
      <c r="D144" s="7" t="s">
        <v>5</v>
      </c>
      <c r="E144" s="7" t="s">
        <v>16</v>
      </c>
      <c r="F144" s="11" t="s">
        <v>17</v>
      </c>
    </row>
    <row r="145" spans="1:6">
      <c r="A145" s="120" t="s">
        <v>52</v>
      </c>
      <c r="B145" s="121"/>
      <c r="C145" s="121"/>
      <c r="D145" s="121"/>
      <c r="E145" s="121"/>
      <c r="F145" s="121"/>
    </row>
    <row r="146" spans="1:6">
      <c r="A146" s="3">
        <v>1</v>
      </c>
      <c r="B146" s="3" t="s">
        <v>19</v>
      </c>
      <c r="C146" s="9">
        <v>2.63E-2</v>
      </c>
      <c r="D146" s="13">
        <f t="shared" ref="D146:D150" si="33">C146+$C$9</f>
        <v>1.4836</v>
      </c>
      <c r="E146" s="8">
        <f>'TARIFNE STAVKE do 31.03.2022'!F135</f>
        <v>5.8400000000000001E-2</v>
      </c>
      <c r="F146" s="9">
        <f>(D146+E146)</f>
        <v>1.542</v>
      </c>
    </row>
    <row r="147" spans="1:6">
      <c r="A147" s="3">
        <v>2</v>
      </c>
      <c r="B147" s="3" t="s">
        <v>20</v>
      </c>
      <c r="C147" s="9">
        <v>2.63E-2</v>
      </c>
      <c r="D147" s="13">
        <f t="shared" si="33"/>
        <v>1.4836</v>
      </c>
      <c r="E147" s="8">
        <f>'TARIFNE STAVKE do 31.03.2022'!F136</f>
        <v>5.0799999999999998E-2</v>
      </c>
      <c r="F147" s="9">
        <f t="shared" ref="F147:F150" si="34">(D147+E147)</f>
        <v>1.5344</v>
      </c>
    </row>
    <row r="148" spans="1:6">
      <c r="A148" s="3">
        <v>3</v>
      </c>
      <c r="B148" s="3" t="s">
        <v>21</v>
      </c>
      <c r="C148" s="9">
        <v>2.63E-2</v>
      </c>
      <c r="D148" s="13">
        <f t="shared" si="33"/>
        <v>1.4836</v>
      </c>
      <c r="E148" s="8">
        <f>'TARIFNE STAVKE do 31.03.2022'!F137</f>
        <v>4.3200000000000002E-2</v>
      </c>
      <c r="F148" s="9">
        <f t="shared" si="34"/>
        <v>1.5267999999999999</v>
      </c>
    </row>
    <row r="149" spans="1:6">
      <c r="A149" s="3">
        <v>4</v>
      </c>
      <c r="B149" s="3" t="s">
        <v>22</v>
      </c>
      <c r="C149" s="9">
        <v>2.63E-2</v>
      </c>
      <c r="D149" s="13">
        <f t="shared" si="33"/>
        <v>1.4836</v>
      </c>
      <c r="E149" s="8">
        <f>'TARIFNE STAVKE do 31.03.2022'!F138</f>
        <v>4.2200000000000001E-2</v>
      </c>
      <c r="F149" s="9">
        <f t="shared" si="34"/>
        <v>1.5258</v>
      </c>
    </row>
    <row r="150" spans="1:6">
      <c r="A150" s="3">
        <v>5</v>
      </c>
      <c r="B150" s="3" t="s">
        <v>23</v>
      </c>
      <c r="C150" s="9">
        <v>2.63E-2</v>
      </c>
      <c r="D150" s="13">
        <f t="shared" si="33"/>
        <v>1.4836</v>
      </c>
      <c r="E150" s="8">
        <f>'TARIFNE STAVKE do 31.03.2022'!F139</f>
        <v>4.0599999999999997E-2</v>
      </c>
      <c r="F150" s="9">
        <f t="shared" si="34"/>
        <v>1.5242</v>
      </c>
    </row>
    <row r="152" spans="1:6">
      <c r="A152" s="117" t="s">
        <v>53</v>
      </c>
      <c r="B152" s="117"/>
      <c r="C152" s="117"/>
      <c r="D152" s="117"/>
      <c r="E152" s="117"/>
      <c r="F152" s="117"/>
    </row>
    <row r="153" spans="1:6" ht="38.25">
      <c r="A153" s="3" t="s">
        <v>8</v>
      </c>
      <c r="B153" s="3" t="s">
        <v>9</v>
      </c>
      <c r="C153" s="4" t="s">
        <v>10</v>
      </c>
      <c r="D153" s="4" t="s">
        <v>11</v>
      </c>
      <c r="E153" s="4" t="s">
        <v>12</v>
      </c>
      <c r="F153" s="4" t="s">
        <v>13</v>
      </c>
    </row>
    <row r="154" spans="1:6">
      <c r="A154" s="7"/>
      <c r="B154" s="7" t="s">
        <v>14</v>
      </c>
      <c r="C154" s="7" t="s">
        <v>15</v>
      </c>
      <c r="D154" s="7" t="s">
        <v>5</v>
      </c>
      <c r="E154" s="7" t="s">
        <v>16</v>
      </c>
      <c r="F154" s="11" t="s">
        <v>17</v>
      </c>
    </row>
    <row r="155" spans="1:6">
      <c r="A155" s="120" t="s">
        <v>54</v>
      </c>
      <c r="B155" s="121"/>
      <c r="C155" s="121"/>
      <c r="D155" s="121"/>
      <c r="E155" s="121"/>
      <c r="F155" s="121"/>
    </row>
    <row r="156" spans="1:6">
      <c r="A156" s="3">
        <v>1</v>
      </c>
      <c r="B156" s="3" t="s">
        <v>19</v>
      </c>
      <c r="C156" s="9">
        <v>2.6599999999999999E-2</v>
      </c>
      <c r="D156" s="13">
        <f t="shared" ref="D156:D161" si="35">C156+$C$9</f>
        <v>1.4839</v>
      </c>
      <c r="E156" s="8">
        <f>'TARIFNE STAVKE do 31.03.2022'!F143</f>
        <v>6.0699999999999997E-2</v>
      </c>
      <c r="F156" s="9">
        <f>(D156+E156)</f>
        <v>1.5446</v>
      </c>
    </row>
    <row r="157" spans="1:6">
      <c r="A157" s="3">
        <v>2</v>
      </c>
      <c r="B157" s="3" t="s">
        <v>20</v>
      </c>
      <c r="C157" s="9">
        <v>2.6599999999999999E-2</v>
      </c>
      <c r="D157" s="13">
        <f t="shared" si="35"/>
        <v>1.4839</v>
      </c>
      <c r="E157" s="8">
        <f>'TARIFNE STAVKE do 31.03.2022'!F144</f>
        <v>6.0699999999999997E-2</v>
      </c>
      <c r="F157" s="9">
        <f t="shared" ref="F157:F161" si="36">(D157+E157)</f>
        <v>1.5446</v>
      </c>
    </row>
    <row r="158" spans="1:6">
      <c r="A158" s="3">
        <v>3</v>
      </c>
      <c r="B158" s="3" t="s">
        <v>21</v>
      </c>
      <c r="C158" s="9">
        <v>2.6599999999999999E-2</v>
      </c>
      <c r="D158" s="13">
        <f t="shared" si="35"/>
        <v>1.4839</v>
      </c>
      <c r="E158" s="8">
        <f>'TARIFNE STAVKE do 31.03.2022'!F145</f>
        <v>4.8599999999999997E-2</v>
      </c>
      <c r="F158" s="9">
        <f t="shared" si="36"/>
        <v>1.5325</v>
      </c>
    </row>
    <row r="159" spans="1:6">
      <c r="A159" s="3">
        <v>4</v>
      </c>
      <c r="B159" s="3" t="s">
        <v>22</v>
      </c>
      <c r="C159" s="9">
        <v>2.6599999999999999E-2</v>
      </c>
      <c r="D159" s="13">
        <f t="shared" si="35"/>
        <v>1.4839</v>
      </c>
      <c r="E159" s="8">
        <f>'TARIFNE STAVKE do 31.03.2022'!F146</f>
        <v>4.5499999999999999E-2</v>
      </c>
      <c r="F159" s="9">
        <f t="shared" si="36"/>
        <v>1.5294000000000001</v>
      </c>
    </row>
    <row r="160" spans="1:6">
      <c r="A160" s="3">
        <v>5</v>
      </c>
      <c r="B160" s="3" t="s">
        <v>23</v>
      </c>
      <c r="C160" s="9">
        <v>2.6599999999999999E-2</v>
      </c>
      <c r="D160" s="13">
        <f t="shared" si="35"/>
        <v>1.4839</v>
      </c>
      <c r="E160" s="8">
        <f>'TARIFNE STAVKE do 31.03.2022'!F147</f>
        <v>4.2500000000000003E-2</v>
      </c>
      <c r="F160" s="9">
        <f t="shared" si="36"/>
        <v>1.5264</v>
      </c>
    </row>
    <row r="161" spans="1:6">
      <c r="A161" s="3">
        <v>6</v>
      </c>
      <c r="B161" s="3" t="s">
        <v>24</v>
      </c>
      <c r="C161" s="9">
        <v>2.6599999999999999E-2</v>
      </c>
      <c r="D161" s="13">
        <f t="shared" si="35"/>
        <v>1.4839</v>
      </c>
      <c r="E161" s="8">
        <f>'TARIFNE STAVKE do 31.03.2022'!F148</f>
        <v>3.95E-2</v>
      </c>
      <c r="F161" s="9">
        <f t="shared" si="36"/>
        <v>1.5234000000000001</v>
      </c>
    </row>
    <row r="163" spans="1:6">
      <c r="A163" s="117" t="s">
        <v>55</v>
      </c>
      <c r="B163" s="117"/>
      <c r="C163" s="117"/>
      <c r="D163" s="117"/>
      <c r="E163" s="117"/>
      <c r="F163" s="117"/>
    </row>
    <row r="164" spans="1:6" ht="38.25">
      <c r="A164" s="3" t="s">
        <v>8</v>
      </c>
      <c r="B164" s="3" t="s">
        <v>9</v>
      </c>
      <c r="C164" s="4" t="s">
        <v>10</v>
      </c>
      <c r="D164" s="4" t="s">
        <v>11</v>
      </c>
      <c r="E164" s="4" t="s">
        <v>12</v>
      </c>
      <c r="F164" s="4" t="s">
        <v>13</v>
      </c>
    </row>
    <row r="165" spans="1:6">
      <c r="A165" s="7"/>
      <c r="B165" s="7" t="s">
        <v>14</v>
      </c>
      <c r="C165" s="7" t="s">
        <v>15</v>
      </c>
      <c r="D165" s="7" t="s">
        <v>5</v>
      </c>
      <c r="E165" s="7" t="s">
        <v>16</v>
      </c>
      <c r="F165" s="11" t="s">
        <v>17</v>
      </c>
    </row>
    <row r="166" spans="1:6">
      <c r="A166" s="120" t="s">
        <v>56</v>
      </c>
      <c r="B166" s="121"/>
      <c r="C166" s="121"/>
      <c r="D166" s="121"/>
      <c r="E166" s="121"/>
      <c r="F166" s="121"/>
    </row>
    <row r="167" spans="1:6">
      <c r="A167" s="3">
        <v>1</v>
      </c>
      <c r="B167" s="3" t="s">
        <v>19</v>
      </c>
      <c r="C167" s="9">
        <v>2.6599999999999999E-2</v>
      </c>
      <c r="D167" s="13">
        <f t="shared" ref="D167:D172" si="37">C167+$C$9</f>
        <v>1.4839</v>
      </c>
      <c r="E167" s="8">
        <f>'TARIFNE STAVKE do 31.03.2022'!F152</f>
        <v>3.8699999999999998E-2</v>
      </c>
      <c r="F167" s="9">
        <f>(D167+E167)</f>
        <v>1.5226</v>
      </c>
    </row>
    <row r="168" spans="1:6">
      <c r="A168" s="3">
        <v>2</v>
      </c>
      <c r="B168" s="3" t="s">
        <v>20</v>
      </c>
      <c r="C168" s="9">
        <v>2.6599999999999999E-2</v>
      </c>
      <c r="D168" s="13">
        <f t="shared" si="37"/>
        <v>1.4839</v>
      </c>
      <c r="E168" s="8">
        <f>'TARIFNE STAVKE do 31.03.2022'!F153</f>
        <v>3.8699999999999998E-2</v>
      </c>
      <c r="F168" s="9">
        <f t="shared" ref="F168:F172" si="38">(D168+E168)</f>
        <v>1.5226</v>
      </c>
    </row>
    <row r="169" spans="1:6">
      <c r="A169" s="3">
        <v>3</v>
      </c>
      <c r="B169" s="3" t="s">
        <v>21</v>
      </c>
      <c r="C169" s="9">
        <v>2.6599999999999999E-2</v>
      </c>
      <c r="D169" s="13">
        <f t="shared" si="37"/>
        <v>1.4839</v>
      </c>
      <c r="E169" s="8">
        <f>'TARIFNE STAVKE do 31.03.2022'!F154</f>
        <v>3.1E-2</v>
      </c>
      <c r="F169" s="9">
        <f t="shared" si="38"/>
        <v>1.5148999999999999</v>
      </c>
    </row>
    <row r="170" spans="1:6">
      <c r="A170" s="3">
        <v>4</v>
      </c>
      <c r="B170" s="3" t="s">
        <v>22</v>
      </c>
      <c r="C170" s="9">
        <v>2.6599999999999999E-2</v>
      </c>
      <c r="D170" s="13">
        <f t="shared" si="37"/>
        <v>1.4839</v>
      </c>
      <c r="E170" s="8">
        <f>'TARIFNE STAVKE do 31.03.2022'!F155</f>
        <v>2.9000000000000001E-2</v>
      </c>
      <c r="F170" s="9">
        <f t="shared" si="38"/>
        <v>1.5128999999999999</v>
      </c>
    </row>
    <row r="171" spans="1:6">
      <c r="A171" s="3">
        <v>5</v>
      </c>
      <c r="B171" s="3" t="s">
        <v>23</v>
      </c>
      <c r="C171" s="9">
        <v>2.6599999999999999E-2</v>
      </c>
      <c r="D171" s="13">
        <f t="shared" si="37"/>
        <v>1.4839</v>
      </c>
      <c r="E171" s="8">
        <f>'TARIFNE STAVKE do 31.03.2022'!F156</f>
        <v>2.7099999999999999E-2</v>
      </c>
      <c r="F171" s="9">
        <f t="shared" si="38"/>
        <v>1.5109999999999999</v>
      </c>
    </row>
    <row r="172" spans="1:6">
      <c r="A172" s="3">
        <v>6</v>
      </c>
      <c r="B172" s="3" t="s">
        <v>24</v>
      </c>
      <c r="C172" s="9">
        <v>2.6599999999999999E-2</v>
      </c>
      <c r="D172" s="13">
        <f t="shared" si="37"/>
        <v>1.4839</v>
      </c>
      <c r="E172" s="8">
        <f>'TARIFNE STAVKE do 31.03.2022'!F157</f>
        <v>2.52E-2</v>
      </c>
      <c r="F172" s="9">
        <f t="shared" si="38"/>
        <v>1.5091000000000001</v>
      </c>
    </row>
    <row r="174" spans="1:6">
      <c r="A174" s="117" t="s">
        <v>57</v>
      </c>
      <c r="B174" s="117"/>
      <c r="C174" s="117"/>
      <c r="D174" s="117"/>
      <c r="E174" s="117"/>
      <c r="F174" s="117"/>
    </row>
    <row r="175" spans="1:6" ht="38.25">
      <c r="A175" s="3" t="s">
        <v>8</v>
      </c>
      <c r="B175" s="3" t="s">
        <v>9</v>
      </c>
      <c r="C175" s="4" t="s">
        <v>10</v>
      </c>
      <c r="D175" s="4" t="s">
        <v>11</v>
      </c>
      <c r="E175" s="4" t="s">
        <v>12</v>
      </c>
      <c r="F175" s="4" t="s">
        <v>13</v>
      </c>
    </row>
    <row r="176" spans="1:6">
      <c r="A176" s="7"/>
      <c r="B176" s="7" t="s">
        <v>14</v>
      </c>
      <c r="C176" s="7" t="s">
        <v>15</v>
      </c>
      <c r="D176" s="7" t="s">
        <v>5</v>
      </c>
      <c r="E176" s="7" t="s">
        <v>16</v>
      </c>
      <c r="F176" s="11" t="s">
        <v>17</v>
      </c>
    </row>
    <row r="177" spans="1:6">
      <c r="A177" s="120" t="s">
        <v>58</v>
      </c>
      <c r="B177" s="121"/>
      <c r="C177" s="121"/>
      <c r="D177" s="121"/>
      <c r="E177" s="121"/>
      <c r="F177" s="121"/>
    </row>
    <row r="178" spans="1:6">
      <c r="A178" s="3">
        <v>1</v>
      </c>
      <c r="B178" s="3" t="s">
        <v>20</v>
      </c>
      <c r="C178" s="9">
        <v>2.6599999999999999E-2</v>
      </c>
      <c r="D178" s="13">
        <f t="shared" ref="D178:D180" si="39">C178+$C$9</f>
        <v>1.4839</v>
      </c>
      <c r="E178" s="8">
        <f>'TARIFNE STAVKE do 31.03.2022'!F161</f>
        <v>3.0300000000000001E-2</v>
      </c>
      <c r="F178" s="9">
        <f>(D178+E178)</f>
        <v>1.5142</v>
      </c>
    </row>
    <row r="179" spans="1:6">
      <c r="A179" s="3">
        <v>2</v>
      </c>
      <c r="B179" s="3" t="s">
        <v>21</v>
      </c>
      <c r="C179" s="9">
        <v>2.6599999999999999E-2</v>
      </c>
      <c r="D179" s="13">
        <f t="shared" si="39"/>
        <v>1.4839</v>
      </c>
      <c r="E179" s="8">
        <f>'TARIFNE STAVKE do 31.03.2022'!F162</f>
        <v>2.9700000000000001E-2</v>
      </c>
      <c r="F179" s="9">
        <f t="shared" ref="F179:F180" si="40">(D179+E179)</f>
        <v>1.5136000000000001</v>
      </c>
    </row>
    <row r="180" spans="1:6">
      <c r="A180" s="3">
        <v>3</v>
      </c>
      <c r="B180" s="3" t="s">
        <v>23</v>
      </c>
      <c r="C180" s="9">
        <v>2.6599999999999999E-2</v>
      </c>
      <c r="D180" s="13">
        <f t="shared" si="39"/>
        <v>1.4839</v>
      </c>
      <c r="E180" s="8">
        <f>'TARIFNE STAVKE do 31.03.2022'!F163</f>
        <v>2.7300000000000001E-2</v>
      </c>
      <c r="F180" s="9">
        <f t="shared" si="40"/>
        <v>1.5112000000000001</v>
      </c>
    </row>
    <row r="182" spans="1:6">
      <c r="A182" s="117" t="s">
        <v>59</v>
      </c>
      <c r="B182" s="117"/>
      <c r="C182" s="117"/>
      <c r="D182" s="117"/>
      <c r="E182" s="117"/>
      <c r="F182" s="117"/>
    </row>
    <row r="183" spans="1:6" ht="38.25">
      <c r="A183" s="3" t="s">
        <v>8</v>
      </c>
      <c r="B183" s="3" t="s">
        <v>9</v>
      </c>
      <c r="C183" s="4" t="s">
        <v>10</v>
      </c>
      <c r="D183" s="4" t="s">
        <v>11</v>
      </c>
      <c r="E183" s="4" t="s">
        <v>12</v>
      </c>
      <c r="F183" s="4" t="s">
        <v>13</v>
      </c>
    </row>
    <row r="184" spans="1:6">
      <c r="A184" s="7"/>
      <c r="B184" s="7" t="s">
        <v>14</v>
      </c>
      <c r="C184" s="7" t="s">
        <v>15</v>
      </c>
      <c r="D184" s="7" t="s">
        <v>5</v>
      </c>
      <c r="E184" s="7" t="s">
        <v>16</v>
      </c>
      <c r="F184" s="11" t="s">
        <v>17</v>
      </c>
    </row>
    <row r="185" spans="1:6">
      <c r="A185" s="120" t="s">
        <v>60</v>
      </c>
      <c r="B185" s="121"/>
      <c r="C185" s="121"/>
      <c r="D185" s="121"/>
      <c r="E185" s="121"/>
      <c r="F185" s="121"/>
    </row>
    <row r="186" spans="1:6">
      <c r="A186" s="3">
        <v>1</v>
      </c>
      <c r="B186" s="3" t="s">
        <v>20</v>
      </c>
      <c r="C186" s="9">
        <v>2.6599999999999999E-2</v>
      </c>
      <c r="D186" s="13">
        <f t="shared" ref="D186:D189" si="41">C186+$C$9</f>
        <v>1.4839</v>
      </c>
      <c r="E186" s="8">
        <f>'TARIFNE STAVKE do 31.03.2022'!F167</f>
        <v>6.9199999999999998E-2</v>
      </c>
      <c r="F186" s="9">
        <f t="shared" ref="F186:F189" si="42">(D186+E186)</f>
        <v>1.5530999999999999</v>
      </c>
    </row>
    <row r="187" spans="1:6">
      <c r="A187" s="3">
        <v>2</v>
      </c>
      <c r="B187" s="3" t="s">
        <v>21</v>
      </c>
      <c r="C187" s="9">
        <v>2.6599999999999999E-2</v>
      </c>
      <c r="D187" s="13">
        <f t="shared" si="41"/>
        <v>1.4839</v>
      </c>
      <c r="E187" s="8">
        <f>'TARIFNE STAVKE do 31.03.2022'!F168</f>
        <v>6.5699999999999995E-2</v>
      </c>
      <c r="F187" s="9">
        <f t="shared" si="42"/>
        <v>1.5496000000000001</v>
      </c>
    </row>
    <row r="188" spans="1:6">
      <c r="A188" s="3">
        <v>3</v>
      </c>
      <c r="B188" s="3" t="s">
        <v>23</v>
      </c>
      <c r="C188" s="9">
        <v>2.6599999999999999E-2</v>
      </c>
      <c r="D188" s="13">
        <f t="shared" si="41"/>
        <v>1.4839</v>
      </c>
      <c r="E188" s="8">
        <f>'TARIFNE STAVKE do 31.03.2022'!F169</f>
        <v>5.8799999999999998E-2</v>
      </c>
      <c r="F188" s="9">
        <f t="shared" si="42"/>
        <v>1.5427</v>
      </c>
    </row>
    <row r="189" spans="1:6">
      <c r="A189" s="3">
        <v>4</v>
      </c>
      <c r="B189" s="3" t="s">
        <v>25</v>
      </c>
      <c r="C189" s="9">
        <v>2.6599999999999999E-2</v>
      </c>
      <c r="D189" s="13">
        <f t="shared" si="41"/>
        <v>1.4839</v>
      </c>
      <c r="E189" s="8">
        <f>'TARIFNE STAVKE do 31.03.2022'!F170</f>
        <v>4.1500000000000002E-2</v>
      </c>
      <c r="F189" s="9">
        <f t="shared" si="42"/>
        <v>1.5254000000000001</v>
      </c>
    </row>
    <row r="191" spans="1:6">
      <c r="A191" s="117" t="s">
        <v>61</v>
      </c>
      <c r="B191" s="117"/>
      <c r="C191" s="117"/>
      <c r="D191" s="117"/>
      <c r="E191" s="117"/>
      <c r="F191" s="117"/>
    </row>
    <row r="192" spans="1:6" ht="38.25">
      <c r="A192" s="3" t="s">
        <v>8</v>
      </c>
      <c r="B192" s="3" t="s">
        <v>9</v>
      </c>
      <c r="C192" s="4" t="s">
        <v>10</v>
      </c>
      <c r="D192" s="4" t="s">
        <v>11</v>
      </c>
      <c r="E192" s="4" t="s">
        <v>12</v>
      </c>
      <c r="F192" s="4" t="s">
        <v>13</v>
      </c>
    </row>
    <row r="193" spans="1:6">
      <c r="A193" s="7"/>
      <c r="B193" s="7" t="s">
        <v>14</v>
      </c>
      <c r="C193" s="7" t="s">
        <v>15</v>
      </c>
      <c r="D193" s="7" t="s">
        <v>5</v>
      </c>
      <c r="E193" s="7" t="s">
        <v>16</v>
      </c>
      <c r="F193" s="11" t="s">
        <v>17</v>
      </c>
    </row>
    <row r="194" spans="1:6">
      <c r="A194" s="120" t="s">
        <v>62</v>
      </c>
      <c r="B194" s="121"/>
      <c r="C194" s="121"/>
      <c r="D194" s="121"/>
      <c r="E194" s="121"/>
      <c r="F194" s="121"/>
    </row>
    <row r="195" spans="1:6">
      <c r="A195" s="3">
        <v>1</v>
      </c>
      <c r="B195" s="3" t="s">
        <v>19</v>
      </c>
      <c r="C195" s="9">
        <v>2.5899999999999999E-2</v>
      </c>
      <c r="D195" s="13">
        <f t="shared" ref="D195:D199" si="43">C195+$C$9</f>
        <v>1.4832000000000001</v>
      </c>
      <c r="E195" s="8">
        <f>'TARIFNE STAVKE do 31.03.2022'!F174</f>
        <v>2.93E-2</v>
      </c>
      <c r="F195" s="9">
        <f t="shared" ref="F195:F199" si="44">(D195+E195)</f>
        <v>1.5125000000000002</v>
      </c>
    </row>
    <row r="196" spans="1:6">
      <c r="A196" s="3">
        <v>2</v>
      </c>
      <c r="B196" s="3" t="s">
        <v>20</v>
      </c>
      <c r="C196" s="9">
        <v>2.5899999999999999E-2</v>
      </c>
      <c r="D196" s="13">
        <f t="shared" si="43"/>
        <v>1.4832000000000001</v>
      </c>
      <c r="E196" s="8">
        <f>'TARIFNE STAVKE do 31.03.2022'!F175</f>
        <v>2.93E-2</v>
      </c>
      <c r="F196" s="9">
        <f t="shared" si="44"/>
        <v>1.5125000000000002</v>
      </c>
    </row>
    <row r="197" spans="1:6">
      <c r="A197" s="3">
        <v>3</v>
      </c>
      <c r="B197" s="3" t="s">
        <v>21</v>
      </c>
      <c r="C197" s="9">
        <v>2.5899999999999999E-2</v>
      </c>
      <c r="D197" s="13">
        <f t="shared" si="43"/>
        <v>1.4832000000000001</v>
      </c>
      <c r="E197" s="8">
        <f>'TARIFNE STAVKE do 31.03.2022'!F176</f>
        <v>2.64E-2</v>
      </c>
      <c r="F197" s="9">
        <f t="shared" si="44"/>
        <v>1.5096000000000001</v>
      </c>
    </row>
    <row r="198" spans="1:6">
      <c r="A198" s="3">
        <v>4</v>
      </c>
      <c r="B198" s="3" t="s">
        <v>22</v>
      </c>
      <c r="C198" s="9">
        <v>2.5899999999999999E-2</v>
      </c>
      <c r="D198" s="13">
        <f t="shared" si="43"/>
        <v>1.4832000000000001</v>
      </c>
      <c r="E198" s="8">
        <f>'TARIFNE STAVKE do 31.03.2022'!F177</f>
        <v>2.64E-2</v>
      </c>
      <c r="F198" s="9">
        <f t="shared" si="44"/>
        <v>1.5096000000000001</v>
      </c>
    </row>
    <row r="199" spans="1:6">
      <c r="A199" s="3">
        <v>5</v>
      </c>
      <c r="B199" s="3" t="s">
        <v>23</v>
      </c>
      <c r="C199" s="9">
        <v>2.5899999999999999E-2</v>
      </c>
      <c r="D199" s="13">
        <f t="shared" si="43"/>
        <v>1.4832000000000001</v>
      </c>
      <c r="E199" s="8">
        <f>'TARIFNE STAVKE do 31.03.2022'!F178</f>
        <v>2.3400000000000001E-2</v>
      </c>
      <c r="F199" s="9">
        <f t="shared" si="44"/>
        <v>1.5066000000000002</v>
      </c>
    </row>
    <row r="201" spans="1:6">
      <c r="A201" s="117" t="s">
        <v>63</v>
      </c>
      <c r="B201" s="117"/>
      <c r="C201" s="117"/>
      <c r="D201" s="117"/>
      <c r="E201" s="117"/>
      <c r="F201" s="117"/>
    </row>
    <row r="202" spans="1:6" ht="38.25">
      <c r="A202" s="3" t="s">
        <v>8</v>
      </c>
      <c r="B202" s="3" t="s">
        <v>9</v>
      </c>
      <c r="C202" s="4" t="s">
        <v>10</v>
      </c>
      <c r="D202" s="4" t="s">
        <v>11</v>
      </c>
      <c r="E202" s="4" t="s">
        <v>12</v>
      </c>
      <c r="F202" s="4" t="s">
        <v>13</v>
      </c>
    </row>
    <row r="203" spans="1:6">
      <c r="A203" s="7"/>
      <c r="B203" s="7" t="s">
        <v>14</v>
      </c>
      <c r="C203" s="7" t="s">
        <v>15</v>
      </c>
      <c r="D203" s="7" t="s">
        <v>5</v>
      </c>
      <c r="E203" s="7" t="s">
        <v>16</v>
      </c>
      <c r="F203" s="11" t="s">
        <v>17</v>
      </c>
    </row>
    <row r="204" spans="1:6">
      <c r="A204" s="123" t="s">
        <v>149</v>
      </c>
      <c r="B204" s="124"/>
      <c r="C204" s="124"/>
      <c r="D204" s="124"/>
      <c r="E204" s="124"/>
      <c r="F204" s="124"/>
    </row>
    <row r="205" spans="1:6">
      <c r="A205" s="3">
        <v>1</v>
      </c>
      <c r="B205" s="3" t="s">
        <v>19</v>
      </c>
      <c r="C205" s="9">
        <v>2.5899999999999999E-2</v>
      </c>
      <c r="D205" s="13">
        <f t="shared" ref="D205:D209" si="45">C205+$C$9</f>
        <v>1.4832000000000001</v>
      </c>
      <c r="E205" s="8">
        <f>'TARIFNE STAVKE od 01.04.2022'!F16</f>
        <v>3.3700000000000001E-2</v>
      </c>
      <c r="F205" s="9">
        <f t="shared" ref="F205:F209" si="46">(D205+E205)</f>
        <v>1.5169000000000001</v>
      </c>
    </row>
    <row r="206" spans="1:6">
      <c r="A206" s="3">
        <v>2</v>
      </c>
      <c r="B206" s="3" t="s">
        <v>20</v>
      </c>
      <c r="C206" s="9">
        <v>2.5899999999999999E-2</v>
      </c>
      <c r="D206" s="13">
        <f t="shared" si="45"/>
        <v>1.4832000000000001</v>
      </c>
      <c r="E206" s="8">
        <f>'TARIFNE STAVKE od 01.04.2022'!F17</f>
        <v>3.3700000000000001E-2</v>
      </c>
      <c r="F206" s="9">
        <f t="shared" si="46"/>
        <v>1.5169000000000001</v>
      </c>
    </row>
    <row r="207" spans="1:6">
      <c r="A207" s="3">
        <v>3</v>
      </c>
      <c r="B207" s="3" t="s">
        <v>21</v>
      </c>
      <c r="C207" s="9">
        <v>2.5899999999999999E-2</v>
      </c>
      <c r="D207" s="13">
        <f t="shared" si="45"/>
        <v>1.4832000000000001</v>
      </c>
      <c r="E207" s="8">
        <f>'TARIFNE STAVKE od 01.04.2022'!F18</f>
        <v>3.3700000000000001E-2</v>
      </c>
      <c r="F207" s="9">
        <f t="shared" si="46"/>
        <v>1.5169000000000001</v>
      </c>
    </row>
    <row r="208" spans="1:6">
      <c r="A208" s="3">
        <v>4</v>
      </c>
      <c r="B208" s="3" t="s">
        <v>22</v>
      </c>
      <c r="C208" s="9">
        <v>2.5899999999999999E-2</v>
      </c>
      <c r="D208" s="13">
        <f t="shared" si="45"/>
        <v>1.4832000000000001</v>
      </c>
      <c r="E208" s="8">
        <f>'TARIFNE STAVKE od 01.04.2022'!F19</f>
        <v>3.0300000000000001E-2</v>
      </c>
      <c r="F208" s="9">
        <f t="shared" si="46"/>
        <v>1.5135000000000001</v>
      </c>
    </row>
    <row r="209" spans="1:6">
      <c r="A209" s="3">
        <v>5</v>
      </c>
      <c r="B209" s="3" t="s">
        <v>23</v>
      </c>
      <c r="C209" s="9">
        <v>2.5899999999999999E-2</v>
      </c>
      <c r="D209" s="13">
        <f t="shared" si="45"/>
        <v>1.4832000000000001</v>
      </c>
      <c r="E209" s="8">
        <f>'TARIFNE STAVKE od 01.04.2022'!F20</f>
        <v>3.0300000000000001E-2</v>
      </c>
      <c r="F209" s="9">
        <f t="shared" si="46"/>
        <v>1.5135000000000001</v>
      </c>
    </row>
    <row r="210" spans="1:6">
      <c r="A210" s="120" t="s">
        <v>65</v>
      </c>
      <c r="B210" s="121"/>
      <c r="C210" s="121"/>
      <c r="D210" s="121"/>
      <c r="E210" s="121"/>
      <c r="F210" s="121"/>
    </row>
    <row r="211" spans="1:6">
      <c r="A211" s="3">
        <v>1</v>
      </c>
      <c r="B211" s="3" t="s">
        <v>20</v>
      </c>
      <c r="C211" s="9">
        <v>2.5899999999999999E-2</v>
      </c>
      <c r="D211" s="13">
        <f t="shared" ref="D211:D214" si="47">C211+$C$9</f>
        <v>1.4832000000000001</v>
      </c>
      <c r="E211" s="8">
        <f>'TARIFNE STAVKE do 31.03.2022'!F190</f>
        <v>4.0599999999999997E-2</v>
      </c>
      <c r="F211" s="9">
        <f t="shared" ref="F211:F214" si="48">(D211+E211)</f>
        <v>1.5238</v>
      </c>
    </row>
    <row r="212" spans="1:6">
      <c r="A212" s="3">
        <v>2</v>
      </c>
      <c r="B212" s="3" t="s">
        <v>21</v>
      </c>
      <c r="C212" s="9">
        <v>2.5899999999999999E-2</v>
      </c>
      <c r="D212" s="13">
        <f t="shared" si="47"/>
        <v>1.4832000000000001</v>
      </c>
      <c r="E212" s="8">
        <f>'TARIFNE STAVKE do 31.03.2022'!F191</f>
        <v>4.0599999999999997E-2</v>
      </c>
      <c r="F212" s="9">
        <f t="shared" si="48"/>
        <v>1.5238</v>
      </c>
    </row>
    <row r="213" spans="1:6">
      <c r="A213" s="3">
        <v>3</v>
      </c>
      <c r="B213" s="3" t="s">
        <v>22</v>
      </c>
      <c r="C213" s="9">
        <v>2.5899999999999999E-2</v>
      </c>
      <c r="D213" s="13">
        <f t="shared" si="47"/>
        <v>1.4832000000000001</v>
      </c>
      <c r="E213" s="8">
        <f>'TARIFNE STAVKE do 31.03.2022'!F192</f>
        <v>3.8600000000000002E-2</v>
      </c>
      <c r="F213" s="9">
        <f t="shared" si="48"/>
        <v>1.5218</v>
      </c>
    </row>
    <row r="214" spans="1:6">
      <c r="A214" s="3">
        <v>4</v>
      </c>
      <c r="B214" s="3" t="s">
        <v>23</v>
      </c>
      <c r="C214" s="9">
        <v>2.5899999999999999E-2</v>
      </c>
      <c r="D214" s="13">
        <f t="shared" si="47"/>
        <v>1.4832000000000001</v>
      </c>
      <c r="E214" s="8">
        <f>'TARIFNE STAVKE do 31.03.2022'!F193</f>
        <v>3.6499999999999998E-2</v>
      </c>
      <c r="F214" s="9">
        <f t="shared" si="48"/>
        <v>1.5197000000000001</v>
      </c>
    </row>
    <row r="215" spans="1:6">
      <c r="A215" s="122" t="s">
        <v>66</v>
      </c>
      <c r="B215" s="122"/>
      <c r="C215" s="122"/>
      <c r="D215" s="122"/>
      <c r="E215" s="122"/>
      <c r="F215" s="122"/>
    </row>
    <row r="216" spans="1:6">
      <c r="A216" s="3">
        <v>1</v>
      </c>
      <c r="B216" s="3" t="s">
        <v>20</v>
      </c>
      <c r="C216" s="9">
        <v>2.5899999999999999E-2</v>
      </c>
      <c r="D216" s="13">
        <f t="shared" ref="D216:D219" si="49">C216+$C$9</f>
        <v>1.4832000000000001</v>
      </c>
      <c r="E216" s="8">
        <f>'TARIFNE STAVKE do 31.03.2022'!F197</f>
        <v>4.5900000000000003E-2</v>
      </c>
      <c r="F216" s="9">
        <f t="shared" ref="F216:F219" si="50">(D216+E216)</f>
        <v>1.5291000000000001</v>
      </c>
    </row>
    <row r="217" spans="1:6">
      <c r="A217" s="3">
        <v>2</v>
      </c>
      <c r="B217" s="3" t="s">
        <v>21</v>
      </c>
      <c r="C217" s="9">
        <v>2.5899999999999999E-2</v>
      </c>
      <c r="D217" s="13">
        <f t="shared" si="49"/>
        <v>1.4832000000000001</v>
      </c>
      <c r="E217" s="8">
        <f>'TARIFNE STAVKE do 31.03.2022'!F198</f>
        <v>3.6700000000000003E-2</v>
      </c>
      <c r="F217" s="9">
        <f t="shared" si="50"/>
        <v>1.5199</v>
      </c>
    </row>
    <row r="218" spans="1:6">
      <c r="A218" s="3">
        <v>3</v>
      </c>
      <c r="B218" s="3" t="s">
        <v>22</v>
      </c>
      <c r="C218" s="9">
        <v>2.5899999999999999E-2</v>
      </c>
      <c r="D218" s="13">
        <f t="shared" si="49"/>
        <v>1.4832000000000001</v>
      </c>
      <c r="E218" s="8">
        <f>'TARIFNE STAVKE do 31.03.2022'!F199</f>
        <v>3.44E-2</v>
      </c>
      <c r="F218" s="9">
        <f t="shared" si="50"/>
        <v>1.5176000000000001</v>
      </c>
    </row>
    <row r="219" spans="1:6">
      <c r="A219" s="3">
        <v>4</v>
      </c>
      <c r="B219" s="3" t="s">
        <v>23</v>
      </c>
      <c r="C219" s="9">
        <v>2.5899999999999999E-2</v>
      </c>
      <c r="D219" s="13">
        <f t="shared" si="49"/>
        <v>1.4832000000000001</v>
      </c>
      <c r="E219" s="8">
        <f>'TARIFNE STAVKE do 31.03.2022'!F200</f>
        <v>3.2099999999999997E-2</v>
      </c>
      <c r="F219" s="9">
        <f t="shared" si="50"/>
        <v>1.5153000000000001</v>
      </c>
    </row>
    <row r="221" spans="1:6">
      <c r="A221" s="117" t="s">
        <v>67</v>
      </c>
      <c r="B221" s="117"/>
      <c r="C221" s="117"/>
      <c r="D221" s="117"/>
      <c r="E221" s="117"/>
      <c r="F221" s="117"/>
    </row>
    <row r="222" spans="1:6" ht="38.25">
      <c r="A222" s="3" t="s">
        <v>8</v>
      </c>
      <c r="B222" s="3" t="s">
        <v>9</v>
      </c>
      <c r="C222" s="4" t="s">
        <v>10</v>
      </c>
      <c r="D222" s="4" t="s">
        <v>11</v>
      </c>
      <c r="E222" s="4" t="s">
        <v>12</v>
      </c>
      <c r="F222" s="4" t="s">
        <v>13</v>
      </c>
    </row>
    <row r="223" spans="1:6">
      <c r="A223" s="7"/>
      <c r="B223" s="7" t="s">
        <v>14</v>
      </c>
      <c r="C223" s="7" t="s">
        <v>15</v>
      </c>
      <c r="D223" s="7" t="s">
        <v>5</v>
      </c>
      <c r="E223" s="7" t="s">
        <v>16</v>
      </c>
      <c r="F223" s="11" t="s">
        <v>17</v>
      </c>
    </row>
    <row r="224" spans="1:6">
      <c r="A224" s="120" t="s">
        <v>68</v>
      </c>
      <c r="B224" s="121"/>
      <c r="C224" s="121"/>
      <c r="D224" s="121"/>
      <c r="E224" s="121"/>
      <c r="F224" s="121"/>
    </row>
    <row r="225" spans="1:6">
      <c r="A225" s="3">
        <v>1</v>
      </c>
      <c r="B225" s="3" t="s">
        <v>19</v>
      </c>
      <c r="C225" s="9">
        <v>2.9499999999999998E-2</v>
      </c>
      <c r="D225" s="13">
        <f t="shared" ref="D225:D228" si="51">C225+$C$9</f>
        <v>1.4868000000000001</v>
      </c>
      <c r="E225" s="8">
        <f>'TARIFNE STAVKE do 31.03.2022'!F204</f>
        <v>5.1400000000000001E-2</v>
      </c>
      <c r="F225" s="9">
        <f t="shared" ref="F225:F228" si="52">(D225+E225)</f>
        <v>1.5382000000000002</v>
      </c>
    </row>
    <row r="226" spans="1:6">
      <c r="A226" s="3">
        <v>2</v>
      </c>
      <c r="B226" s="3" t="s">
        <v>20</v>
      </c>
      <c r="C226" s="9">
        <v>2.9499999999999998E-2</v>
      </c>
      <c r="D226" s="13">
        <f t="shared" si="51"/>
        <v>1.4868000000000001</v>
      </c>
      <c r="E226" s="8">
        <f>'TARIFNE STAVKE do 31.03.2022'!F205</f>
        <v>3.95E-2</v>
      </c>
      <c r="F226" s="9">
        <f t="shared" si="52"/>
        <v>1.5263000000000002</v>
      </c>
    </row>
    <row r="227" spans="1:6">
      <c r="A227" s="3">
        <v>3</v>
      </c>
      <c r="B227" s="3" t="s">
        <v>21</v>
      </c>
      <c r="C227" s="9">
        <v>2.9499999999999998E-2</v>
      </c>
      <c r="D227" s="13">
        <f t="shared" si="51"/>
        <v>1.4868000000000001</v>
      </c>
      <c r="E227" s="8">
        <f>'TARIFNE STAVKE do 31.03.2022'!F206</f>
        <v>3.3599999999999998E-2</v>
      </c>
      <c r="F227" s="9">
        <f t="shared" si="52"/>
        <v>1.5204000000000002</v>
      </c>
    </row>
    <row r="228" spans="1:6">
      <c r="A228" s="3">
        <v>4</v>
      </c>
      <c r="B228" s="3" t="s">
        <v>23</v>
      </c>
      <c r="C228" s="9">
        <v>2.9499999999999998E-2</v>
      </c>
      <c r="D228" s="13">
        <f t="shared" si="51"/>
        <v>1.4868000000000001</v>
      </c>
      <c r="E228" s="8">
        <f>'TARIFNE STAVKE do 31.03.2022'!F207</f>
        <v>2.9600000000000001E-2</v>
      </c>
      <c r="F228" s="9">
        <f t="shared" si="52"/>
        <v>1.5164000000000002</v>
      </c>
    </row>
    <row r="230" spans="1:6">
      <c r="A230" s="117" t="s">
        <v>69</v>
      </c>
      <c r="B230" s="117"/>
      <c r="C230" s="117"/>
      <c r="D230" s="117"/>
      <c r="E230" s="117"/>
      <c r="F230" s="117"/>
    </row>
    <row r="231" spans="1:6" ht="38.25">
      <c r="A231" s="3" t="s">
        <v>8</v>
      </c>
      <c r="B231" s="3" t="s">
        <v>9</v>
      </c>
      <c r="C231" s="4" t="s">
        <v>10</v>
      </c>
      <c r="D231" s="4" t="s">
        <v>11</v>
      </c>
      <c r="E231" s="4" t="s">
        <v>12</v>
      </c>
      <c r="F231" s="4" t="s">
        <v>13</v>
      </c>
    </row>
    <row r="232" spans="1:6">
      <c r="A232" s="7"/>
      <c r="B232" s="7" t="s">
        <v>14</v>
      </c>
      <c r="C232" s="7" t="s">
        <v>15</v>
      </c>
      <c r="D232" s="7" t="s">
        <v>5</v>
      </c>
      <c r="E232" s="7" t="s">
        <v>16</v>
      </c>
      <c r="F232" s="11" t="s">
        <v>17</v>
      </c>
    </row>
    <row r="233" spans="1:6">
      <c r="A233" s="120" t="s">
        <v>68</v>
      </c>
      <c r="B233" s="121"/>
      <c r="C233" s="121"/>
      <c r="D233" s="121"/>
      <c r="E233" s="121"/>
      <c r="F233" s="121"/>
    </row>
    <row r="234" spans="1:6">
      <c r="A234" s="3">
        <v>1</v>
      </c>
      <c r="B234" s="3" t="s">
        <v>19</v>
      </c>
      <c r="C234" s="9">
        <v>3.7100000000000001E-2</v>
      </c>
      <c r="D234" s="13">
        <f t="shared" ref="D234:D241" si="53">C234+$C$9</f>
        <v>1.4944</v>
      </c>
      <c r="E234" s="8">
        <f>'TARIFNE STAVKE do 31.03.2022'!F211</f>
        <v>5.1400000000000001E-2</v>
      </c>
      <c r="F234" s="9">
        <f t="shared" ref="F234:F241" si="54">(D234+E234)</f>
        <v>1.5457999999999998</v>
      </c>
    </row>
    <row r="235" spans="1:6">
      <c r="A235" s="3">
        <v>2</v>
      </c>
      <c r="B235" s="3" t="s">
        <v>20</v>
      </c>
      <c r="C235" s="9">
        <v>3.7100000000000001E-2</v>
      </c>
      <c r="D235" s="13">
        <f t="shared" si="53"/>
        <v>1.4944</v>
      </c>
      <c r="E235" s="8">
        <f>'TARIFNE STAVKE do 31.03.2022'!F212</f>
        <v>3.95E-2</v>
      </c>
      <c r="F235" s="9">
        <f t="shared" si="54"/>
        <v>1.5339</v>
      </c>
    </row>
    <row r="236" spans="1:6">
      <c r="A236" s="3">
        <v>3</v>
      </c>
      <c r="B236" s="3" t="s">
        <v>21</v>
      </c>
      <c r="C236" s="9">
        <v>3.7100000000000001E-2</v>
      </c>
      <c r="D236" s="13">
        <f t="shared" si="53"/>
        <v>1.4944</v>
      </c>
      <c r="E236" s="8">
        <f>'TARIFNE STAVKE do 31.03.2022'!F213</f>
        <v>3.3599999999999998E-2</v>
      </c>
      <c r="F236" s="9">
        <f t="shared" si="54"/>
        <v>1.528</v>
      </c>
    </row>
    <row r="237" spans="1:6">
      <c r="A237" s="3">
        <v>4</v>
      </c>
      <c r="B237" s="3" t="s">
        <v>22</v>
      </c>
      <c r="C237" s="9">
        <v>3.7100000000000001E-2</v>
      </c>
      <c r="D237" s="13">
        <f t="shared" si="53"/>
        <v>1.4944</v>
      </c>
      <c r="E237" s="8">
        <f>'TARIFNE STAVKE do 31.03.2022'!F214</f>
        <v>3.1600000000000003E-2</v>
      </c>
      <c r="F237" s="9">
        <f t="shared" si="54"/>
        <v>1.526</v>
      </c>
    </row>
    <row r="238" spans="1:6">
      <c r="A238" s="3">
        <v>5</v>
      </c>
      <c r="B238" s="3" t="s">
        <v>23</v>
      </c>
      <c r="C238" s="9">
        <v>3.7100000000000001E-2</v>
      </c>
      <c r="D238" s="13">
        <f t="shared" si="53"/>
        <v>1.4944</v>
      </c>
      <c r="E238" s="8">
        <f>'TARIFNE STAVKE do 31.03.2022'!F215</f>
        <v>2.9600000000000001E-2</v>
      </c>
      <c r="F238" s="9">
        <f t="shared" si="54"/>
        <v>1.524</v>
      </c>
    </row>
    <row r="239" spans="1:6">
      <c r="A239" s="3">
        <v>6</v>
      </c>
      <c r="B239" s="3" t="s">
        <v>24</v>
      </c>
      <c r="C239" s="9">
        <v>3.7100000000000001E-2</v>
      </c>
      <c r="D239" s="13">
        <f t="shared" si="53"/>
        <v>1.4944</v>
      </c>
      <c r="E239" s="8">
        <f>'TARIFNE STAVKE do 31.03.2022'!F216</f>
        <v>2.7699999999999999E-2</v>
      </c>
      <c r="F239" s="9">
        <f t="shared" si="54"/>
        <v>1.5221</v>
      </c>
    </row>
    <row r="240" spans="1:6">
      <c r="A240" s="3">
        <v>7</v>
      </c>
      <c r="B240" s="3" t="s">
        <v>25</v>
      </c>
      <c r="C240" s="9">
        <v>3.7100000000000001E-2</v>
      </c>
      <c r="D240" s="13">
        <f t="shared" si="53"/>
        <v>1.4944</v>
      </c>
      <c r="E240" s="8">
        <f>'TARIFNE STAVKE do 31.03.2022'!F217</f>
        <v>2.5700000000000001E-2</v>
      </c>
      <c r="F240" s="9">
        <f t="shared" si="54"/>
        <v>1.5201</v>
      </c>
    </row>
    <row r="241" spans="1:6">
      <c r="A241" s="3">
        <v>8</v>
      </c>
      <c r="B241" s="3" t="s">
        <v>28</v>
      </c>
      <c r="C241" s="9">
        <v>3.7100000000000001E-2</v>
      </c>
      <c r="D241" s="13">
        <f t="shared" si="53"/>
        <v>1.4944</v>
      </c>
      <c r="E241" s="8">
        <f>'TARIFNE STAVKE do 31.03.2022'!F218</f>
        <v>2.3699999999999999E-2</v>
      </c>
      <c r="F241" s="9">
        <f t="shared" si="54"/>
        <v>1.5181</v>
      </c>
    </row>
    <row r="243" spans="1:6">
      <c r="A243" s="117" t="s">
        <v>70</v>
      </c>
      <c r="B243" s="117"/>
      <c r="C243" s="117"/>
      <c r="D243" s="117"/>
      <c r="E243" s="117"/>
      <c r="F243" s="117"/>
    </row>
    <row r="244" spans="1:6" ht="38.25">
      <c r="A244" s="3" t="s">
        <v>8</v>
      </c>
      <c r="B244" s="3" t="s">
        <v>9</v>
      </c>
      <c r="C244" s="4" t="s">
        <v>10</v>
      </c>
      <c r="D244" s="4" t="s">
        <v>11</v>
      </c>
      <c r="E244" s="4" t="s">
        <v>12</v>
      </c>
      <c r="F244" s="4" t="s">
        <v>13</v>
      </c>
    </row>
    <row r="245" spans="1:6">
      <c r="A245" s="7"/>
      <c r="B245" s="7" t="s">
        <v>14</v>
      </c>
      <c r="C245" s="7" t="s">
        <v>15</v>
      </c>
      <c r="D245" s="7" t="s">
        <v>5</v>
      </c>
      <c r="E245" s="7" t="s">
        <v>16</v>
      </c>
      <c r="F245" s="11" t="s">
        <v>17</v>
      </c>
    </row>
    <row r="246" spans="1:6">
      <c r="A246" s="120" t="s">
        <v>68</v>
      </c>
      <c r="B246" s="121"/>
      <c r="C246" s="121"/>
      <c r="D246" s="121"/>
      <c r="E246" s="121"/>
      <c r="F246" s="121"/>
    </row>
    <row r="247" spans="1:6">
      <c r="A247" s="3">
        <v>1</v>
      </c>
      <c r="B247" s="3" t="s">
        <v>19</v>
      </c>
      <c r="C247" s="9">
        <v>3.7100000000000001E-2</v>
      </c>
      <c r="D247" s="13">
        <f t="shared" ref="D247:D253" si="55">C247+$C$9</f>
        <v>1.4944</v>
      </c>
      <c r="E247" s="8">
        <f>'TARIFNE STAVKE do 31.03.2022'!F222</f>
        <v>5.1400000000000001E-2</v>
      </c>
      <c r="F247" s="9">
        <f t="shared" ref="F247:F253" si="56">(D247+E247)</f>
        <v>1.5457999999999998</v>
      </c>
    </row>
    <row r="248" spans="1:6">
      <c r="A248" s="3">
        <v>2</v>
      </c>
      <c r="B248" s="3" t="s">
        <v>20</v>
      </c>
      <c r="C248" s="9">
        <v>3.7100000000000001E-2</v>
      </c>
      <c r="D248" s="13">
        <f t="shared" si="55"/>
        <v>1.4944</v>
      </c>
      <c r="E248" s="8">
        <f>'TARIFNE STAVKE do 31.03.2022'!F223</f>
        <v>3.95E-2</v>
      </c>
      <c r="F248" s="9">
        <f t="shared" si="56"/>
        <v>1.5339</v>
      </c>
    </row>
    <row r="249" spans="1:6">
      <c r="A249" s="3">
        <v>3</v>
      </c>
      <c r="B249" s="3" t="s">
        <v>21</v>
      </c>
      <c r="C249" s="9">
        <v>3.7100000000000001E-2</v>
      </c>
      <c r="D249" s="13">
        <f t="shared" si="55"/>
        <v>1.4944</v>
      </c>
      <c r="E249" s="8">
        <f>'TARIFNE STAVKE do 31.03.2022'!F224</f>
        <v>3.3599999999999998E-2</v>
      </c>
      <c r="F249" s="9">
        <f t="shared" si="56"/>
        <v>1.528</v>
      </c>
    </row>
    <row r="250" spans="1:6">
      <c r="A250" s="3">
        <v>4</v>
      </c>
      <c r="B250" s="3" t="s">
        <v>22</v>
      </c>
      <c r="C250" s="9">
        <v>3.7100000000000001E-2</v>
      </c>
      <c r="D250" s="13">
        <f t="shared" si="55"/>
        <v>1.4944</v>
      </c>
      <c r="E250" s="8">
        <f>'TARIFNE STAVKE do 31.03.2022'!F225</f>
        <v>3.1600000000000003E-2</v>
      </c>
      <c r="F250" s="9">
        <f t="shared" si="56"/>
        <v>1.526</v>
      </c>
    </row>
    <row r="251" spans="1:6">
      <c r="A251" s="3">
        <v>5</v>
      </c>
      <c r="B251" s="3" t="s">
        <v>23</v>
      </c>
      <c r="C251" s="9">
        <v>3.7100000000000001E-2</v>
      </c>
      <c r="D251" s="13">
        <f t="shared" si="55"/>
        <v>1.4944</v>
      </c>
      <c r="E251" s="8">
        <f>'TARIFNE STAVKE do 31.03.2022'!F226</f>
        <v>2.9600000000000001E-2</v>
      </c>
      <c r="F251" s="9">
        <f t="shared" si="56"/>
        <v>1.524</v>
      </c>
    </row>
    <row r="252" spans="1:6">
      <c r="A252" s="3">
        <v>6</v>
      </c>
      <c r="B252" s="3" t="s">
        <v>24</v>
      </c>
      <c r="C252" s="9">
        <v>3.7100000000000001E-2</v>
      </c>
      <c r="D252" s="13">
        <f t="shared" si="55"/>
        <v>1.4944</v>
      </c>
      <c r="E252" s="8">
        <f>'TARIFNE STAVKE do 31.03.2022'!F227</f>
        <v>2.7699999999999999E-2</v>
      </c>
      <c r="F252" s="9">
        <f t="shared" si="56"/>
        <v>1.5221</v>
      </c>
    </row>
    <row r="253" spans="1:6">
      <c r="A253" s="3">
        <v>7</v>
      </c>
      <c r="B253" s="3" t="s">
        <v>25</v>
      </c>
      <c r="C253" s="9">
        <v>3.7100000000000001E-2</v>
      </c>
      <c r="D253" s="13">
        <f t="shared" si="55"/>
        <v>1.4944</v>
      </c>
      <c r="E253" s="8">
        <f>'TARIFNE STAVKE do 31.03.2022'!F228</f>
        <v>2.5700000000000001E-2</v>
      </c>
      <c r="F253" s="9">
        <f t="shared" si="56"/>
        <v>1.5201</v>
      </c>
    </row>
    <row r="255" spans="1:6">
      <c r="A255" s="117" t="s">
        <v>71</v>
      </c>
      <c r="B255" s="117"/>
      <c r="C255" s="117"/>
      <c r="D255" s="117"/>
      <c r="E255" s="117"/>
      <c r="F255" s="117"/>
    </row>
    <row r="256" spans="1:6" ht="38.25">
      <c r="A256" s="3" t="s">
        <v>8</v>
      </c>
      <c r="B256" s="3" t="s">
        <v>9</v>
      </c>
      <c r="C256" s="4" t="s">
        <v>10</v>
      </c>
      <c r="D256" s="4" t="s">
        <v>11</v>
      </c>
      <c r="E256" s="4" t="s">
        <v>12</v>
      </c>
      <c r="F256" s="4" t="s">
        <v>13</v>
      </c>
    </row>
    <row r="257" spans="1:6">
      <c r="A257" s="7"/>
      <c r="B257" s="7" t="s">
        <v>14</v>
      </c>
      <c r="C257" s="7" t="s">
        <v>15</v>
      </c>
      <c r="D257" s="7" t="s">
        <v>5</v>
      </c>
      <c r="E257" s="7" t="s">
        <v>16</v>
      </c>
      <c r="F257" s="11" t="s">
        <v>17</v>
      </c>
    </row>
    <row r="258" spans="1:6">
      <c r="A258" s="120" t="s">
        <v>68</v>
      </c>
      <c r="B258" s="121"/>
      <c r="C258" s="121"/>
      <c r="D258" s="121"/>
      <c r="E258" s="121"/>
      <c r="F258" s="121"/>
    </row>
    <row r="259" spans="1:6">
      <c r="A259" s="3">
        <v>1</v>
      </c>
      <c r="B259" s="3" t="s">
        <v>19</v>
      </c>
      <c r="C259" s="9">
        <v>2.9499999999999998E-2</v>
      </c>
      <c r="D259" s="13">
        <f t="shared" ref="D259:D265" si="57">C259+$C$9</f>
        <v>1.4868000000000001</v>
      </c>
      <c r="E259" s="8">
        <f>'TARIFNE STAVKE do 31.03.2022'!F232</f>
        <v>5.1400000000000001E-2</v>
      </c>
      <c r="F259" s="9">
        <f t="shared" ref="F259:F265" si="58">(D259+E259)</f>
        <v>1.5382000000000002</v>
      </c>
    </row>
    <row r="260" spans="1:6">
      <c r="A260" s="3">
        <v>2</v>
      </c>
      <c r="B260" s="3" t="s">
        <v>20</v>
      </c>
      <c r="C260" s="9">
        <v>2.9499999999999998E-2</v>
      </c>
      <c r="D260" s="13">
        <f t="shared" si="57"/>
        <v>1.4868000000000001</v>
      </c>
      <c r="E260" s="8">
        <f>'TARIFNE STAVKE do 31.03.2022'!F233</f>
        <v>3.95E-2</v>
      </c>
      <c r="F260" s="9">
        <f t="shared" si="58"/>
        <v>1.5263000000000002</v>
      </c>
    </row>
    <row r="261" spans="1:6">
      <c r="A261" s="3">
        <v>3</v>
      </c>
      <c r="B261" s="3" t="s">
        <v>21</v>
      </c>
      <c r="C261" s="9">
        <v>2.9499999999999998E-2</v>
      </c>
      <c r="D261" s="13">
        <f t="shared" si="57"/>
        <v>1.4868000000000001</v>
      </c>
      <c r="E261" s="8">
        <f>'TARIFNE STAVKE do 31.03.2022'!F234</f>
        <v>3.3599999999999998E-2</v>
      </c>
      <c r="F261" s="9">
        <f t="shared" si="58"/>
        <v>1.5204000000000002</v>
      </c>
    </row>
    <row r="262" spans="1:6">
      <c r="A262" s="3">
        <v>4</v>
      </c>
      <c r="B262" s="3" t="s">
        <v>22</v>
      </c>
      <c r="C262" s="9">
        <v>2.9499999999999998E-2</v>
      </c>
      <c r="D262" s="13">
        <f t="shared" si="57"/>
        <v>1.4868000000000001</v>
      </c>
      <c r="E262" s="8">
        <f>'TARIFNE STAVKE do 31.03.2022'!F235</f>
        <v>3.1600000000000003E-2</v>
      </c>
      <c r="F262" s="9">
        <f t="shared" si="58"/>
        <v>1.5184000000000002</v>
      </c>
    </row>
    <row r="263" spans="1:6">
      <c r="A263" s="3">
        <v>5</v>
      </c>
      <c r="B263" s="3" t="s">
        <v>23</v>
      </c>
      <c r="C263" s="9">
        <v>2.9499999999999998E-2</v>
      </c>
      <c r="D263" s="13">
        <f t="shared" si="57"/>
        <v>1.4868000000000001</v>
      </c>
      <c r="E263" s="8">
        <f>'TARIFNE STAVKE do 31.03.2022'!F236</f>
        <v>2.9600000000000001E-2</v>
      </c>
      <c r="F263" s="9">
        <f t="shared" si="58"/>
        <v>1.5164000000000002</v>
      </c>
    </row>
    <row r="264" spans="1:6">
      <c r="A264" s="3">
        <v>6</v>
      </c>
      <c r="B264" s="3" t="s">
        <v>24</v>
      </c>
      <c r="C264" s="9">
        <v>2.9499999999999998E-2</v>
      </c>
      <c r="D264" s="13">
        <f t="shared" si="57"/>
        <v>1.4868000000000001</v>
      </c>
      <c r="E264" s="8">
        <f>'TARIFNE STAVKE do 31.03.2022'!F237</f>
        <v>2.7699999999999999E-2</v>
      </c>
      <c r="F264" s="9">
        <f t="shared" si="58"/>
        <v>1.5145000000000002</v>
      </c>
    </row>
    <row r="265" spans="1:6">
      <c r="A265" s="3">
        <v>7</v>
      </c>
      <c r="B265" s="3" t="s">
        <v>25</v>
      </c>
      <c r="C265" s="9">
        <v>2.9499999999999998E-2</v>
      </c>
      <c r="D265" s="13">
        <f t="shared" si="57"/>
        <v>1.4868000000000001</v>
      </c>
      <c r="E265" s="8">
        <f>'TARIFNE STAVKE do 31.03.2022'!F238</f>
        <v>2.5700000000000001E-2</v>
      </c>
      <c r="F265" s="9">
        <f t="shared" si="58"/>
        <v>1.5125000000000002</v>
      </c>
    </row>
    <row r="267" spans="1:6">
      <c r="A267" s="117" t="s">
        <v>72</v>
      </c>
      <c r="B267" s="117"/>
      <c r="C267" s="117"/>
      <c r="D267" s="117"/>
      <c r="E267" s="117"/>
      <c r="F267" s="117"/>
    </row>
    <row r="268" spans="1:6" ht="38.25">
      <c r="A268" s="3" t="s">
        <v>8</v>
      </c>
      <c r="B268" s="3" t="s">
        <v>9</v>
      </c>
      <c r="C268" s="4" t="s">
        <v>10</v>
      </c>
      <c r="D268" s="4" t="s">
        <v>11</v>
      </c>
      <c r="E268" s="4" t="s">
        <v>12</v>
      </c>
      <c r="F268" s="4" t="s">
        <v>13</v>
      </c>
    </row>
    <row r="269" spans="1:6">
      <c r="A269" s="7"/>
      <c r="B269" s="7" t="s">
        <v>14</v>
      </c>
      <c r="C269" s="7" t="s">
        <v>15</v>
      </c>
      <c r="D269" s="7" t="s">
        <v>5</v>
      </c>
      <c r="E269" s="7" t="s">
        <v>16</v>
      </c>
      <c r="F269" s="11" t="s">
        <v>17</v>
      </c>
    </row>
    <row r="270" spans="1:6">
      <c r="A270" s="120" t="s">
        <v>68</v>
      </c>
      <c r="B270" s="121"/>
      <c r="C270" s="121"/>
      <c r="D270" s="121"/>
      <c r="E270" s="121"/>
      <c r="F270" s="121"/>
    </row>
    <row r="271" spans="1:6">
      <c r="A271" s="3">
        <v>1</v>
      </c>
      <c r="B271" s="3" t="s">
        <v>19</v>
      </c>
      <c r="C271" s="9">
        <v>3.7100000000000001E-2</v>
      </c>
      <c r="D271" s="13">
        <f t="shared" ref="D271:D276" si="59">C271+$C$9</f>
        <v>1.4944</v>
      </c>
      <c r="E271" s="8">
        <f>'TARIFNE STAVKE do 31.03.2022'!F242</f>
        <v>5.1400000000000001E-2</v>
      </c>
      <c r="F271" s="9">
        <f t="shared" ref="F271:F276" si="60">(D271+E271)</f>
        <v>1.5457999999999998</v>
      </c>
    </row>
    <row r="272" spans="1:6">
      <c r="A272" s="3">
        <v>2</v>
      </c>
      <c r="B272" s="3" t="s">
        <v>20</v>
      </c>
      <c r="C272" s="9">
        <v>3.7100000000000001E-2</v>
      </c>
      <c r="D272" s="13">
        <f t="shared" si="59"/>
        <v>1.4944</v>
      </c>
      <c r="E272" s="8">
        <f>'TARIFNE STAVKE do 31.03.2022'!F243</f>
        <v>3.95E-2</v>
      </c>
      <c r="F272" s="9">
        <f t="shared" si="60"/>
        <v>1.5339</v>
      </c>
    </row>
    <row r="273" spans="1:6">
      <c r="A273" s="3">
        <v>3</v>
      </c>
      <c r="B273" s="3" t="s">
        <v>21</v>
      </c>
      <c r="C273" s="9">
        <v>3.7100000000000001E-2</v>
      </c>
      <c r="D273" s="13">
        <f t="shared" si="59"/>
        <v>1.4944</v>
      </c>
      <c r="E273" s="8">
        <f>'TARIFNE STAVKE do 31.03.2022'!F244</f>
        <v>3.3599999999999998E-2</v>
      </c>
      <c r="F273" s="9">
        <f t="shared" si="60"/>
        <v>1.528</v>
      </c>
    </row>
    <row r="274" spans="1:6">
      <c r="A274" s="3">
        <v>4</v>
      </c>
      <c r="B274" s="3" t="s">
        <v>23</v>
      </c>
      <c r="C274" s="9">
        <v>3.7100000000000001E-2</v>
      </c>
      <c r="D274" s="13">
        <f t="shared" si="59"/>
        <v>1.4944</v>
      </c>
      <c r="E274" s="8">
        <f>'TARIFNE STAVKE do 31.03.2022'!F245</f>
        <v>2.9600000000000001E-2</v>
      </c>
      <c r="F274" s="9">
        <f t="shared" si="60"/>
        <v>1.524</v>
      </c>
    </row>
    <row r="275" spans="1:6">
      <c r="A275" s="3">
        <v>5</v>
      </c>
      <c r="B275" s="3" t="s">
        <v>28</v>
      </c>
      <c r="C275" s="9">
        <v>3.7100000000000001E-2</v>
      </c>
      <c r="D275" s="13">
        <f t="shared" si="59"/>
        <v>1.4944</v>
      </c>
      <c r="E275" s="8">
        <f>'TARIFNE STAVKE do 31.03.2022'!F246</f>
        <v>2.3699999999999999E-2</v>
      </c>
      <c r="F275" s="9">
        <f t="shared" si="60"/>
        <v>1.5181</v>
      </c>
    </row>
    <row r="276" spans="1:6">
      <c r="A276" s="3">
        <v>6</v>
      </c>
      <c r="B276" s="3" t="s">
        <v>73</v>
      </c>
      <c r="C276" s="9">
        <v>3.7100000000000001E-2</v>
      </c>
      <c r="D276" s="13">
        <f t="shared" si="59"/>
        <v>1.4944</v>
      </c>
      <c r="E276" s="8">
        <f>'TARIFNE STAVKE do 31.03.2022'!F247</f>
        <v>1.38E-2</v>
      </c>
      <c r="F276" s="9">
        <f t="shared" si="60"/>
        <v>1.5082</v>
      </c>
    </row>
    <row r="278" spans="1:6">
      <c r="A278" s="117" t="s">
        <v>74</v>
      </c>
      <c r="B278" s="117"/>
      <c r="C278" s="117"/>
      <c r="D278" s="117"/>
      <c r="E278" s="117"/>
      <c r="F278" s="117"/>
    </row>
    <row r="279" spans="1:6" ht="38.25">
      <c r="A279" s="3" t="s">
        <v>8</v>
      </c>
      <c r="B279" s="3" t="s">
        <v>9</v>
      </c>
      <c r="C279" s="4" t="s">
        <v>10</v>
      </c>
      <c r="D279" s="4" t="s">
        <v>11</v>
      </c>
      <c r="E279" s="4" t="s">
        <v>12</v>
      </c>
      <c r="F279" s="4" t="s">
        <v>13</v>
      </c>
    </row>
    <row r="280" spans="1:6">
      <c r="A280" s="7"/>
      <c r="B280" s="7" t="s">
        <v>14</v>
      </c>
      <c r="C280" s="7" t="s">
        <v>15</v>
      </c>
      <c r="D280" s="7" t="s">
        <v>5</v>
      </c>
      <c r="E280" s="7" t="s">
        <v>16</v>
      </c>
      <c r="F280" s="11" t="s">
        <v>17</v>
      </c>
    </row>
    <row r="281" spans="1:6">
      <c r="A281" s="120" t="s">
        <v>68</v>
      </c>
      <c r="B281" s="121"/>
      <c r="C281" s="121"/>
      <c r="D281" s="121"/>
      <c r="E281" s="121"/>
      <c r="F281" s="121"/>
    </row>
    <row r="282" spans="1:6">
      <c r="A282" s="3">
        <v>1</v>
      </c>
      <c r="B282" s="3" t="s">
        <v>19</v>
      </c>
      <c r="C282" s="9">
        <v>3.7100000000000001E-2</v>
      </c>
      <c r="D282" s="13">
        <f t="shared" ref="D282:D288" si="61">C282+$C$9</f>
        <v>1.4944</v>
      </c>
      <c r="E282" s="8">
        <f>'TARIFNE STAVKE do 31.03.2022'!F251</f>
        <v>5.1400000000000001E-2</v>
      </c>
      <c r="F282" s="9">
        <f t="shared" ref="F282:F288" si="62">(D282+E282)</f>
        <v>1.5457999999999998</v>
      </c>
    </row>
    <row r="283" spans="1:6">
      <c r="A283" s="3">
        <v>2</v>
      </c>
      <c r="B283" s="3" t="s">
        <v>20</v>
      </c>
      <c r="C283" s="9">
        <v>3.7100000000000001E-2</v>
      </c>
      <c r="D283" s="13">
        <f t="shared" si="61"/>
        <v>1.4944</v>
      </c>
      <c r="E283" s="8">
        <f>'TARIFNE STAVKE do 31.03.2022'!F252</f>
        <v>3.95E-2</v>
      </c>
      <c r="F283" s="9">
        <f t="shared" si="62"/>
        <v>1.5339</v>
      </c>
    </row>
    <row r="284" spans="1:6">
      <c r="A284" s="3">
        <v>3</v>
      </c>
      <c r="B284" s="3" t="s">
        <v>21</v>
      </c>
      <c r="C284" s="9">
        <v>3.7100000000000001E-2</v>
      </c>
      <c r="D284" s="13">
        <f t="shared" si="61"/>
        <v>1.4944</v>
      </c>
      <c r="E284" s="8">
        <f>'TARIFNE STAVKE do 31.03.2022'!F253</f>
        <v>3.3599999999999998E-2</v>
      </c>
      <c r="F284" s="9">
        <f t="shared" si="62"/>
        <v>1.528</v>
      </c>
    </row>
    <row r="285" spans="1:6">
      <c r="A285" s="3">
        <v>4</v>
      </c>
      <c r="B285" s="3" t="s">
        <v>22</v>
      </c>
      <c r="C285" s="9">
        <v>3.7100000000000001E-2</v>
      </c>
      <c r="D285" s="13">
        <f t="shared" si="61"/>
        <v>1.4944</v>
      </c>
      <c r="E285" s="8">
        <f>'TARIFNE STAVKE do 31.03.2022'!F254</f>
        <v>3.1600000000000003E-2</v>
      </c>
      <c r="F285" s="9">
        <f t="shared" si="62"/>
        <v>1.526</v>
      </c>
    </row>
    <row r="286" spans="1:6">
      <c r="A286" s="3">
        <v>5</v>
      </c>
      <c r="B286" s="3" t="s">
        <v>23</v>
      </c>
      <c r="C286" s="9">
        <v>3.7100000000000001E-2</v>
      </c>
      <c r="D286" s="13">
        <f t="shared" si="61"/>
        <v>1.4944</v>
      </c>
      <c r="E286" s="8">
        <f>'TARIFNE STAVKE do 31.03.2022'!F255</f>
        <v>2.9600000000000001E-2</v>
      </c>
      <c r="F286" s="9">
        <f t="shared" si="62"/>
        <v>1.524</v>
      </c>
    </row>
    <row r="287" spans="1:6">
      <c r="A287" s="3">
        <v>6</v>
      </c>
      <c r="B287" s="3" t="s">
        <v>24</v>
      </c>
      <c r="C287" s="9">
        <v>3.7100000000000001E-2</v>
      </c>
      <c r="D287" s="13">
        <f t="shared" si="61"/>
        <v>1.4944</v>
      </c>
      <c r="E287" s="8">
        <f>'TARIFNE STAVKE do 31.03.2022'!F256</f>
        <v>2.7699999999999999E-2</v>
      </c>
      <c r="F287" s="9">
        <f t="shared" si="62"/>
        <v>1.5221</v>
      </c>
    </row>
    <row r="288" spans="1:6">
      <c r="A288" s="3">
        <v>7</v>
      </c>
      <c r="B288" s="3" t="s">
        <v>25</v>
      </c>
      <c r="C288" s="9">
        <v>3.7100000000000001E-2</v>
      </c>
      <c r="D288" s="13">
        <f t="shared" si="61"/>
        <v>1.4944</v>
      </c>
      <c r="E288" s="8">
        <f>'TARIFNE STAVKE do 31.03.2022'!F257</f>
        <v>2.5700000000000001E-2</v>
      </c>
      <c r="F288" s="9">
        <f t="shared" si="62"/>
        <v>1.5201</v>
      </c>
    </row>
    <row r="290" spans="1:6">
      <c r="A290" s="117" t="s">
        <v>75</v>
      </c>
      <c r="B290" s="117"/>
      <c r="C290" s="117"/>
      <c r="D290" s="117"/>
      <c r="E290" s="117"/>
      <c r="F290" s="117"/>
    </row>
    <row r="291" spans="1:6" ht="38.25">
      <c r="A291" s="3" t="s">
        <v>8</v>
      </c>
      <c r="B291" s="3" t="s">
        <v>9</v>
      </c>
      <c r="C291" s="4" t="s">
        <v>10</v>
      </c>
      <c r="D291" s="4" t="s">
        <v>11</v>
      </c>
      <c r="E291" s="4" t="s">
        <v>12</v>
      </c>
      <c r="F291" s="4" t="s">
        <v>13</v>
      </c>
    </row>
    <row r="292" spans="1:6">
      <c r="A292" s="7"/>
      <c r="B292" s="7" t="s">
        <v>14</v>
      </c>
      <c r="C292" s="7" t="s">
        <v>15</v>
      </c>
      <c r="D292" s="7" t="s">
        <v>5</v>
      </c>
      <c r="E292" s="7" t="s">
        <v>16</v>
      </c>
      <c r="F292" s="11" t="s">
        <v>17</v>
      </c>
    </row>
    <row r="293" spans="1:6">
      <c r="A293" s="120" t="s">
        <v>76</v>
      </c>
      <c r="B293" s="121"/>
      <c r="C293" s="121"/>
      <c r="D293" s="121"/>
      <c r="E293" s="121"/>
      <c r="F293" s="121"/>
    </row>
    <row r="294" spans="1:6">
      <c r="A294" s="3">
        <v>1</v>
      </c>
      <c r="B294" s="3" t="s">
        <v>19</v>
      </c>
      <c r="C294" s="9">
        <v>2.9499999999999998E-2</v>
      </c>
      <c r="D294" s="13">
        <f t="shared" ref="D294:D299" si="63">C294+$C$9</f>
        <v>1.4868000000000001</v>
      </c>
      <c r="E294" s="8">
        <f>'TARIFNE STAVKE do 31.03.2022'!F261</f>
        <v>2.7799999999999998E-2</v>
      </c>
      <c r="F294" s="9">
        <f t="shared" ref="F294:F299" si="64">(D294+E294)</f>
        <v>1.5146000000000002</v>
      </c>
    </row>
    <row r="295" spans="1:6">
      <c r="A295" s="3">
        <v>2</v>
      </c>
      <c r="B295" s="3" t="s">
        <v>20</v>
      </c>
      <c r="C295" s="9">
        <v>2.9499999999999998E-2</v>
      </c>
      <c r="D295" s="13">
        <f t="shared" si="63"/>
        <v>1.4868000000000001</v>
      </c>
      <c r="E295" s="8">
        <f>'TARIFNE STAVKE do 31.03.2022'!F262</f>
        <v>2.7799999999999998E-2</v>
      </c>
      <c r="F295" s="9">
        <f t="shared" si="64"/>
        <v>1.5146000000000002</v>
      </c>
    </row>
    <row r="296" spans="1:6">
      <c r="A296" s="3">
        <v>3</v>
      </c>
      <c r="B296" s="3" t="s">
        <v>21</v>
      </c>
      <c r="C296" s="9">
        <v>2.9499999999999998E-2</v>
      </c>
      <c r="D296" s="13">
        <f t="shared" si="63"/>
        <v>1.4868000000000001</v>
      </c>
      <c r="E296" s="8">
        <f>'TARIFNE STAVKE do 31.03.2022'!F263</f>
        <v>2.7799999999999998E-2</v>
      </c>
      <c r="F296" s="9">
        <f t="shared" si="64"/>
        <v>1.5146000000000002</v>
      </c>
    </row>
    <row r="297" spans="1:6">
      <c r="A297" s="3">
        <v>4</v>
      </c>
      <c r="B297" s="3" t="s">
        <v>22</v>
      </c>
      <c r="C297" s="9">
        <v>2.9499999999999998E-2</v>
      </c>
      <c r="D297" s="13">
        <f t="shared" si="63"/>
        <v>1.4868000000000001</v>
      </c>
      <c r="E297" s="8">
        <f>'TARIFNE STAVKE do 31.03.2022'!F264</f>
        <v>2.64E-2</v>
      </c>
      <c r="F297" s="9">
        <f t="shared" si="64"/>
        <v>1.5132000000000001</v>
      </c>
    </row>
    <row r="298" spans="1:6">
      <c r="A298" s="3">
        <v>5</v>
      </c>
      <c r="B298" s="3" t="s">
        <v>23</v>
      </c>
      <c r="C298" s="9">
        <v>2.9499999999999998E-2</v>
      </c>
      <c r="D298" s="13">
        <f t="shared" si="63"/>
        <v>1.4868000000000001</v>
      </c>
      <c r="E298" s="8">
        <f>'TARIFNE STAVKE do 31.03.2022'!F265</f>
        <v>2.5000000000000001E-2</v>
      </c>
      <c r="F298" s="9">
        <f t="shared" si="64"/>
        <v>1.5118</v>
      </c>
    </row>
    <row r="299" spans="1:6">
      <c r="A299" s="3">
        <v>6</v>
      </c>
      <c r="B299" s="3" t="s">
        <v>24</v>
      </c>
      <c r="C299" s="9">
        <v>2.9499999999999998E-2</v>
      </c>
      <c r="D299" s="13">
        <f t="shared" si="63"/>
        <v>1.4868000000000001</v>
      </c>
      <c r="E299" s="8">
        <f>'TARIFNE STAVKE do 31.03.2022'!F266</f>
        <v>2.3599999999999999E-2</v>
      </c>
      <c r="F299" s="9">
        <f t="shared" si="64"/>
        <v>1.5104000000000002</v>
      </c>
    </row>
    <row r="301" spans="1:6">
      <c r="A301" s="117" t="s">
        <v>77</v>
      </c>
      <c r="B301" s="117"/>
      <c r="C301" s="117"/>
      <c r="D301" s="117"/>
      <c r="E301" s="117"/>
      <c r="F301" s="117"/>
    </row>
    <row r="302" spans="1:6" ht="38.25">
      <c r="A302" s="3" t="s">
        <v>8</v>
      </c>
      <c r="B302" s="3" t="s">
        <v>9</v>
      </c>
      <c r="C302" s="4" t="s">
        <v>10</v>
      </c>
      <c r="D302" s="4" t="s">
        <v>11</v>
      </c>
      <c r="E302" s="4" t="s">
        <v>12</v>
      </c>
      <c r="F302" s="4" t="s">
        <v>13</v>
      </c>
    </row>
    <row r="303" spans="1:6">
      <c r="A303" s="7"/>
      <c r="B303" s="7" t="s">
        <v>14</v>
      </c>
      <c r="C303" s="7" t="s">
        <v>15</v>
      </c>
      <c r="D303" s="7" t="s">
        <v>5</v>
      </c>
      <c r="E303" s="7" t="s">
        <v>16</v>
      </c>
      <c r="F303" s="11" t="s">
        <v>17</v>
      </c>
    </row>
    <row r="304" spans="1:6">
      <c r="A304" s="120" t="s">
        <v>78</v>
      </c>
      <c r="B304" s="121"/>
      <c r="C304" s="121"/>
      <c r="D304" s="121"/>
      <c r="E304" s="121"/>
      <c r="F304" s="121"/>
    </row>
    <row r="305" spans="1:6">
      <c r="A305" s="3">
        <v>1</v>
      </c>
      <c r="B305" s="3" t="s">
        <v>19</v>
      </c>
      <c r="C305" s="9">
        <v>3.04E-2</v>
      </c>
      <c r="D305" s="13">
        <f t="shared" ref="D305:D309" si="65">C305+$C$9</f>
        <v>1.4877</v>
      </c>
      <c r="E305" s="8">
        <f>'TARIFNE STAVKE do 31.03.2022'!F270</f>
        <v>5.0900000000000001E-2</v>
      </c>
      <c r="F305" s="9">
        <f t="shared" ref="F305:F309" si="66">(D305+E305)</f>
        <v>1.5386</v>
      </c>
    </row>
    <row r="306" spans="1:6">
      <c r="A306" s="3">
        <v>2</v>
      </c>
      <c r="B306" s="3" t="s">
        <v>20</v>
      </c>
      <c r="C306" s="9">
        <v>3.04E-2</v>
      </c>
      <c r="D306" s="13">
        <f t="shared" si="65"/>
        <v>1.4877</v>
      </c>
      <c r="E306" s="8">
        <f>'TARIFNE STAVKE do 31.03.2022'!F271</f>
        <v>4.24E-2</v>
      </c>
      <c r="F306" s="9">
        <f t="shared" si="66"/>
        <v>1.5301</v>
      </c>
    </row>
    <row r="307" spans="1:6">
      <c r="A307" s="3">
        <v>3</v>
      </c>
      <c r="B307" s="3" t="s">
        <v>21</v>
      </c>
      <c r="C307" s="9">
        <v>3.04E-2</v>
      </c>
      <c r="D307" s="13">
        <f t="shared" si="65"/>
        <v>1.4877</v>
      </c>
      <c r="E307" s="8">
        <f>'TARIFNE STAVKE do 31.03.2022'!F272</f>
        <v>4.0300000000000002E-2</v>
      </c>
      <c r="F307" s="9">
        <f t="shared" si="66"/>
        <v>1.528</v>
      </c>
    </row>
    <row r="308" spans="1:6">
      <c r="A308" s="3">
        <v>4</v>
      </c>
      <c r="B308" s="3" t="s">
        <v>22</v>
      </c>
      <c r="C308" s="9">
        <v>3.04E-2</v>
      </c>
      <c r="D308" s="13">
        <f t="shared" si="65"/>
        <v>1.4877</v>
      </c>
      <c r="E308" s="8">
        <f>'TARIFNE STAVKE do 31.03.2022'!F273</f>
        <v>3.8199999999999998E-2</v>
      </c>
      <c r="F308" s="9">
        <f t="shared" si="66"/>
        <v>1.5259</v>
      </c>
    </row>
    <row r="309" spans="1:6">
      <c r="A309" s="3">
        <v>5</v>
      </c>
      <c r="B309" s="3" t="s">
        <v>23</v>
      </c>
      <c r="C309" s="9">
        <v>3.04E-2</v>
      </c>
      <c r="D309" s="13">
        <f t="shared" si="65"/>
        <v>1.4877</v>
      </c>
      <c r="E309" s="8">
        <f>'TARIFNE STAVKE do 31.03.2022'!F274</f>
        <v>3.5999999999999997E-2</v>
      </c>
      <c r="F309" s="9">
        <f t="shared" si="66"/>
        <v>1.5237000000000001</v>
      </c>
    </row>
    <row r="310" spans="1:6">
      <c r="A310" s="120" t="s">
        <v>79</v>
      </c>
      <c r="B310" s="121"/>
      <c r="C310" s="121"/>
      <c r="D310" s="121"/>
      <c r="E310" s="121"/>
      <c r="F310" s="121"/>
    </row>
    <row r="311" spans="1:6">
      <c r="A311" s="3">
        <v>1</v>
      </c>
      <c r="B311" s="3" t="s">
        <v>20</v>
      </c>
      <c r="C311" s="9">
        <v>3.04E-2</v>
      </c>
      <c r="D311" s="13">
        <f t="shared" ref="D311:D313" si="67">C311+$C$9</f>
        <v>1.4877</v>
      </c>
      <c r="E311" s="8">
        <f>'TARIFNE STAVKE do 31.03.2022'!F278</f>
        <v>0.05</v>
      </c>
      <c r="F311" s="9">
        <f t="shared" ref="F311:F313" si="68">(D311+E311)</f>
        <v>1.5377000000000001</v>
      </c>
    </row>
    <row r="312" spans="1:6">
      <c r="A312" s="3">
        <v>2</v>
      </c>
      <c r="B312" s="3" t="s">
        <v>22</v>
      </c>
      <c r="C312" s="9">
        <v>3.04E-2</v>
      </c>
      <c r="D312" s="13">
        <f t="shared" si="67"/>
        <v>1.4877</v>
      </c>
      <c r="E312" s="8">
        <f>'TARIFNE STAVKE do 31.03.2022'!F279</f>
        <v>4.7500000000000001E-2</v>
      </c>
      <c r="F312" s="9">
        <f t="shared" si="68"/>
        <v>1.5352000000000001</v>
      </c>
    </row>
    <row r="313" spans="1:6">
      <c r="A313" s="3">
        <v>3</v>
      </c>
      <c r="B313" s="3" t="s">
        <v>23</v>
      </c>
      <c r="C313" s="9">
        <v>3.04E-2</v>
      </c>
      <c r="D313" s="13">
        <f t="shared" si="67"/>
        <v>1.4877</v>
      </c>
      <c r="E313" s="8">
        <f>'TARIFNE STAVKE do 31.03.2022'!F280</f>
        <v>4.4999999999999998E-2</v>
      </c>
      <c r="F313" s="9">
        <f t="shared" si="68"/>
        <v>1.5327</v>
      </c>
    </row>
    <row r="315" spans="1:6">
      <c r="A315" s="117" t="s">
        <v>80</v>
      </c>
      <c r="B315" s="117"/>
      <c r="C315" s="117"/>
      <c r="D315" s="117"/>
      <c r="E315" s="117"/>
      <c r="F315" s="117"/>
    </row>
    <row r="316" spans="1:6" ht="38.25">
      <c r="A316" s="3" t="s">
        <v>8</v>
      </c>
      <c r="B316" s="3" t="s">
        <v>9</v>
      </c>
      <c r="C316" s="4" t="s">
        <v>10</v>
      </c>
      <c r="D316" s="4" t="s">
        <v>11</v>
      </c>
      <c r="E316" s="4" t="s">
        <v>12</v>
      </c>
      <c r="F316" s="4" t="s">
        <v>13</v>
      </c>
    </row>
    <row r="317" spans="1:6">
      <c r="A317" s="7"/>
      <c r="B317" s="7" t="s">
        <v>14</v>
      </c>
      <c r="C317" s="7" t="s">
        <v>15</v>
      </c>
      <c r="D317" s="7" t="s">
        <v>5</v>
      </c>
      <c r="E317" s="7" t="s">
        <v>16</v>
      </c>
      <c r="F317" s="11" t="s">
        <v>17</v>
      </c>
    </row>
    <row r="318" spans="1:6">
      <c r="A318" s="120" t="s">
        <v>81</v>
      </c>
      <c r="B318" s="121"/>
      <c r="C318" s="121"/>
      <c r="D318" s="121"/>
      <c r="E318" s="121"/>
      <c r="F318" s="121"/>
    </row>
    <row r="319" spans="1:6">
      <c r="A319" s="3">
        <v>1</v>
      </c>
      <c r="B319" s="3" t="s">
        <v>19</v>
      </c>
      <c r="C319" s="9">
        <v>2.7900000000000001E-2</v>
      </c>
      <c r="D319" s="13">
        <f t="shared" ref="D319:D323" si="69">C319+$C$9</f>
        <v>1.4852000000000001</v>
      </c>
      <c r="E319" s="8">
        <f>'TARIFNE STAVKE do 31.03.2022'!F284</f>
        <v>0.10879999999999999</v>
      </c>
      <c r="F319" s="9">
        <f t="shared" ref="F319:F323" si="70">(D319+E319)</f>
        <v>1.5940000000000001</v>
      </c>
    </row>
    <row r="320" spans="1:6">
      <c r="A320" s="3">
        <v>2</v>
      </c>
      <c r="B320" s="3" t="s">
        <v>20</v>
      </c>
      <c r="C320" s="9">
        <v>2.7900000000000001E-2</v>
      </c>
      <c r="D320" s="13">
        <f t="shared" si="69"/>
        <v>1.4852000000000001</v>
      </c>
      <c r="E320" s="8">
        <f>'TARIFNE STAVKE do 31.03.2022'!F285</f>
        <v>9.8900000000000002E-2</v>
      </c>
      <c r="F320" s="9">
        <f t="shared" si="70"/>
        <v>1.5841000000000001</v>
      </c>
    </row>
    <row r="321" spans="1:6">
      <c r="A321" s="3">
        <v>3</v>
      </c>
      <c r="B321" s="3" t="s">
        <v>21</v>
      </c>
      <c r="C321" s="9">
        <v>2.7900000000000001E-2</v>
      </c>
      <c r="D321" s="13">
        <f t="shared" si="69"/>
        <v>1.4852000000000001</v>
      </c>
      <c r="E321" s="8">
        <f>'TARIFNE STAVKE do 31.03.2022'!F286</f>
        <v>9.8900000000000002E-2</v>
      </c>
      <c r="F321" s="9">
        <f t="shared" si="70"/>
        <v>1.5841000000000001</v>
      </c>
    </row>
    <row r="322" spans="1:6">
      <c r="A322" s="3">
        <v>4</v>
      </c>
      <c r="B322" s="3" t="s">
        <v>22</v>
      </c>
      <c r="C322" s="9">
        <v>2.7900000000000001E-2</v>
      </c>
      <c r="D322" s="13">
        <f t="shared" si="69"/>
        <v>1.4852000000000001</v>
      </c>
      <c r="E322" s="8">
        <f>'TARIFNE STAVKE do 31.03.2022'!F287</f>
        <v>9.4E-2</v>
      </c>
      <c r="F322" s="9">
        <f t="shared" si="70"/>
        <v>1.5792000000000002</v>
      </c>
    </row>
    <row r="323" spans="1:6">
      <c r="A323" s="3">
        <v>5</v>
      </c>
      <c r="B323" s="3" t="s">
        <v>23</v>
      </c>
      <c r="C323" s="9">
        <v>2.7900000000000001E-2</v>
      </c>
      <c r="D323" s="13">
        <f t="shared" si="69"/>
        <v>1.4852000000000001</v>
      </c>
      <c r="E323" s="8">
        <f>'TARIFNE STAVKE do 31.03.2022'!F288</f>
        <v>8.8999999999999996E-2</v>
      </c>
      <c r="F323" s="9">
        <f t="shared" si="70"/>
        <v>1.5742</v>
      </c>
    </row>
    <row r="325" spans="1:6">
      <c r="A325" s="117" t="s">
        <v>82</v>
      </c>
      <c r="B325" s="117"/>
      <c r="C325" s="117"/>
      <c r="D325" s="117"/>
      <c r="E325" s="117"/>
      <c r="F325" s="117"/>
    </row>
    <row r="326" spans="1:6" ht="38.25">
      <c r="A326" s="3" t="s">
        <v>8</v>
      </c>
      <c r="B326" s="3" t="s">
        <v>9</v>
      </c>
      <c r="C326" s="4" t="s">
        <v>10</v>
      </c>
      <c r="D326" s="4" t="s">
        <v>11</v>
      </c>
      <c r="E326" s="4" t="s">
        <v>12</v>
      </c>
      <c r="F326" s="4" t="s">
        <v>13</v>
      </c>
    </row>
    <row r="327" spans="1:6">
      <c r="A327" s="7"/>
      <c r="B327" s="7" t="s">
        <v>14</v>
      </c>
      <c r="C327" s="7" t="s">
        <v>15</v>
      </c>
      <c r="D327" s="7" t="s">
        <v>5</v>
      </c>
      <c r="E327" s="7" t="s">
        <v>16</v>
      </c>
      <c r="F327" s="11" t="s">
        <v>17</v>
      </c>
    </row>
    <row r="328" spans="1:6">
      <c r="A328" s="120" t="s">
        <v>83</v>
      </c>
      <c r="B328" s="121"/>
      <c r="C328" s="121"/>
      <c r="D328" s="121"/>
      <c r="E328" s="121"/>
      <c r="F328" s="121"/>
    </row>
    <row r="329" spans="1:6">
      <c r="A329" s="3">
        <v>1</v>
      </c>
      <c r="B329" s="3" t="s">
        <v>19</v>
      </c>
      <c r="C329" s="9">
        <v>2.7900000000000001E-2</v>
      </c>
      <c r="D329" s="13">
        <f t="shared" ref="D329:D334" si="71">C329+$C$9</f>
        <v>1.4852000000000001</v>
      </c>
      <c r="E329" s="8">
        <f>'TARIFNE STAVKE do 31.03.2022'!F292</f>
        <v>0.1087</v>
      </c>
      <c r="F329" s="9">
        <f t="shared" ref="F329:F334" si="72">(D329+E329)</f>
        <v>1.5939000000000001</v>
      </c>
    </row>
    <row r="330" spans="1:6">
      <c r="A330" s="3">
        <v>2</v>
      </c>
      <c r="B330" s="3" t="s">
        <v>20</v>
      </c>
      <c r="C330" s="9">
        <v>2.7900000000000001E-2</v>
      </c>
      <c r="D330" s="13">
        <f t="shared" si="71"/>
        <v>1.4852000000000001</v>
      </c>
      <c r="E330" s="8">
        <f>'TARIFNE STAVKE do 31.03.2022'!F293</f>
        <v>9.8799999999999999E-2</v>
      </c>
      <c r="F330" s="9">
        <f t="shared" si="72"/>
        <v>1.5840000000000001</v>
      </c>
    </row>
    <row r="331" spans="1:6">
      <c r="A331" s="3">
        <v>3</v>
      </c>
      <c r="B331" s="3" t="s">
        <v>21</v>
      </c>
      <c r="C331" s="9">
        <v>2.7900000000000001E-2</v>
      </c>
      <c r="D331" s="13">
        <f t="shared" si="71"/>
        <v>1.4852000000000001</v>
      </c>
      <c r="E331" s="8">
        <f>'TARIFNE STAVKE do 31.03.2022'!F294</f>
        <v>9.8799999999999999E-2</v>
      </c>
      <c r="F331" s="9">
        <f t="shared" si="72"/>
        <v>1.5840000000000001</v>
      </c>
    </row>
    <row r="332" spans="1:6">
      <c r="A332" s="3">
        <v>4</v>
      </c>
      <c r="B332" s="3" t="s">
        <v>22</v>
      </c>
      <c r="C332" s="9">
        <v>2.7900000000000001E-2</v>
      </c>
      <c r="D332" s="13">
        <f t="shared" si="71"/>
        <v>1.4852000000000001</v>
      </c>
      <c r="E332" s="8">
        <f>'TARIFNE STAVKE do 31.03.2022'!F295</f>
        <v>9.3899999999999997E-2</v>
      </c>
      <c r="F332" s="9">
        <f t="shared" si="72"/>
        <v>1.5791000000000002</v>
      </c>
    </row>
    <row r="333" spans="1:6">
      <c r="A333" s="3">
        <v>5</v>
      </c>
      <c r="B333" s="3" t="s">
        <v>23</v>
      </c>
      <c r="C333" s="9">
        <v>2.7900000000000001E-2</v>
      </c>
      <c r="D333" s="13">
        <f t="shared" si="71"/>
        <v>1.4852000000000001</v>
      </c>
      <c r="E333" s="8">
        <f>'TARIFNE STAVKE do 31.03.2022'!F296</f>
        <v>8.8900000000000007E-2</v>
      </c>
      <c r="F333" s="9">
        <f t="shared" si="72"/>
        <v>1.5741000000000001</v>
      </c>
    </row>
    <row r="334" spans="1:6">
      <c r="A334" s="3">
        <v>6</v>
      </c>
      <c r="B334" s="3" t="s">
        <v>24</v>
      </c>
      <c r="C334" s="9">
        <v>2.7900000000000001E-2</v>
      </c>
      <c r="D334" s="13">
        <f t="shared" si="71"/>
        <v>1.4852000000000001</v>
      </c>
      <c r="E334" s="8">
        <f>'TARIFNE STAVKE do 31.03.2022'!F297</f>
        <v>8.4000000000000005E-2</v>
      </c>
      <c r="F334" s="9">
        <f t="shared" si="72"/>
        <v>1.5692000000000002</v>
      </c>
    </row>
    <row r="336" spans="1:6">
      <c r="A336" s="117" t="s">
        <v>84</v>
      </c>
      <c r="B336" s="117"/>
      <c r="C336" s="117"/>
      <c r="D336" s="117"/>
      <c r="E336" s="117"/>
      <c r="F336" s="117"/>
    </row>
    <row r="337" spans="1:6" ht="38.25">
      <c r="A337" s="3" t="s">
        <v>8</v>
      </c>
      <c r="B337" s="3" t="s">
        <v>9</v>
      </c>
      <c r="C337" s="4" t="s">
        <v>10</v>
      </c>
      <c r="D337" s="4" t="s">
        <v>11</v>
      </c>
      <c r="E337" s="4" t="s">
        <v>12</v>
      </c>
      <c r="F337" s="4" t="s">
        <v>13</v>
      </c>
    </row>
    <row r="338" spans="1:6">
      <c r="A338" s="7"/>
      <c r="B338" s="7" t="s">
        <v>14</v>
      </c>
      <c r="C338" s="7" t="s">
        <v>15</v>
      </c>
      <c r="D338" s="7" t="s">
        <v>5</v>
      </c>
      <c r="E338" s="7" t="s">
        <v>16</v>
      </c>
      <c r="F338" s="11" t="s">
        <v>17</v>
      </c>
    </row>
    <row r="339" spans="1:6">
      <c r="A339" s="120" t="s">
        <v>85</v>
      </c>
      <c r="B339" s="121"/>
      <c r="C339" s="121"/>
      <c r="D339" s="121"/>
      <c r="E339" s="121"/>
      <c r="F339" s="121"/>
    </row>
    <row r="340" spans="1:6">
      <c r="A340" s="3">
        <v>1</v>
      </c>
      <c r="B340" s="3" t="s">
        <v>23</v>
      </c>
      <c r="C340" s="9">
        <v>2.7900000000000001E-2</v>
      </c>
      <c r="D340" s="13">
        <f>C340+$C$9</f>
        <v>1.4852000000000001</v>
      </c>
      <c r="E340" s="8">
        <f>'TARIFNE STAVKE do 31.03.2022'!F301</f>
        <v>8.6800000000000002E-2</v>
      </c>
      <c r="F340" s="9">
        <f t="shared" ref="F340:F342" si="73">(D340+E340)</f>
        <v>1.5720000000000001</v>
      </c>
    </row>
    <row r="341" spans="1:6">
      <c r="A341" s="3">
        <v>2</v>
      </c>
      <c r="B341" s="3" t="s">
        <v>25</v>
      </c>
      <c r="C341" s="9">
        <v>2.7900000000000001E-2</v>
      </c>
      <c r="D341" s="13">
        <f t="shared" ref="D341:D342" si="74">C341+$C$9</f>
        <v>1.4852000000000001</v>
      </c>
      <c r="E341" s="8">
        <f>'TARIFNE STAVKE do 31.03.2022'!F302</f>
        <v>7.7100000000000002E-2</v>
      </c>
      <c r="F341" s="9">
        <f t="shared" si="73"/>
        <v>1.5623</v>
      </c>
    </row>
    <row r="342" spans="1:6">
      <c r="A342" s="3">
        <v>3</v>
      </c>
      <c r="B342" s="3" t="s">
        <v>28</v>
      </c>
      <c r="C342" s="9">
        <v>2.7900000000000001E-2</v>
      </c>
      <c r="D342" s="13">
        <f t="shared" si="74"/>
        <v>1.4852000000000001</v>
      </c>
      <c r="E342" s="8">
        <f>'TARIFNE STAVKE do 31.03.2022'!F303</f>
        <v>7.2300000000000003E-2</v>
      </c>
      <c r="F342" s="9">
        <f t="shared" si="73"/>
        <v>1.5575000000000001</v>
      </c>
    </row>
  </sheetData>
  <mergeCells count="70">
    <mergeCell ref="A45:F45"/>
    <mergeCell ref="A1:F1"/>
    <mergeCell ref="A3:F3"/>
    <mergeCell ref="A4:F4"/>
    <mergeCell ref="A6:F6"/>
    <mergeCell ref="A8:F8"/>
    <mergeCell ref="A11:F11"/>
    <mergeCell ref="A14:F14"/>
    <mergeCell ref="A23:F23"/>
    <mergeCell ref="A26:F26"/>
    <mergeCell ref="A36:F36"/>
    <mergeCell ref="A39:F39"/>
    <mergeCell ref="A102:F102"/>
    <mergeCell ref="A51:F51"/>
    <mergeCell ref="A54:F54"/>
    <mergeCell ref="A58:F58"/>
    <mergeCell ref="A63:F63"/>
    <mergeCell ref="A66:F66"/>
    <mergeCell ref="A71:F71"/>
    <mergeCell ref="A77:F77"/>
    <mergeCell ref="A83:F83"/>
    <mergeCell ref="A86:F86"/>
    <mergeCell ref="A94:F94"/>
    <mergeCell ref="A99:F99"/>
    <mergeCell ref="A163:F163"/>
    <mergeCell ref="A106:F106"/>
    <mergeCell ref="A111:F111"/>
    <mergeCell ref="A115:F115"/>
    <mergeCell ref="A118:F118"/>
    <mergeCell ref="A125:F125"/>
    <mergeCell ref="A128:F128"/>
    <mergeCell ref="A135:F135"/>
    <mergeCell ref="A142:F142"/>
    <mergeCell ref="A145:F145"/>
    <mergeCell ref="A152:F152"/>
    <mergeCell ref="A155:F155"/>
    <mergeCell ref="A221:F221"/>
    <mergeCell ref="A166:F166"/>
    <mergeCell ref="A174:F174"/>
    <mergeCell ref="A177:F177"/>
    <mergeCell ref="A182:F182"/>
    <mergeCell ref="A185:F185"/>
    <mergeCell ref="A191:F191"/>
    <mergeCell ref="A194:F194"/>
    <mergeCell ref="A201:F201"/>
    <mergeCell ref="A204:F204"/>
    <mergeCell ref="A210:F210"/>
    <mergeCell ref="A215:F215"/>
    <mergeCell ref="A290:F290"/>
    <mergeCell ref="A224:F224"/>
    <mergeCell ref="A230:F230"/>
    <mergeCell ref="A233:F233"/>
    <mergeCell ref="A243:F243"/>
    <mergeCell ref="A246:F246"/>
    <mergeCell ref="A255:F255"/>
    <mergeCell ref="A258:F258"/>
    <mergeCell ref="A267:F267"/>
    <mergeCell ref="A270:F270"/>
    <mergeCell ref="A278:F278"/>
    <mergeCell ref="A281:F281"/>
    <mergeCell ref="A325:F325"/>
    <mergeCell ref="A328:F328"/>
    <mergeCell ref="A336:F336"/>
    <mergeCell ref="A339:F339"/>
    <mergeCell ref="A293:F293"/>
    <mergeCell ref="A301:F301"/>
    <mergeCell ref="A304:F304"/>
    <mergeCell ref="A310:F310"/>
    <mergeCell ref="A315:F315"/>
    <mergeCell ref="A318:F318"/>
  </mergeCells>
  <pageMargins left="0.39370078740157483" right="0.39370078740157483" top="1.0833333333333333" bottom="0.74803149606299213" header="0.31496062992125984" footer="0.31496062992125984"/>
  <pageSetup scale="78" orientation="portrait" r:id="rId1"/>
  <rowBreaks count="3" manualBreakCount="3">
    <brk id="50" max="16383" man="1"/>
    <brk id="98" max="16383" man="1"/>
    <brk id="14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118D9-2467-4B0A-8ECB-DB7B27F1D7F6}">
  <sheetPr codeName="Sheet23"/>
  <dimension ref="A1:F342"/>
  <sheetViews>
    <sheetView view="pageBreakPreview" zoomScaleNormal="100" zoomScaleSheetLayoutView="100" workbookViewId="0">
      <selection activeCell="C10" sqref="C10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30.140625" bestFit="1" customWidth="1"/>
    <col min="5" max="5" width="26.42578125" bestFit="1" customWidth="1"/>
    <col min="6" max="6" width="22.85546875" bestFit="1" customWidth="1"/>
  </cols>
  <sheetData>
    <row r="1" spans="1:6" ht="17.25">
      <c r="A1" s="113" t="s">
        <v>152</v>
      </c>
      <c r="B1" s="118"/>
      <c r="C1" s="118"/>
      <c r="D1" s="118"/>
      <c r="E1" s="118"/>
      <c r="F1" s="118"/>
    </row>
    <row r="3" spans="1:6">
      <c r="A3" s="114" t="s">
        <v>1</v>
      </c>
      <c r="B3" s="114"/>
      <c r="C3" s="114"/>
      <c r="D3" s="114"/>
      <c r="E3" s="114"/>
      <c r="F3" s="114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2"/>
      <c r="B5" s="2"/>
      <c r="C5" s="2"/>
      <c r="D5" s="2"/>
      <c r="E5" s="2"/>
      <c r="F5" s="2"/>
    </row>
    <row r="6" spans="1:6">
      <c r="A6" s="119" t="s">
        <v>3</v>
      </c>
      <c r="B6" s="119"/>
      <c r="C6" s="119"/>
      <c r="D6" s="119"/>
      <c r="E6" s="119"/>
      <c r="F6" s="119"/>
    </row>
    <row r="7" spans="1:6" ht="14.25" customHeight="1">
      <c r="A7" s="2"/>
      <c r="B7" s="2"/>
      <c r="C7" s="2"/>
      <c r="D7" s="2"/>
      <c r="E7" s="2"/>
      <c r="F7" s="2"/>
    </row>
    <row r="8" spans="1:6" ht="73.5" hidden="1" customHeight="1">
      <c r="A8" s="119" t="s">
        <v>4</v>
      </c>
      <c r="B8" s="119"/>
      <c r="C8" s="119"/>
      <c r="D8" s="119"/>
      <c r="E8" s="119"/>
      <c r="F8" s="119"/>
    </row>
    <row r="9" spans="1:6" ht="9.75" hidden="1" customHeight="1">
      <c r="A9" s="1" t="s">
        <v>5</v>
      </c>
      <c r="B9" s="12" t="s">
        <v>6</v>
      </c>
      <c r="C9" s="66">
        <v>0.88990000000000002</v>
      </c>
      <c r="D9" s="2"/>
      <c r="E9" s="2"/>
      <c r="F9" s="2"/>
    </row>
    <row r="11" spans="1:6">
      <c r="A11" s="117" t="s">
        <v>7</v>
      </c>
      <c r="B11" s="117"/>
      <c r="C11" s="117"/>
      <c r="D11" s="117"/>
      <c r="E11" s="117"/>
      <c r="F11" s="117"/>
    </row>
    <row r="12" spans="1:6" ht="38.25">
      <c r="A12" s="3" t="s">
        <v>8</v>
      </c>
      <c r="B12" s="3" t="s">
        <v>9</v>
      </c>
      <c r="C12" s="4" t="s">
        <v>10</v>
      </c>
      <c r="D12" s="4" t="s">
        <v>11</v>
      </c>
      <c r="E12" s="4" t="s">
        <v>12</v>
      </c>
      <c r="F12" s="4" t="s">
        <v>13</v>
      </c>
    </row>
    <row r="13" spans="1:6">
      <c r="A13" s="7"/>
      <c r="B13" s="7" t="s">
        <v>14</v>
      </c>
      <c r="C13" s="7" t="s">
        <v>15</v>
      </c>
      <c r="D13" s="7" t="s">
        <v>5</v>
      </c>
      <c r="E13" s="7" t="s">
        <v>16</v>
      </c>
      <c r="F13" s="11" t="s">
        <v>17</v>
      </c>
    </row>
    <row r="14" spans="1:6">
      <c r="A14" s="120" t="s">
        <v>18</v>
      </c>
      <c r="B14" s="121"/>
      <c r="C14" s="121"/>
      <c r="D14" s="121"/>
      <c r="E14" s="121"/>
      <c r="F14" s="121"/>
    </row>
    <row r="15" spans="1:6">
      <c r="A15" s="3">
        <v>1</v>
      </c>
      <c r="B15" s="3" t="s">
        <v>19</v>
      </c>
      <c r="C15" s="9">
        <v>2.9700000000000001E-2</v>
      </c>
      <c r="D15" s="13">
        <f>C15+$C$9</f>
        <v>0.91959999999999997</v>
      </c>
      <c r="E15" s="8">
        <f>'TARIFNE STAVKE do 31.03.2022'!F6</f>
        <v>5.7700000000000001E-2</v>
      </c>
      <c r="F15" s="9">
        <f>(D15+E15)</f>
        <v>0.97729999999999995</v>
      </c>
    </row>
    <row r="16" spans="1:6">
      <c r="A16" s="3">
        <v>2</v>
      </c>
      <c r="B16" s="3" t="s">
        <v>20</v>
      </c>
      <c r="C16" s="9">
        <v>2.9700000000000001E-2</v>
      </c>
      <c r="D16" s="13">
        <f t="shared" ref="D16:D21" si="0">C16+$C$9</f>
        <v>0.91959999999999997</v>
      </c>
      <c r="E16" s="8">
        <f>'TARIFNE STAVKE do 31.03.2022'!F7</f>
        <v>4.4400000000000002E-2</v>
      </c>
      <c r="F16" s="9">
        <f t="shared" ref="F16:F21" si="1">(D16+E16)</f>
        <v>0.96399999999999997</v>
      </c>
    </row>
    <row r="17" spans="1:6">
      <c r="A17" s="3">
        <v>3</v>
      </c>
      <c r="B17" s="3" t="s">
        <v>21</v>
      </c>
      <c r="C17" s="9">
        <v>2.9700000000000001E-2</v>
      </c>
      <c r="D17" s="13">
        <f t="shared" si="0"/>
        <v>0.91959999999999997</v>
      </c>
      <c r="E17" s="8">
        <f>'TARIFNE STAVKE do 31.03.2022'!F8</f>
        <v>4.3499999999999997E-2</v>
      </c>
      <c r="F17" s="9">
        <f t="shared" si="1"/>
        <v>0.96309999999999996</v>
      </c>
    </row>
    <row r="18" spans="1:6">
      <c r="A18" s="3">
        <v>4</v>
      </c>
      <c r="B18" s="3" t="s">
        <v>22</v>
      </c>
      <c r="C18" s="9">
        <v>2.9700000000000001E-2</v>
      </c>
      <c r="D18" s="13">
        <f t="shared" si="0"/>
        <v>0.91959999999999997</v>
      </c>
      <c r="E18" s="8">
        <f>'TARIFNE STAVKE do 31.03.2022'!F9</f>
        <v>4.2200000000000001E-2</v>
      </c>
      <c r="F18" s="9">
        <f t="shared" si="1"/>
        <v>0.96179999999999999</v>
      </c>
    </row>
    <row r="19" spans="1:6">
      <c r="A19" s="3">
        <v>5</v>
      </c>
      <c r="B19" s="3" t="s">
        <v>23</v>
      </c>
      <c r="C19" s="9">
        <v>2.9700000000000001E-2</v>
      </c>
      <c r="D19" s="13">
        <f t="shared" si="0"/>
        <v>0.91959999999999997</v>
      </c>
      <c r="E19" s="8">
        <f>'TARIFNE STAVKE do 31.03.2022'!F10</f>
        <v>0.04</v>
      </c>
      <c r="F19" s="9">
        <f t="shared" si="1"/>
        <v>0.95960000000000001</v>
      </c>
    </row>
    <row r="20" spans="1:6">
      <c r="A20" s="3">
        <v>6</v>
      </c>
      <c r="B20" s="3" t="s">
        <v>24</v>
      </c>
      <c r="C20" s="9">
        <v>2.9700000000000001E-2</v>
      </c>
      <c r="D20" s="13">
        <f t="shared" si="0"/>
        <v>0.91959999999999997</v>
      </c>
      <c r="E20" s="8">
        <f>'TARIFNE STAVKE do 31.03.2022'!F11</f>
        <v>3.7699999999999997E-2</v>
      </c>
      <c r="F20" s="9">
        <f t="shared" si="1"/>
        <v>0.95729999999999993</v>
      </c>
    </row>
    <row r="21" spans="1:6">
      <c r="A21" s="3">
        <v>7</v>
      </c>
      <c r="B21" s="3" t="s">
        <v>25</v>
      </c>
      <c r="C21" s="9">
        <v>2.9700000000000001E-2</v>
      </c>
      <c r="D21" s="13">
        <f t="shared" si="0"/>
        <v>0.91959999999999997</v>
      </c>
      <c r="E21" s="8">
        <f>'TARIFNE STAVKE do 31.03.2022'!F12</f>
        <v>3.5499999999999997E-2</v>
      </c>
      <c r="F21" s="9">
        <f t="shared" si="1"/>
        <v>0.95509999999999995</v>
      </c>
    </row>
    <row r="22" spans="1:6">
      <c r="A22" s="1"/>
      <c r="B22" s="2"/>
      <c r="C22" s="5"/>
      <c r="D22" s="6"/>
      <c r="E22" s="6"/>
    </row>
    <row r="23" spans="1:6">
      <c r="A23" s="117" t="s">
        <v>26</v>
      </c>
      <c r="B23" s="117"/>
      <c r="C23" s="117"/>
      <c r="D23" s="117"/>
      <c r="E23" s="117"/>
      <c r="F23" s="117"/>
    </row>
    <row r="24" spans="1:6" ht="38.25">
      <c r="A24" s="3" t="s">
        <v>8</v>
      </c>
      <c r="B24" s="3" t="s">
        <v>9</v>
      </c>
      <c r="C24" s="4" t="s">
        <v>10</v>
      </c>
      <c r="D24" s="4" t="s">
        <v>11</v>
      </c>
      <c r="E24" s="4" t="s">
        <v>12</v>
      </c>
      <c r="F24" s="4" t="s">
        <v>13</v>
      </c>
    </row>
    <row r="25" spans="1:6">
      <c r="A25" s="7"/>
      <c r="B25" s="7" t="s">
        <v>14</v>
      </c>
      <c r="C25" s="7" t="s">
        <v>15</v>
      </c>
      <c r="D25" s="7" t="s">
        <v>5</v>
      </c>
      <c r="E25" s="7" t="s">
        <v>16</v>
      </c>
      <c r="F25" s="11" t="s">
        <v>17</v>
      </c>
    </row>
    <row r="26" spans="1:6">
      <c r="A26" s="120" t="s">
        <v>27</v>
      </c>
      <c r="B26" s="121"/>
      <c r="C26" s="121"/>
      <c r="D26" s="121"/>
      <c r="E26" s="121"/>
      <c r="F26" s="121"/>
    </row>
    <row r="27" spans="1:6">
      <c r="A27" s="3">
        <v>1</v>
      </c>
      <c r="B27" s="3" t="s">
        <v>19</v>
      </c>
      <c r="C27" s="9">
        <v>2.3199999999999998E-2</v>
      </c>
      <c r="D27" s="13">
        <f t="shared" ref="D27:D34" si="2">C27+$C$9</f>
        <v>0.91310000000000002</v>
      </c>
      <c r="E27" s="10">
        <f>'TARIFNE STAVKE od 01.04.2022'!F16</f>
        <v>3.3700000000000001E-2</v>
      </c>
      <c r="F27" s="9">
        <f>(D27+E27)</f>
        <v>0.94679999999999997</v>
      </c>
    </row>
    <row r="28" spans="1:6">
      <c r="A28" s="3">
        <v>2</v>
      </c>
      <c r="B28" s="3" t="s">
        <v>20</v>
      </c>
      <c r="C28" s="9">
        <v>2.3199999999999998E-2</v>
      </c>
      <c r="D28" s="13">
        <f t="shared" si="2"/>
        <v>0.91310000000000002</v>
      </c>
      <c r="E28" s="10">
        <f>'TARIFNE STAVKE od 01.04.2022'!F17</f>
        <v>3.3700000000000001E-2</v>
      </c>
      <c r="F28" s="9">
        <f t="shared" ref="F28:F34" si="3">(D28+E28)</f>
        <v>0.94679999999999997</v>
      </c>
    </row>
    <row r="29" spans="1:6">
      <c r="A29" s="3">
        <v>3</v>
      </c>
      <c r="B29" s="3" t="s">
        <v>21</v>
      </c>
      <c r="C29" s="9">
        <v>2.3199999999999998E-2</v>
      </c>
      <c r="D29" s="13">
        <f t="shared" si="2"/>
        <v>0.91310000000000002</v>
      </c>
      <c r="E29" s="10">
        <f>'TARIFNE STAVKE od 01.04.2022'!F18</f>
        <v>3.3700000000000001E-2</v>
      </c>
      <c r="F29" s="9">
        <f t="shared" si="3"/>
        <v>0.94679999999999997</v>
      </c>
    </row>
    <row r="30" spans="1:6">
      <c r="A30" s="3">
        <v>4</v>
      </c>
      <c r="B30" s="3" t="s">
        <v>22</v>
      </c>
      <c r="C30" s="9">
        <v>2.3199999999999998E-2</v>
      </c>
      <c r="D30" s="13">
        <f t="shared" si="2"/>
        <v>0.91310000000000002</v>
      </c>
      <c r="E30" s="10">
        <f>'TARIFNE STAVKE od 01.04.2022'!F19</f>
        <v>3.0300000000000001E-2</v>
      </c>
      <c r="F30" s="9">
        <f t="shared" si="3"/>
        <v>0.94340000000000002</v>
      </c>
    </row>
    <row r="31" spans="1:6">
      <c r="A31" s="3">
        <v>5</v>
      </c>
      <c r="B31" s="3" t="s">
        <v>23</v>
      </c>
      <c r="C31" s="9">
        <v>2.3199999999999998E-2</v>
      </c>
      <c r="D31" s="13">
        <f t="shared" si="2"/>
        <v>0.91310000000000002</v>
      </c>
      <c r="E31" s="10">
        <f>'TARIFNE STAVKE od 01.04.2022'!F20</f>
        <v>3.0300000000000001E-2</v>
      </c>
      <c r="F31" s="9">
        <f t="shared" si="3"/>
        <v>0.94340000000000002</v>
      </c>
    </row>
    <row r="32" spans="1:6">
      <c r="A32" s="3">
        <v>6</v>
      </c>
      <c r="B32" s="3" t="s">
        <v>24</v>
      </c>
      <c r="C32" s="9">
        <v>2.3199999999999998E-2</v>
      </c>
      <c r="D32" s="13">
        <f t="shared" si="2"/>
        <v>0.91310000000000002</v>
      </c>
      <c r="E32" s="10">
        <f>'TARIFNE STAVKE od 01.04.2022'!F21</f>
        <v>2.86E-2</v>
      </c>
      <c r="F32" s="9">
        <f t="shared" si="3"/>
        <v>0.94169999999999998</v>
      </c>
    </row>
    <row r="33" spans="1:6">
      <c r="A33" s="3">
        <v>7</v>
      </c>
      <c r="B33" s="3" t="s">
        <v>25</v>
      </c>
      <c r="C33" s="9">
        <v>2.3199999999999998E-2</v>
      </c>
      <c r="D33" s="13">
        <f t="shared" si="2"/>
        <v>0.91310000000000002</v>
      </c>
      <c r="E33" s="10">
        <f>'TARIFNE STAVKE od 01.04.2022'!F22</f>
        <v>2.7E-2</v>
      </c>
      <c r="F33" s="9">
        <f t="shared" si="3"/>
        <v>0.94010000000000005</v>
      </c>
    </row>
    <row r="34" spans="1:6">
      <c r="A34" s="3">
        <v>8</v>
      </c>
      <c r="B34" s="3" t="s">
        <v>28</v>
      </c>
      <c r="C34" s="9">
        <v>2.3199999999999998E-2</v>
      </c>
      <c r="D34" s="13">
        <f t="shared" si="2"/>
        <v>0.91310000000000002</v>
      </c>
      <c r="E34" s="10">
        <f>'TARIFNE STAVKE od 01.04.2022'!F23</f>
        <v>2.53E-2</v>
      </c>
      <c r="F34" s="9">
        <f t="shared" si="3"/>
        <v>0.93840000000000001</v>
      </c>
    </row>
    <row r="36" spans="1:6">
      <c r="A36" s="117" t="s">
        <v>29</v>
      </c>
      <c r="B36" s="117"/>
      <c r="C36" s="117"/>
      <c r="D36" s="117"/>
      <c r="E36" s="117"/>
      <c r="F36" s="117"/>
    </row>
    <row r="37" spans="1:6" ht="38.25">
      <c r="A37" s="3" t="s">
        <v>8</v>
      </c>
      <c r="B37" s="3" t="s">
        <v>9</v>
      </c>
      <c r="C37" s="4" t="s">
        <v>10</v>
      </c>
      <c r="D37" s="4" t="s">
        <v>11</v>
      </c>
      <c r="E37" s="4" t="s">
        <v>12</v>
      </c>
      <c r="F37" s="4" t="s">
        <v>13</v>
      </c>
    </row>
    <row r="38" spans="1:6">
      <c r="A38" s="7"/>
      <c r="B38" s="7" t="s">
        <v>14</v>
      </c>
      <c r="C38" s="7" t="s">
        <v>15</v>
      </c>
      <c r="D38" s="7" t="s">
        <v>5</v>
      </c>
      <c r="E38" s="7" t="s">
        <v>16</v>
      </c>
      <c r="F38" s="11" t="s">
        <v>17</v>
      </c>
    </row>
    <row r="39" spans="1:6">
      <c r="A39" s="120" t="s">
        <v>30</v>
      </c>
      <c r="B39" s="121"/>
      <c r="C39" s="121"/>
      <c r="D39" s="121"/>
      <c r="E39" s="121"/>
      <c r="F39" s="121"/>
    </row>
    <row r="40" spans="1:6">
      <c r="A40" s="3">
        <v>1</v>
      </c>
      <c r="B40" s="3" t="s">
        <v>19</v>
      </c>
      <c r="C40" s="9">
        <v>2.5899999999999999E-2</v>
      </c>
      <c r="D40" s="13">
        <f t="shared" ref="D40:D44" si="4">C40+$C$9</f>
        <v>0.91580000000000006</v>
      </c>
      <c r="E40" s="8">
        <f>'TARIFNE STAVKE do 31.03.2022'!F27</f>
        <v>2.4500000000000001E-2</v>
      </c>
      <c r="F40" s="9">
        <f>(D40+E40)</f>
        <v>0.94030000000000002</v>
      </c>
    </row>
    <row r="41" spans="1:6">
      <c r="A41" s="3">
        <v>2</v>
      </c>
      <c r="B41" s="3" t="s">
        <v>20</v>
      </c>
      <c r="C41" s="9">
        <v>2.5899999999999999E-2</v>
      </c>
      <c r="D41" s="13">
        <f t="shared" si="4"/>
        <v>0.91580000000000006</v>
      </c>
      <c r="E41" s="8">
        <f>'TARIFNE STAVKE do 31.03.2022'!F28</f>
        <v>2.4299999999999999E-2</v>
      </c>
      <c r="F41" s="9">
        <f t="shared" ref="F41:F44" si="5">(D41+E41)</f>
        <v>0.94010000000000005</v>
      </c>
    </row>
    <row r="42" spans="1:6">
      <c r="A42" s="3">
        <v>3</v>
      </c>
      <c r="B42" s="3" t="s">
        <v>21</v>
      </c>
      <c r="C42" s="9">
        <v>2.5899999999999999E-2</v>
      </c>
      <c r="D42" s="13">
        <f t="shared" si="4"/>
        <v>0.91580000000000006</v>
      </c>
      <c r="E42" s="8">
        <f>'TARIFNE STAVKE do 31.03.2022'!F29</f>
        <v>2.1899999999999999E-2</v>
      </c>
      <c r="F42" s="9">
        <f t="shared" si="5"/>
        <v>0.93770000000000009</v>
      </c>
    </row>
    <row r="43" spans="1:6">
      <c r="A43" s="3">
        <v>4</v>
      </c>
      <c r="B43" s="3" t="s">
        <v>22</v>
      </c>
      <c r="C43" s="9">
        <v>2.5899999999999999E-2</v>
      </c>
      <c r="D43" s="13">
        <f t="shared" si="4"/>
        <v>0.91580000000000006</v>
      </c>
      <c r="E43" s="8">
        <f>'TARIFNE STAVKE do 31.03.2022'!F30</f>
        <v>2.07E-2</v>
      </c>
      <c r="F43" s="9">
        <f t="shared" si="5"/>
        <v>0.93650000000000011</v>
      </c>
    </row>
    <row r="44" spans="1:6">
      <c r="A44" s="3">
        <v>5</v>
      </c>
      <c r="B44" s="3" t="s">
        <v>23</v>
      </c>
      <c r="C44" s="9">
        <v>2.5899999999999999E-2</v>
      </c>
      <c r="D44" s="13">
        <f t="shared" si="4"/>
        <v>0.91580000000000006</v>
      </c>
      <c r="E44" s="8">
        <f>'TARIFNE STAVKE do 31.03.2022'!F31</f>
        <v>1.8200000000000001E-2</v>
      </c>
      <c r="F44" s="9">
        <f t="shared" si="5"/>
        <v>0.93400000000000005</v>
      </c>
    </row>
    <row r="45" spans="1:6">
      <c r="A45" s="120" t="s">
        <v>31</v>
      </c>
      <c r="B45" s="121"/>
      <c r="C45" s="121"/>
      <c r="D45" s="121"/>
      <c r="E45" s="121"/>
      <c r="F45" s="121"/>
    </row>
    <row r="46" spans="1:6">
      <c r="A46" s="3">
        <v>1</v>
      </c>
      <c r="B46" s="3" t="s">
        <v>20</v>
      </c>
      <c r="C46" s="9">
        <v>3.04E-2</v>
      </c>
      <c r="D46" s="13">
        <f t="shared" ref="D46:D49" si="6">C46+$C$9</f>
        <v>0.92030000000000001</v>
      </c>
      <c r="E46" s="8">
        <f>'TARIFNE STAVKE do 31.03.2022'!F35</f>
        <v>7.46E-2</v>
      </c>
      <c r="F46" s="9">
        <f>(D46+E46)</f>
        <v>0.99490000000000001</v>
      </c>
    </row>
    <row r="47" spans="1:6">
      <c r="A47" s="3">
        <v>2</v>
      </c>
      <c r="B47" s="3" t="s">
        <v>21</v>
      </c>
      <c r="C47" s="9">
        <v>3.04E-2</v>
      </c>
      <c r="D47" s="13">
        <f t="shared" si="6"/>
        <v>0.92030000000000001</v>
      </c>
      <c r="E47" s="8">
        <f>'TARIFNE STAVKE do 31.03.2022'!F36</f>
        <v>7.0900000000000005E-2</v>
      </c>
      <c r="F47" s="9">
        <f t="shared" ref="F47:F49" si="7">(D47+E47)</f>
        <v>0.99119999999999997</v>
      </c>
    </row>
    <row r="48" spans="1:6">
      <c r="A48" s="3">
        <v>3</v>
      </c>
      <c r="B48" s="3" t="s">
        <v>22</v>
      </c>
      <c r="C48" s="9">
        <v>3.04E-2</v>
      </c>
      <c r="D48" s="13">
        <f t="shared" si="6"/>
        <v>0.92030000000000001</v>
      </c>
      <c r="E48" s="8">
        <f>'TARIFNE STAVKE do 31.03.2022'!F37</f>
        <v>6.7100000000000007E-2</v>
      </c>
      <c r="F48" s="9">
        <f t="shared" si="7"/>
        <v>0.98740000000000006</v>
      </c>
    </row>
    <row r="49" spans="1:6">
      <c r="A49" s="3">
        <v>4</v>
      </c>
      <c r="B49" s="3" t="s">
        <v>23</v>
      </c>
      <c r="C49" s="9">
        <v>3.04E-2</v>
      </c>
      <c r="D49" s="13">
        <f t="shared" si="6"/>
        <v>0.92030000000000001</v>
      </c>
      <c r="E49" s="8">
        <f>'TARIFNE STAVKE do 31.03.2022'!F38</f>
        <v>6.7100000000000007E-2</v>
      </c>
      <c r="F49" s="9">
        <f t="shared" si="7"/>
        <v>0.98740000000000006</v>
      </c>
    </row>
    <row r="51" spans="1:6">
      <c r="A51" s="117" t="s">
        <v>32</v>
      </c>
      <c r="B51" s="117"/>
      <c r="C51" s="117"/>
      <c r="D51" s="117"/>
      <c r="E51" s="117"/>
      <c r="F51" s="117"/>
    </row>
    <row r="52" spans="1:6" ht="38.25">
      <c r="A52" s="3" t="s">
        <v>8</v>
      </c>
      <c r="B52" s="3" t="s">
        <v>9</v>
      </c>
      <c r="C52" s="4" t="s">
        <v>10</v>
      </c>
      <c r="D52" s="4" t="s">
        <v>11</v>
      </c>
      <c r="E52" s="4" t="s">
        <v>12</v>
      </c>
      <c r="F52" s="4" t="s">
        <v>13</v>
      </c>
    </row>
    <row r="53" spans="1:6">
      <c r="A53" s="7"/>
      <c r="B53" s="7" t="s">
        <v>14</v>
      </c>
      <c r="C53" s="7" t="s">
        <v>15</v>
      </c>
      <c r="D53" s="7" t="s">
        <v>5</v>
      </c>
      <c r="E53" s="7" t="s">
        <v>16</v>
      </c>
      <c r="F53" s="11" t="s">
        <v>17</v>
      </c>
    </row>
    <row r="54" spans="1:6">
      <c r="A54" s="122" t="s">
        <v>33</v>
      </c>
      <c r="B54" s="122"/>
      <c r="C54" s="122"/>
      <c r="D54" s="122"/>
      <c r="E54" s="122"/>
      <c r="F54" s="122"/>
    </row>
    <row r="55" spans="1:6">
      <c r="A55" s="3">
        <v>1</v>
      </c>
      <c r="B55" s="3" t="s">
        <v>20</v>
      </c>
      <c r="C55" s="9">
        <v>3.4200000000000001E-2</v>
      </c>
      <c r="D55" s="13">
        <f t="shared" ref="D55:D57" si="8">C55+$C$9</f>
        <v>0.92410000000000003</v>
      </c>
      <c r="E55" s="10">
        <f>'TARIFNE STAVKE do 31.03.2022'!F42</f>
        <v>5.2200000000000003E-2</v>
      </c>
      <c r="F55" s="9">
        <f>(D55+E55)</f>
        <v>0.97630000000000006</v>
      </c>
    </row>
    <row r="56" spans="1:6">
      <c r="A56" s="3">
        <v>2</v>
      </c>
      <c r="B56" s="3" t="s">
        <v>21</v>
      </c>
      <c r="C56" s="9">
        <v>3.4200000000000001E-2</v>
      </c>
      <c r="D56" s="13">
        <f t="shared" si="8"/>
        <v>0.92410000000000003</v>
      </c>
      <c r="E56" s="10">
        <f>'TARIFNE STAVKE do 31.03.2022'!F43</f>
        <v>5.2200000000000003E-2</v>
      </c>
      <c r="F56" s="9">
        <f t="shared" ref="F56:F57" si="9">(D56+E56)</f>
        <v>0.97630000000000006</v>
      </c>
    </row>
    <row r="57" spans="1:6">
      <c r="A57" s="3">
        <v>3</v>
      </c>
      <c r="B57" s="3" t="s">
        <v>22</v>
      </c>
      <c r="C57" s="9">
        <v>3.4200000000000001E-2</v>
      </c>
      <c r="D57" s="13">
        <f t="shared" si="8"/>
        <v>0.92410000000000003</v>
      </c>
      <c r="E57" s="10">
        <f>'TARIFNE STAVKE do 31.03.2022'!F44</f>
        <v>4.9599999999999998E-2</v>
      </c>
      <c r="F57" s="9">
        <f t="shared" si="9"/>
        <v>0.97370000000000001</v>
      </c>
    </row>
    <row r="58" spans="1:6">
      <c r="A58" s="122" t="s">
        <v>34</v>
      </c>
      <c r="B58" s="122"/>
      <c r="C58" s="122"/>
      <c r="D58" s="122"/>
      <c r="E58" s="122"/>
      <c r="F58" s="122"/>
    </row>
    <row r="59" spans="1:6">
      <c r="A59" s="3">
        <v>1</v>
      </c>
      <c r="B59" s="3" t="s">
        <v>20</v>
      </c>
      <c r="C59" s="9">
        <v>3.4200000000000001E-2</v>
      </c>
      <c r="D59" s="13">
        <f t="shared" ref="D59:D61" si="10">C59+$C$9</f>
        <v>0.92410000000000003</v>
      </c>
      <c r="E59" s="10">
        <f>'TARIFNE STAVKE do 31.03.2022'!F48</f>
        <v>4.7199999999999999E-2</v>
      </c>
      <c r="F59" s="9">
        <f>(D59+E59)</f>
        <v>0.97130000000000005</v>
      </c>
    </row>
    <row r="60" spans="1:6">
      <c r="A60" s="3">
        <v>2</v>
      </c>
      <c r="B60" s="3" t="s">
        <v>21</v>
      </c>
      <c r="C60" s="9">
        <v>3.4200000000000001E-2</v>
      </c>
      <c r="D60" s="13">
        <f t="shared" si="10"/>
        <v>0.92410000000000003</v>
      </c>
      <c r="E60" s="10">
        <f>'TARIFNE STAVKE do 31.03.2022'!F49</f>
        <v>4.7199999999999999E-2</v>
      </c>
      <c r="F60" s="9">
        <f t="shared" ref="F60:F61" si="11">(D60+E60)</f>
        <v>0.97130000000000005</v>
      </c>
    </row>
    <row r="61" spans="1:6">
      <c r="A61" s="3">
        <v>3</v>
      </c>
      <c r="B61" s="3" t="s">
        <v>23</v>
      </c>
      <c r="C61" s="9">
        <v>3.4200000000000001E-2</v>
      </c>
      <c r="D61" s="13">
        <f t="shared" si="10"/>
        <v>0.92410000000000003</v>
      </c>
      <c r="E61" s="10">
        <f>'TARIFNE STAVKE do 31.03.2022'!F50</f>
        <v>4.2500000000000003E-2</v>
      </c>
      <c r="F61" s="9">
        <f t="shared" si="11"/>
        <v>0.96660000000000001</v>
      </c>
    </row>
    <row r="63" spans="1:6">
      <c r="A63" s="117" t="s">
        <v>35</v>
      </c>
      <c r="B63" s="117"/>
      <c r="C63" s="117"/>
      <c r="D63" s="117"/>
      <c r="E63" s="117"/>
      <c r="F63" s="117"/>
    </row>
    <row r="64" spans="1:6" ht="38.25">
      <c r="A64" s="3" t="s">
        <v>8</v>
      </c>
      <c r="B64" s="3" t="s">
        <v>9</v>
      </c>
      <c r="C64" s="4" t="s">
        <v>10</v>
      </c>
      <c r="D64" s="4" t="s">
        <v>11</v>
      </c>
      <c r="E64" s="4" t="s">
        <v>12</v>
      </c>
      <c r="F64" s="4" t="s">
        <v>13</v>
      </c>
    </row>
    <row r="65" spans="1:6">
      <c r="A65" s="7"/>
      <c r="B65" s="7" t="s">
        <v>14</v>
      </c>
      <c r="C65" s="7" t="s">
        <v>15</v>
      </c>
      <c r="D65" s="7" t="s">
        <v>5</v>
      </c>
      <c r="E65" s="7" t="s">
        <v>16</v>
      </c>
      <c r="F65" s="11" t="s">
        <v>17</v>
      </c>
    </row>
    <row r="66" spans="1:6">
      <c r="A66" s="123" t="s">
        <v>150</v>
      </c>
      <c r="B66" s="124"/>
      <c r="C66" s="124"/>
      <c r="D66" s="124"/>
      <c r="E66" s="124"/>
      <c r="F66" s="124"/>
    </row>
    <row r="67" spans="1:6">
      <c r="A67" s="3">
        <v>1</v>
      </c>
      <c r="B67" s="3" t="s">
        <v>20</v>
      </c>
      <c r="C67" s="9">
        <v>3.04E-2</v>
      </c>
      <c r="D67" s="13">
        <f t="shared" ref="D67:D70" si="12">C67+$C$9</f>
        <v>0.92030000000000001</v>
      </c>
      <c r="E67" s="8">
        <f>'TARIFNE STAVKE od 01.04.2022'!F17</f>
        <v>3.3700000000000001E-2</v>
      </c>
      <c r="F67" s="9">
        <f>(D67+E67)</f>
        <v>0.95399999999999996</v>
      </c>
    </row>
    <row r="68" spans="1:6">
      <c r="A68" s="3">
        <v>2</v>
      </c>
      <c r="B68" s="3" t="s">
        <v>21</v>
      </c>
      <c r="C68" s="9">
        <v>3.04E-2</v>
      </c>
      <c r="D68" s="13">
        <f t="shared" si="12"/>
        <v>0.92030000000000001</v>
      </c>
      <c r="E68" s="8">
        <f>'TARIFNE STAVKE od 01.04.2022'!F18</f>
        <v>3.3700000000000001E-2</v>
      </c>
      <c r="F68" s="9">
        <f t="shared" ref="F68:F70" si="13">(D68+E68)</f>
        <v>0.95399999999999996</v>
      </c>
    </row>
    <row r="69" spans="1:6">
      <c r="A69" s="3">
        <v>3</v>
      </c>
      <c r="B69" s="3" t="s">
        <v>22</v>
      </c>
      <c r="C69" s="9">
        <v>3.04E-2</v>
      </c>
      <c r="D69" s="13">
        <f t="shared" si="12"/>
        <v>0.92030000000000001</v>
      </c>
      <c r="E69" s="8">
        <f>'TARIFNE STAVKE od 01.04.2022'!F19</f>
        <v>3.0300000000000001E-2</v>
      </c>
      <c r="F69" s="9">
        <f t="shared" si="13"/>
        <v>0.9506</v>
      </c>
    </row>
    <row r="70" spans="1:6">
      <c r="A70" s="3">
        <v>4</v>
      </c>
      <c r="B70" s="3" t="s">
        <v>23</v>
      </c>
      <c r="C70" s="9">
        <v>3.04E-2</v>
      </c>
      <c r="D70" s="13">
        <f t="shared" si="12"/>
        <v>0.92030000000000001</v>
      </c>
      <c r="E70" s="8">
        <f>'TARIFNE STAVKE od 01.04.2022'!F20</f>
        <v>3.0300000000000001E-2</v>
      </c>
      <c r="F70" s="9">
        <f t="shared" si="13"/>
        <v>0.9506</v>
      </c>
    </row>
    <row r="71" spans="1:6">
      <c r="A71" s="120" t="s">
        <v>37</v>
      </c>
      <c r="B71" s="121"/>
      <c r="C71" s="121"/>
      <c r="D71" s="121"/>
      <c r="E71" s="121"/>
      <c r="F71" s="121"/>
    </row>
    <row r="72" spans="1:6">
      <c r="A72" s="3">
        <v>1</v>
      </c>
      <c r="B72" s="3" t="s">
        <v>19</v>
      </c>
      <c r="C72" s="9">
        <v>3.04E-2</v>
      </c>
      <c r="D72" s="13">
        <f t="shared" ref="D72:D76" si="14">C72+$C$9</f>
        <v>0.92030000000000001</v>
      </c>
      <c r="E72" s="8">
        <f>'TARIFNE STAVKE do 31.03.2022'!F61</f>
        <v>0.04</v>
      </c>
      <c r="F72" s="9">
        <f>(D72+E72)</f>
        <v>0.96030000000000004</v>
      </c>
    </row>
    <row r="73" spans="1:6">
      <c r="A73" s="3">
        <v>2</v>
      </c>
      <c r="B73" s="3" t="s">
        <v>20</v>
      </c>
      <c r="C73" s="9">
        <v>3.04E-2</v>
      </c>
      <c r="D73" s="13">
        <f t="shared" si="14"/>
        <v>0.92030000000000001</v>
      </c>
      <c r="E73" s="8">
        <f>'TARIFNE STAVKE do 31.03.2022'!F62</f>
        <v>3.0800000000000001E-2</v>
      </c>
      <c r="F73" s="9">
        <f t="shared" ref="F73:F76" si="15">(D73+E73)</f>
        <v>0.95110000000000006</v>
      </c>
    </row>
    <row r="74" spans="1:6">
      <c r="A74" s="3">
        <v>3</v>
      </c>
      <c r="B74" s="3" t="s">
        <v>21</v>
      </c>
      <c r="C74" s="9">
        <v>3.04E-2</v>
      </c>
      <c r="D74" s="13">
        <f t="shared" si="14"/>
        <v>0.92030000000000001</v>
      </c>
      <c r="E74" s="8">
        <f>'TARIFNE STAVKE do 31.03.2022'!F63</f>
        <v>3.0800000000000001E-2</v>
      </c>
      <c r="F74" s="9">
        <f t="shared" si="15"/>
        <v>0.95110000000000006</v>
      </c>
    </row>
    <row r="75" spans="1:6">
      <c r="A75" s="3">
        <v>4</v>
      </c>
      <c r="B75" s="3" t="s">
        <v>22</v>
      </c>
      <c r="C75" s="9">
        <v>3.04E-2</v>
      </c>
      <c r="D75" s="13">
        <f t="shared" si="14"/>
        <v>0.92030000000000001</v>
      </c>
      <c r="E75" s="8">
        <f>'TARIFNE STAVKE do 31.03.2022'!F64</f>
        <v>2.93E-2</v>
      </c>
      <c r="F75" s="9">
        <f t="shared" si="15"/>
        <v>0.9496</v>
      </c>
    </row>
    <row r="76" spans="1:6">
      <c r="A76" s="3">
        <v>5</v>
      </c>
      <c r="B76" s="3" t="s">
        <v>23</v>
      </c>
      <c r="C76" s="9">
        <v>3.04E-2</v>
      </c>
      <c r="D76" s="13">
        <f t="shared" si="14"/>
        <v>0.92030000000000001</v>
      </c>
      <c r="E76" s="8">
        <f>'TARIFNE STAVKE do 31.03.2022'!F65</f>
        <v>2.7699999999999999E-2</v>
      </c>
      <c r="F76" s="9">
        <f t="shared" si="15"/>
        <v>0.94799999999999995</v>
      </c>
    </row>
    <row r="77" spans="1:6">
      <c r="A77" s="122" t="s">
        <v>38</v>
      </c>
      <c r="B77" s="122"/>
      <c r="C77" s="122"/>
      <c r="D77" s="122"/>
      <c r="E77" s="122"/>
      <c r="F77" s="122"/>
    </row>
    <row r="78" spans="1:6">
      <c r="A78" s="3">
        <v>1</v>
      </c>
      <c r="B78" s="3" t="s">
        <v>19</v>
      </c>
      <c r="C78" s="9">
        <v>3.4200000000000001E-2</v>
      </c>
      <c r="D78" s="13">
        <f t="shared" ref="D78:D81" si="16">C78+$C$9</f>
        <v>0.92410000000000003</v>
      </c>
      <c r="E78" s="8">
        <f>'TARIFNE STAVKE do 31.03.2022'!F69</f>
        <v>3.6600000000000001E-2</v>
      </c>
      <c r="F78" s="9">
        <f>(D78+E78)</f>
        <v>0.9607</v>
      </c>
    </row>
    <row r="79" spans="1:6">
      <c r="A79" s="3">
        <v>2</v>
      </c>
      <c r="B79" s="3" t="s">
        <v>20</v>
      </c>
      <c r="C79" s="9">
        <v>3.4200000000000001E-2</v>
      </c>
      <c r="D79" s="13">
        <f t="shared" si="16"/>
        <v>0.92410000000000003</v>
      </c>
      <c r="E79" s="8">
        <f>'TARIFNE STAVKE do 31.03.2022'!F70</f>
        <v>3.1800000000000002E-2</v>
      </c>
      <c r="F79" s="9">
        <f t="shared" ref="F79:F81" si="17">(D79+E79)</f>
        <v>0.95590000000000008</v>
      </c>
    </row>
    <row r="80" spans="1:6">
      <c r="A80" s="3">
        <v>3</v>
      </c>
      <c r="B80" s="3" t="s">
        <v>21</v>
      </c>
      <c r="C80" s="9">
        <v>3.4200000000000001E-2</v>
      </c>
      <c r="D80" s="13">
        <f t="shared" si="16"/>
        <v>0.92410000000000003</v>
      </c>
      <c r="E80" s="8">
        <f>'TARIFNE STAVKE do 31.03.2022'!F71</f>
        <v>2.86E-2</v>
      </c>
      <c r="F80" s="9">
        <f t="shared" si="17"/>
        <v>0.95269999999999999</v>
      </c>
    </row>
    <row r="81" spans="1:6">
      <c r="A81" s="3">
        <v>4</v>
      </c>
      <c r="B81" s="3" t="s">
        <v>23</v>
      </c>
      <c r="C81" s="9">
        <v>3.4200000000000001E-2</v>
      </c>
      <c r="D81" s="13">
        <f t="shared" si="16"/>
        <v>0.92410000000000003</v>
      </c>
      <c r="E81" s="8">
        <f>'TARIFNE STAVKE do 31.03.2022'!F72</f>
        <v>2.5399999999999999E-2</v>
      </c>
      <c r="F81" s="9">
        <f t="shared" si="17"/>
        <v>0.94950000000000001</v>
      </c>
    </row>
    <row r="83" spans="1:6">
      <c r="A83" s="117" t="s">
        <v>39</v>
      </c>
      <c r="B83" s="117"/>
      <c r="C83" s="117"/>
      <c r="D83" s="117"/>
      <c r="E83" s="117"/>
      <c r="F83" s="117"/>
    </row>
    <row r="84" spans="1:6" ht="38.25">
      <c r="A84" s="3" t="s">
        <v>8</v>
      </c>
      <c r="B84" s="3" t="s">
        <v>9</v>
      </c>
      <c r="C84" s="4" t="s">
        <v>10</v>
      </c>
      <c r="D84" s="4" t="s">
        <v>11</v>
      </c>
      <c r="E84" s="4" t="s">
        <v>12</v>
      </c>
      <c r="F84" s="4" t="s">
        <v>13</v>
      </c>
    </row>
    <row r="85" spans="1:6">
      <c r="A85" s="7"/>
      <c r="B85" s="7" t="s">
        <v>14</v>
      </c>
      <c r="C85" s="7" t="s">
        <v>15</v>
      </c>
      <c r="D85" s="7" t="s">
        <v>5</v>
      </c>
      <c r="E85" s="7" t="s">
        <v>16</v>
      </c>
      <c r="F85" s="11" t="s">
        <v>17</v>
      </c>
    </row>
    <row r="86" spans="1:6">
      <c r="A86" s="120" t="s">
        <v>40</v>
      </c>
      <c r="B86" s="121"/>
      <c r="C86" s="121"/>
      <c r="D86" s="121"/>
      <c r="E86" s="121"/>
      <c r="F86" s="121"/>
    </row>
    <row r="87" spans="1:6">
      <c r="A87" s="3">
        <v>1</v>
      </c>
      <c r="B87" s="3" t="s">
        <v>19</v>
      </c>
      <c r="C87" s="9">
        <v>2.8199999999999999E-2</v>
      </c>
      <c r="D87" s="13">
        <f t="shared" ref="D87:D93" si="18">C87+$C$9</f>
        <v>0.91810000000000003</v>
      </c>
      <c r="E87" s="8">
        <f>'TARIFNE STAVKE do 31.03.2022'!F76</f>
        <v>4.3099999999999999E-2</v>
      </c>
      <c r="F87" s="9">
        <f>(D87+E87)</f>
        <v>0.96120000000000005</v>
      </c>
    </row>
    <row r="88" spans="1:6">
      <c r="A88" s="3">
        <v>2</v>
      </c>
      <c r="B88" s="3" t="s">
        <v>20</v>
      </c>
      <c r="C88" s="9">
        <v>2.8199999999999999E-2</v>
      </c>
      <c r="D88" s="13">
        <f t="shared" si="18"/>
        <v>0.91810000000000003</v>
      </c>
      <c r="E88" s="8">
        <f>'TARIFNE STAVKE do 31.03.2022'!F77</f>
        <v>3.5900000000000001E-2</v>
      </c>
      <c r="F88" s="9">
        <f t="shared" ref="F88:F93" si="19">(D88+E88)</f>
        <v>0.95400000000000007</v>
      </c>
    </row>
    <row r="89" spans="1:6">
      <c r="A89" s="3">
        <v>3</v>
      </c>
      <c r="B89" s="3" t="s">
        <v>21</v>
      </c>
      <c r="C89" s="9">
        <v>2.8199999999999999E-2</v>
      </c>
      <c r="D89" s="13">
        <f t="shared" si="18"/>
        <v>0.91810000000000003</v>
      </c>
      <c r="E89" s="8">
        <f>'TARIFNE STAVKE do 31.03.2022'!F78</f>
        <v>3.4099999999999998E-2</v>
      </c>
      <c r="F89" s="9">
        <f t="shared" si="19"/>
        <v>0.95220000000000005</v>
      </c>
    </row>
    <row r="90" spans="1:6">
      <c r="A90" s="3">
        <v>4</v>
      </c>
      <c r="B90" s="3" t="s">
        <v>22</v>
      </c>
      <c r="C90" s="9">
        <v>2.8199999999999999E-2</v>
      </c>
      <c r="D90" s="13">
        <f t="shared" si="18"/>
        <v>0.91810000000000003</v>
      </c>
      <c r="E90" s="8">
        <f>'TARIFNE STAVKE do 31.03.2022'!F79</f>
        <v>3.2300000000000002E-2</v>
      </c>
      <c r="F90" s="9">
        <f t="shared" si="19"/>
        <v>0.95040000000000002</v>
      </c>
    </row>
    <row r="91" spans="1:6">
      <c r="A91" s="3">
        <v>5</v>
      </c>
      <c r="B91" s="3" t="s">
        <v>23</v>
      </c>
      <c r="C91" s="9">
        <v>2.8199999999999999E-2</v>
      </c>
      <c r="D91" s="13">
        <f t="shared" si="18"/>
        <v>0.91810000000000003</v>
      </c>
      <c r="E91" s="8">
        <f>'TARIFNE STAVKE do 31.03.2022'!F80</f>
        <v>3.0499999999999999E-2</v>
      </c>
      <c r="F91" s="9">
        <f t="shared" si="19"/>
        <v>0.9486</v>
      </c>
    </row>
    <row r="92" spans="1:6">
      <c r="A92" s="3">
        <v>6</v>
      </c>
      <c r="B92" s="3" t="s">
        <v>24</v>
      </c>
      <c r="C92" s="9">
        <v>2.8199999999999999E-2</v>
      </c>
      <c r="D92" s="13">
        <f t="shared" si="18"/>
        <v>0.91810000000000003</v>
      </c>
      <c r="E92" s="8">
        <f>'TARIFNE STAVKE do 31.03.2022'!F81</f>
        <v>2.87E-2</v>
      </c>
      <c r="F92" s="9">
        <f t="shared" si="19"/>
        <v>0.94679999999999997</v>
      </c>
    </row>
    <row r="93" spans="1:6">
      <c r="A93" s="3">
        <v>7</v>
      </c>
      <c r="B93" s="3" t="s">
        <v>25</v>
      </c>
      <c r="C93" s="9">
        <v>2.8199999999999999E-2</v>
      </c>
      <c r="D93" s="13">
        <f t="shared" si="18"/>
        <v>0.91810000000000003</v>
      </c>
      <c r="E93" s="8">
        <f>'TARIFNE STAVKE do 31.03.2022'!F82</f>
        <v>2.87E-2</v>
      </c>
      <c r="F93" s="9">
        <f t="shared" si="19"/>
        <v>0.94679999999999997</v>
      </c>
    </row>
    <row r="94" spans="1:6">
      <c r="A94" s="120" t="s">
        <v>41</v>
      </c>
      <c r="B94" s="121"/>
      <c r="C94" s="121"/>
      <c r="D94" s="121"/>
      <c r="E94" s="121"/>
      <c r="F94" s="121"/>
    </row>
    <row r="95" spans="1:6">
      <c r="A95" s="3">
        <v>1</v>
      </c>
      <c r="B95" s="3" t="s">
        <v>20</v>
      </c>
      <c r="C95" s="9">
        <v>2.8199999999999999E-2</v>
      </c>
      <c r="D95" s="13">
        <f t="shared" ref="D95:D97" si="20">C95+$C$9</f>
        <v>0.91810000000000003</v>
      </c>
      <c r="E95" s="8">
        <f>'TARIFNE STAVKE do 31.03.2022'!F86</f>
        <v>2.23E-2</v>
      </c>
      <c r="F95" s="9">
        <f>(D95+E95)</f>
        <v>0.94040000000000001</v>
      </c>
    </row>
    <row r="96" spans="1:6">
      <c r="A96" s="3">
        <v>2</v>
      </c>
      <c r="B96" s="3" t="s">
        <v>22</v>
      </c>
      <c r="C96" s="9">
        <v>2.8199999999999999E-2</v>
      </c>
      <c r="D96" s="13">
        <f t="shared" si="20"/>
        <v>0.91810000000000003</v>
      </c>
      <c r="E96" s="8">
        <f>'TARIFNE STAVKE do 31.03.2022'!F87</f>
        <v>1.78E-2</v>
      </c>
      <c r="F96" s="9">
        <f t="shared" ref="F96:F97" si="21">(D96+E96)</f>
        <v>0.93590000000000007</v>
      </c>
    </row>
    <row r="97" spans="1:6">
      <c r="A97" s="3">
        <v>3</v>
      </c>
      <c r="B97" s="3" t="s">
        <v>23</v>
      </c>
      <c r="C97" s="9">
        <v>2.8199999999999999E-2</v>
      </c>
      <c r="D97" s="13">
        <f t="shared" si="20"/>
        <v>0.91810000000000003</v>
      </c>
      <c r="E97" s="8">
        <f>'TARIFNE STAVKE do 31.03.2022'!F88</f>
        <v>1.78E-2</v>
      </c>
      <c r="F97" s="9">
        <f t="shared" si="21"/>
        <v>0.93590000000000007</v>
      </c>
    </row>
    <row r="99" spans="1:6">
      <c r="A99" s="117" t="s">
        <v>42</v>
      </c>
      <c r="B99" s="117"/>
      <c r="C99" s="117"/>
      <c r="D99" s="117"/>
      <c r="E99" s="117"/>
      <c r="F99" s="117"/>
    </row>
    <row r="100" spans="1:6" ht="38.25">
      <c r="A100" s="3" t="s">
        <v>8</v>
      </c>
      <c r="B100" s="3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</row>
    <row r="101" spans="1:6">
      <c r="A101" s="7"/>
      <c r="B101" s="7" t="s">
        <v>14</v>
      </c>
      <c r="C101" s="7" t="s">
        <v>15</v>
      </c>
      <c r="D101" s="7" t="s">
        <v>5</v>
      </c>
      <c r="E101" s="7" t="s">
        <v>16</v>
      </c>
      <c r="F101" s="11" t="s">
        <v>17</v>
      </c>
    </row>
    <row r="102" spans="1:6">
      <c r="A102" s="120" t="s">
        <v>43</v>
      </c>
      <c r="B102" s="121"/>
      <c r="C102" s="121"/>
      <c r="D102" s="121"/>
      <c r="E102" s="121"/>
      <c r="F102" s="121"/>
    </row>
    <row r="103" spans="1:6">
      <c r="A103" s="3">
        <v>1</v>
      </c>
      <c r="B103" s="3" t="s">
        <v>20</v>
      </c>
      <c r="C103" s="9">
        <v>3.1199999999999999E-2</v>
      </c>
      <c r="D103" s="13">
        <f t="shared" ref="D103:D105" si="22">C103+$C$9</f>
        <v>0.92110000000000003</v>
      </c>
      <c r="E103" s="8">
        <f>'TARIFNE STAVKE do 31.03.2022'!F92</f>
        <v>4.3999999999999997E-2</v>
      </c>
      <c r="F103" s="9">
        <f>(D103+E103)</f>
        <v>0.96510000000000007</v>
      </c>
    </row>
    <row r="104" spans="1:6">
      <c r="A104" s="3">
        <v>2</v>
      </c>
      <c r="B104" s="3" t="s">
        <v>21</v>
      </c>
      <c r="C104" s="9">
        <v>3.1199999999999999E-2</v>
      </c>
      <c r="D104" s="13">
        <f t="shared" si="22"/>
        <v>0.92110000000000003</v>
      </c>
      <c r="E104" s="8">
        <f>'TARIFNE STAVKE do 31.03.2022'!F93</f>
        <v>3.5200000000000002E-2</v>
      </c>
      <c r="F104" s="9">
        <f t="shared" ref="F104:F105" si="23">(D104+E104)</f>
        <v>0.95630000000000004</v>
      </c>
    </row>
    <row r="105" spans="1:6">
      <c r="A105" s="3">
        <v>3</v>
      </c>
      <c r="B105" s="3" t="s">
        <v>22</v>
      </c>
      <c r="C105" s="9">
        <v>3.1199999999999999E-2</v>
      </c>
      <c r="D105" s="13">
        <f t="shared" si="22"/>
        <v>0.92110000000000003</v>
      </c>
      <c r="E105" s="8">
        <f>'TARIFNE STAVKE do 31.03.2022'!F94</f>
        <v>3.3000000000000002E-2</v>
      </c>
      <c r="F105" s="9">
        <f t="shared" si="23"/>
        <v>0.95410000000000006</v>
      </c>
    </row>
    <row r="106" spans="1:6">
      <c r="A106" s="120" t="s">
        <v>44</v>
      </c>
      <c r="B106" s="121"/>
      <c r="C106" s="121"/>
      <c r="D106" s="121"/>
      <c r="E106" s="121"/>
      <c r="F106" s="121"/>
    </row>
    <row r="107" spans="1:6">
      <c r="A107" s="3">
        <v>1</v>
      </c>
      <c r="B107" s="3" t="s">
        <v>19</v>
      </c>
      <c r="C107" s="9">
        <v>3.1199999999999999E-2</v>
      </c>
      <c r="D107" s="13">
        <f t="shared" ref="D107:D110" si="24">C107+$C$9</f>
        <v>0.92110000000000003</v>
      </c>
      <c r="E107" s="8">
        <f>'TARIFNE STAVKE do 31.03.2022'!F98</f>
        <v>3.9899999999999998E-2</v>
      </c>
      <c r="F107" s="9">
        <f>(D107+E107)</f>
        <v>0.96100000000000008</v>
      </c>
    </row>
    <row r="108" spans="1:6">
      <c r="A108" s="3">
        <v>2</v>
      </c>
      <c r="B108" s="3" t="s">
        <v>20</v>
      </c>
      <c r="C108" s="9">
        <v>3.1199999999999999E-2</v>
      </c>
      <c r="D108" s="13">
        <f t="shared" si="24"/>
        <v>0.92110000000000003</v>
      </c>
      <c r="E108" s="8">
        <f>'TARIFNE STAVKE do 31.03.2022'!F99</f>
        <v>3.1899999999999998E-2</v>
      </c>
      <c r="F108" s="9">
        <f t="shared" ref="F108:F110" si="25">(D108+E108)</f>
        <v>0.95300000000000007</v>
      </c>
    </row>
    <row r="109" spans="1:6">
      <c r="A109" s="3">
        <v>3</v>
      </c>
      <c r="B109" s="3" t="s">
        <v>21</v>
      </c>
      <c r="C109" s="9">
        <v>3.1199999999999999E-2</v>
      </c>
      <c r="D109" s="13">
        <f t="shared" si="24"/>
        <v>0.92110000000000003</v>
      </c>
      <c r="E109" s="8">
        <f>'TARIFNE STAVKE do 31.03.2022'!F100</f>
        <v>3.1899999999999998E-2</v>
      </c>
      <c r="F109" s="9">
        <f t="shared" si="25"/>
        <v>0.95300000000000007</v>
      </c>
    </row>
    <row r="110" spans="1:6">
      <c r="A110" s="3">
        <v>4</v>
      </c>
      <c r="B110" s="3" t="s">
        <v>23</v>
      </c>
      <c r="C110" s="9">
        <v>3.1199999999999999E-2</v>
      </c>
      <c r="D110" s="13">
        <f t="shared" si="24"/>
        <v>0.92110000000000003</v>
      </c>
      <c r="E110" s="8">
        <f>'TARIFNE STAVKE do 31.03.2022'!F101</f>
        <v>2.87E-2</v>
      </c>
      <c r="F110" s="9">
        <f t="shared" si="25"/>
        <v>0.94979999999999998</v>
      </c>
    </row>
    <row r="111" spans="1:6">
      <c r="A111" s="120" t="s">
        <v>45</v>
      </c>
      <c r="B111" s="121"/>
      <c r="C111" s="121"/>
      <c r="D111" s="121"/>
      <c r="E111" s="121"/>
      <c r="F111" s="121"/>
    </row>
    <row r="112" spans="1:6">
      <c r="A112" s="3">
        <v>1</v>
      </c>
      <c r="B112" s="3" t="s">
        <v>19</v>
      </c>
      <c r="C112" s="9">
        <v>3.1199999999999999E-2</v>
      </c>
      <c r="D112" s="13">
        <f t="shared" ref="D112:D113" si="26">C112+$C$9</f>
        <v>0.92110000000000003</v>
      </c>
      <c r="E112" s="8">
        <f>'TARIFNE STAVKE do 31.03.2022'!F105</f>
        <v>3.0499999999999999E-2</v>
      </c>
      <c r="F112" s="9">
        <f>(D112+E112)</f>
        <v>0.9516</v>
      </c>
    </row>
    <row r="113" spans="1:6">
      <c r="A113" s="3">
        <v>2</v>
      </c>
      <c r="B113" s="3" t="s">
        <v>20</v>
      </c>
      <c r="C113" s="9">
        <v>3.1199999999999999E-2</v>
      </c>
      <c r="D113" s="13">
        <f t="shared" si="26"/>
        <v>0.92110000000000003</v>
      </c>
      <c r="E113" s="8">
        <f>'TARIFNE STAVKE do 31.03.2022'!F106</f>
        <v>3.0499999999999999E-2</v>
      </c>
      <c r="F113" s="9">
        <f>(D113+E113)</f>
        <v>0.9516</v>
      </c>
    </row>
    <row r="115" spans="1:6">
      <c r="A115" s="117" t="s">
        <v>46</v>
      </c>
      <c r="B115" s="117"/>
      <c r="C115" s="117"/>
      <c r="D115" s="117"/>
      <c r="E115" s="117"/>
      <c r="F115" s="117"/>
    </row>
    <row r="116" spans="1:6" ht="38.25">
      <c r="A116" s="3" t="s">
        <v>8</v>
      </c>
      <c r="B116" s="3" t="s">
        <v>9</v>
      </c>
      <c r="C116" s="4" t="s">
        <v>10</v>
      </c>
      <c r="D116" s="4" t="s">
        <v>11</v>
      </c>
      <c r="E116" s="4" t="s">
        <v>12</v>
      </c>
      <c r="F116" s="4" t="s">
        <v>13</v>
      </c>
    </row>
    <row r="117" spans="1:6">
      <c r="A117" s="7"/>
      <c r="B117" s="7" t="s">
        <v>14</v>
      </c>
      <c r="C117" s="7" t="s">
        <v>15</v>
      </c>
      <c r="D117" s="7" t="s">
        <v>5</v>
      </c>
      <c r="E117" s="7" t="s">
        <v>16</v>
      </c>
      <c r="F117" s="11" t="s">
        <v>17</v>
      </c>
    </row>
    <row r="118" spans="1:6">
      <c r="A118" s="120" t="s">
        <v>47</v>
      </c>
      <c r="B118" s="121"/>
      <c r="C118" s="121"/>
      <c r="D118" s="121"/>
      <c r="E118" s="121"/>
      <c r="F118" s="121"/>
    </row>
    <row r="119" spans="1:6">
      <c r="A119" s="3">
        <v>1</v>
      </c>
      <c r="B119" s="3" t="s">
        <v>20</v>
      </c>
      <c r="C119" s="9">
        <v>2.5000000000000001E-2</v>
      </c>
      <c r="D119" s="13">
        <f t="shared" ref="D119:D123" si="27">C119+$C$9</f>
        <v>0.91490000000000005</v>
      </c>
      <c r="E119" s="8">
        <f>'TARIFNE STAVKE do 31.03.2022'!F110</f>
        <v>3.1899999999999998E-2</v>
      </c>
      <c r="F119" s="9">
        <f>(D119+E119)</f>
        <v>0.94680000000000009</v>
      </c>
    </row>
    <row r="120" spans="1:6">
      <c r="A120" s="3">
        <v>2</v>
      </c>
      <c r="B120" s="3" t="s">
        <v>21</v>
      </c>
      <c r="C120" s="9">
        <v>2.5000000000000001E-2</v>
      </c>
      <c r="D120" s="13">
        <f t="shared" si="27"/>
        <v>0.91490000000000005</v>
      </c>
      <c r="E120" s="8">
        <f>'TARIFNE STAVKE do 31.03.2022'!F111</f>
        <v>2.5499999999999998E-2</v>
      </c>
      <c r="F120" s="9">
        <f t="shared" ref="F120:F123" si="28">(D120+E120)</f>
        <v>0.94040000000000001</v>
      </c>
    </row>
    <row r="121" spans="1:6">
      <c r="A121" s="3">
        <v>3</v>
      </c>
      <c r="B121" s="3" t="s">
        <v>22</v>
      </c>
      <c r="C121" s="9">
        <v>2.5000000000000001E-2</v>
      </c>
      <c r="D121" s="13">
        <f t="shared" si="27"/>
        <v>0.91490000000000005</v>
      </c>
      <c r="E121" s="8">
        <f>'TARIFNE STAVKE do 31.03.2022'!F112</f>
        <v>2.3900000000000001E-2</v>
      </c>
      <c r="F121" s="9">
        <f t="shared" si="28"/>
        <v>0.93880000000000008</v>
      </c>
    </row>
    <row r="122" spans="1:6">
      <c r="A122" s="3">
        <v>4</v>
      </c>
      <c r="B122" s="3" t="s">
        <v>23</v>
      </c>
      <c r="C122" s="9">
        <v>2.5000000000000001E-2</v>
      </c>
      <c r="D122" s="13">
        <f t="shared" si="27"/>
        <v>0.91490000000000005</v>
      </c>
      <c r="E122" s="8">
        <f>'TARIFNE STAVKE do 31.03.2022'!F113</f>
        <v>2.23E-2</v>
      </c>
      <c r="F122" s="9">
        <f t="shared" si="28"/>
        <v>0.93720000000000003</v>
      </c>
    </row>
    <row r="123" spans="1:6">
      <c r="A123" s="3">
        <v>5</v>
      </c>
      <c r="B123" s="3" t="s">
        <v>24</v>
      </c>
      <c r="C123" s="9">
        <v>2.5000000000000001E-2</v>
      </c>
      <c r="D123" s="13">
        <f t="shared" si="27"/>
        <v>0.91490000000000005</v>
      </c>
      <c r="E123" s="8">
        <f>'TARIFNE STAVKE do 31.03.2022'!F114</f>
        <v>2.07E-2</v>
      </c>
      <c r="F123" s="9">
        <f t="shared" si="28"/>
        <v>0.9356000000000001</v>
      </c>
    </row>
    <row r="125" spans="1:6">
      <c r="A125" s="117" t="s">
        <v>48</v>
      </c>
      <c r="B125" s="117"/>
      <c r="C125" s="117"/>
      <c r="D125" s="117"/>
      <c r="E125" s="117"/>
      <c r="F125" s="117"/>
    </row>
    <row r="126" spans="1:6" ht="38.25">
      <c r="A126" s="3" t="s">
        <v>8</v>
      </c>
      <c r="B126" s="3" t="s">
        <v>9</v>
      </c>
      <c r="C126" s="4" t="s">
        <v>10</v>
      </c>
      <c r="D126" s="4" t="s">
        <v>11</v>
      </c>
      <c r="E126" s="4" t="s">
        <v>12</v>
      </c>
      <c r="F126" s="4" t="s">
        <v>13</v>
      </c>
    </row>
    <row r="127" spans="1:6">
      <c r="A127" s="7"/>
      <c r="B127" s="7" t="s">
        <v>14</v>
      </c>
      <c r="C127" s="7" t="s">
        <v>15</v>
      </c>
      <c r="D127" s="7" t="s">
        <v>5</v>
      </c>
      <c r="E127" s="7" t="s">
        <v>16</v>
      </c>
      <c r="F127" s="11" t="s">
        <v>17</v>
      </c>
    </row>
    <row r="128" spans="1:6">
      <c r="A128" s="120" t="s">
        <v>49</v>
      </c>
      <c r="B128" s="121"/>
      <c r="C128" s="121"/>
      <c r="D128" s="121"/>
      <c r="E128" s="121"/>
      <c r="F128" s="121"/>
    </row>
    <row r="129" spans="1:6">
      <c r="A129" s="3">
        <v>1</v>
      </c>
      <c r="B129" s="3" t="s">
        <v>19</v>
      </c>
      <c r="C129" s="9">
        <v>2.6599999999999999E-2</v>
      </c>
      <c r="D129" s="13">
        <f t="shared" ref="D129:D134" si="29">C129+$C$9</f>
        <v>0.91649999999999998</v>
      </c>
      <c r="E129" s="8">
        <f>'TARIFNE STAVKE do 31.03.2022'!F118</f>
        <v>3.2800000000000003E-2</v>
      </c>
      <c r="F129" s="9">
        <f>(D129+E129)</f>
        <v>0.94930000000000003</v>
      </c>
    </row>
    <row r="130" spans="1:6">
      <c r="A130" s="3">
        <v>2</v>
      </c>
      <c r="B130" s="3" t="s">
        <v>20</v>
      </c>
      <c r="C130" s="9">
        <v>2.6599999999999999E-2</v>
      </c>
      <c r="D130" s="13">
        <f t="shared" si="29"/>
        <v>0.91649999999999998</v>
      </c>
      <c r="E130" s="8">
        <f>'TARIFNE STAVKE do 31.03.2022'!F119</f>
        <v>3.2800000000000003E-2</v>
      </c>
      <c r="F130" s="9">
        <f t="shared" ref="F130:F134" si="30">(D130+E130)</f>
        <v>0.94930000000000003</v>
      </c>
    </row>
    <row r="131" spans="1:6">
      <c r="A131" s="3">
        <v>3</v>
      </c>
      <c r="B131" s="3" t="s">
        <v>21</v>
      </c>
      <c r="C131" s="9">
        <v>2.6599999999999999E-2</v>
      </c>
      <c r="D131" s="13">
        <f t="shared" si="29"/>
        <v>0.91649999999999998</v>
      </c>
      <c r="E131" s="8">
        <f>'TARIFNE STAVKE do 31.03.2022'!F120</f>
        <v>3.2800000000000003E-2</v>
      </c>
      <c r="F131" s="9">
        <f t="shared" si="30"/>
        <v>0.94930000000000003</v>
      </c>
    </row>
    <row r="132" spans="1:6">
      <c r="A132" s="3">
        <v>4</v>
      </c>
      <c r="B132" s="3" t="s">
        <v>22</v>
      </c>
      <c r="C132" s="9">
        <v>2.6599999999999999E-2</v>
      </c>
      <c r="D132" s="13">
        <f t="shared" si="29"/>
        <v>0.91649999999999998</v>
      </c>
      <c r="E132" s="8">
        <f>'TARIFNE STAVKE do 31.03.2022'!F121</f>
        <v>3.1199999999999999E-2</v>
      </c>
      <c r="F132" s="9">
        <f t="shared" si="30"/>
        <v>0.94769999999999999</v>
      </c>
    </row>
    <row r="133" spans="1:6">
      <c r="A133" s="3">
        <v>5</v>
      </c>
      <c r="B133" s="3" t="s">
        <v>23</v>
      </c>
      <c r="C133" s="9">
        <v>2.6599999999999999E-2</v>
      </c>
      <c r="D133" s="13">
        <f t="shared" si="29"/>
        <v>0.91649999999999998</v>
      </c>
      <c r="E133" s="8">
        <f>'TARIFNE STAVKE do 31.03.2022'!F122</f>
        <v>2.9499999999999998E-2</v>
      </c>
      <c r="F133" s="9">
        <f t="shared" si="30"/>
        <v>0.94599999999999995</v>
      </c>
    </row>
    <row r="134" spans="1:6">
      <c r="A134" s="3">
        <v>6</v>
      </c>
      <c r="B134" s="3" t="s">
        <v>24</v>
      </c>
      <c r="C134" s="9">
        <v>2.6599999999999999E-2</v>
      </c>
      <c r="D134" s="13">
        <f t="shared" si="29"/>
        <v>0.91649999999999998</v>
      </c>
      <c r="E134" s="8">
        <f>'TARIFNE STAVKE do 31.03.2022'!F123</f>
        <v>2.7900000000000001E-2</v>
      </c>
      <c r="F134" s="9">
        <f t="shared" si="30"/>
        <v>0.94440000000000002</v>
      </c>
    </row>
    <row r="135" spans="1:6">
      <c r="A135" s="120" t="s">
        <v>50</v>
      </c>
      <c r="B135" s="121"/>
      <c r="C135" s="121"/>
      <c r="D135" s="121"/>
      <c r="E135" s="121"/>
      <c r="F135" s="121"/>
    </row>
    <row r="136" spans="1:6">
      <c r="A136" s="3">
        <v>1</v>
      </c>
      <c r="B136" s="3" t="s">
        <v>19</v>
      </c>
      <c r="C136" s="9">
        <v>2.6599999999999999E-2</v>
      </c>
      <c r="D136" s="13">
        <f t="shared" ref="D136:D140" si="31">C136+$C$9</f>
        <v>0.91649999999999998</v>
      </c>
      <c r="E136" s="8">
        <f>'TARIFNE STAVKE do 31.03.2022'!F127</f>
        <v>4.3700000000000003E-2</v>
      </c>
      <c r="F136" s="9">
        <f>(D136+E136)</f>
        <v>0.96019999999999994</v>
      </c>
    </row>
    <row r="137" spans="1:6">
      <c r="A137" s="3">
        <v>2</v>
      </c>
      <c r="B137" s="3" t="s">
        <v>20</v>
      </c>
      <c r="C137" s="9">
        <v>2.6599999999999999E-2</v>
      </c>
      <c r="D137" s="13">
        <f t="shared" si="31"/>
        <v>0.91649999999999998</v>
      </c>
      <c r="E137" s="8">
        <f>'TARIFNE STAVKE do 31.03.2022'!F128</f>
        <v>3.6400000000000002E-2</v>
      </c>
      <c r="F137" s="9">
        <f t="shared" ref="F137:F140" si="32">(D137+E137)</f>
        <v>0.95289999999999997</v>
      </c>
    </row>
    <row r="138" spans="1:6">
      <c r="A138" s="3">
        <v>3</v>
      </c>
      <c r="B138" s="3" t="s">
        <v>21</v>
      </c>
      <c r="C138" s="9">
        <v>2.6599999999999999E-2</v>
      </c>
      <c r="D138" s="13">
        <f t="shared" si="31"/>
        <v>0.91649999999999998</v>
      </c>
      <c r="E138" s="8">
        <f>'TARIFNE STAVKE do 31.03.2022'!F129</f>
        <v>3.2800000000000003E-2</v>
      </c>
      <c r="F138" s="9">
        <f t="shared" si="32"/>
        <v>0.94930000000000003</v>
      </c>
    </row>
    <row r="139" spans="1:6">
      <c r="A139" s="3">
        <v>4</v>
      </c>
      <c r="B139" s="3" t="s">
        <v>22</v>
      </c>
      <c r="C139" s="9">
        <v>2.6599999999999999E-2</v>
      </c>
      <c r="D139" s="13">
        <f t="shared" si="31"/>
        <v>0.91649999999999998</v>
      </c>
      <c r="E139" s="8">
        <f>'TARIFNE STAVKE do 31.03.2022'!F130</f>
        <v>3.09E-2</v>
      </c>
      <c r="F139" s="9">
        <f t="shared" si="32"/>
        <v>0.94740000000000002</v>
      </c>
    </row>
    <row r="140" spans="1:6">
      <c r="A140" s="3">
        <v>5</v>
      </c>
      <c r="B140" s="3" t="s">
        <v>23</v>
      </c>
      <c r="C140" s="9">
        <v>2.6599999999999999E-2</v>
      </c>
      <c r="D140" s="13">
        <f t="shared" si="31"/>
        <v>0.91649999999999998</v>
      </c>
      <c r="E140" s="8">
        <f>'TARIFNE STAVKE do 31.03.2022'!F131</f>
        <v>3.09E-2</v>
      </c>
      <c r="F140" s="9">
        <f t="shared" si="32"/>
        <v>0.94740000000000002</v>
      </c>
    </row>
    <row r="142" spans="1:6">
      <c r="A142" s="117" t="s">
        <v>51</v>
      </c>
      <c r="B142" s="117"/>
      <c r="C142" s="117"/>
      <c r="D142" s="117"/>
      <c r="E142" s="117"/>
      <c r="F142" s="117"/>
    </row>
    <row r="143" spans="1:6" ht="38.25">
      <c r="A143" s="3" t="s">
        <v>8</v>
      </c>
      <c r="B143" s="3" t="s">
        <v>9</v>
      </c>
      <c r="C143" s="4" t="s">
        <v>10</v>
      </c>
      <c r="D143" s="4" t="s">
        <v>11</v>
      </c>
      <c r="E143" s="4" t="s">
        <v>12</v>
      </c>
      <c r="F143" s="4" t="s">
        <v>13</v>
      </c>
    </row>
    <row r="144" spans="1:6">
      <c r="A144" s="7"/>
      <c r="B144" s="7" t="s">
        <v>14</v>
      </c>
      <c r="C144" s="7" t="s">
        <v>15</v>
      </c>
      <c r="D144" s="7" t="s">
        <v>5</v>
      </c>
      <c r="E144" s="7" t="s">
        <v>16</v>
      </c>
      <c r="F144" s="11" t="s">
        <v>17</v>
      </c>
    </row>
    <row r="145" spans="1:6">
      <c r="A145" s="120" t="s">
        <v>52</v>
      </c>
      <c r="B145" s="121"/>
      <c r="C145" s="121"/>
      <c r="D145" s="121"/>
      <c r="E145" s="121"/>
      <c r="F145" s="121"/>
    </row>
    <row r="146" spans="1:6">
      <c r="A146" s="3">
        <v>1</v>
      </c>
      <c r="B146" s="3" t="s">
        <v>19</v>
      </c>
      <c r="C146" s="9">
        <v>2.63E-2</v>
      </c>
      <c r="D146" s="13">
        <f t="shared" ref="D146:D150" si="33">C146+$C$9</f>
        <v>0.91620000000000001</v>
      </c>
      <c r="E146" s="8">
        <f>'TARIFNE STAVKE do 31.03.2022'!F135</f>
        <v>5.8400000000000001E-2</v>
      </c>
      <c r="F146" s="9">
        <f>(D146+E146)</f>
        <v>0.97460000000000002</v>
      </c>
    </row>
    <row r="147" spans="1:6">
      <c r="A147" s="3">
        <v>2</v>
      </c>
      <c r="B147" s="3" t="s">
        <v>20</v>
      </c>
      <c r="C147" s="9">
        <v>2.63E-2</v>
      </c>
      <c r="D147" s="13">
        <f t="shared" si="33"/>
        <v>0.91620000000000001</v>
      </c>
      <c r="E147" s="8">
        <f>'TARIFNE STAVKE do 31.03.2022'!F136</f>
        <v>5.0799999999999998E-2</v>
      </c>
      <c r="F147" s="9">
        <f t="shared" ref="F147:F150" si="34">(D147+E147)</f>
        <v>0.96699999999999997</v>
      </c>
    </row>
    <row r="148" spans="1:6">
      <c r="A148" s="3">
        <v>3</v>
      </c>
      <c r="B148" s="3" t="s">
        <v>21</v>
      </c>
      <c r="C148" s="9">
        <v>2.63E-2</v>
      </c>
      <c r="D148" s="13">
        <f t="shared" si="33"/>
        <v>0.91620000000000001</v>
      </c>
      <c r="E148" s="8">
        <f>'TARIFNE STAVKE do 31.03.2022'!F137</f>
        <v>4.3200000000000002E-2</v>
      </c>
      <c r="F148" s="9">
        <f t="shared" si="34"/>
        <v>0.95940000000000003</v>
      </c>
    </row>
    <row r="149" spans="1:6">
      <c r="A149" s="3">
        <v>4</v>
      </c>
      <c r="B149" s="3" t="s">
        <v>22</v>
      </c>
      <c r="C149" s="9">
        <v>2.63E-2</v>
      </c>
      <c r="D149" s="13">
        <f t="shared" si="33"/>
        <v>0.91620000000000001</v>
      </c>
      <c r="E149" s="8">
        <f>'TARIFNE STAVKE do 31.03.2022'!F138</f>
        <v>4.2200000000000001E-2</v>
      </c>
      <c r="F149" s="9">
        <f t="shared" si="34"/>
        <v>0.95840000000000003</v>
      </c>
    </row>
    <row r="150" spans="1:6">
      <c r="A150" s="3">
        <v>5</v>
      </c>
      <c r="B150" s="3" t="s">
        <v>23</v>
      </c>
      <c r="C150" s="9">
        <v>2.63E-2</v>
      </c>
      <c r="D150" s="13">
        <f t="shared" si="33"/>
        <v>0.91620000000000001</v>
      </c>
      <c r="E150" s="8">
        <f>'TARIFNE STAVKE do 31.03.2022'!F139</f>
        <v>4.0599999999999997E-2</v>
      </c>
      <c r="F150" s="9">
        <f t="shared" si="34"/>
        <v>0.95679999999999998</v>
      </c>
    </row>
    <row r="152" spans="1:6">
      <c r="A152" s="117" t="s">
        <v>53</v>
      </c>
      <c r="B152" s="117"/>
      <c r="C152" s="117"/>
      <c r="D152" s="117"/>
      <c r="E152" s="117"/>
      <c r="F152" s="117"/>
    </row>
    <row r="153" spans="1:6" ht="38.25">
      <c r="A153" s="3" t="s">
        <v>8</v>
      </c>
      <c r="B153" s="3" t="s">
        <v>9</v>
      </c>
      <c r="C153" s="4" t="s">
        <v>10</v>
      </c>
      <c r="D153" s="4" t="s">
        <v>11</v>
      </c>
      <c r="E153" s="4" t="s">
        <v>12</v>
      </c>
      <c r="F153" s="4" t="s">
        <v>13</v>
      </c>
    </row>
    <row r="154" spans="1:6">
      <c r="A154" s="7"/>
      <c r="B154" s="7" t="s">
        <v>14</v>
      </c>
      <c r="C154" s="7" t="s">
        <v>15</v>
      </c>
      <c r="D154" s="7" t="s">
        <v>5</v>
      </c>
      <c r="E154" s="7" t="s">
        <v>16</v>
      </c>
      <c r="F154" s="11" t="s">
        <v>17</v>
      </c>
    </row>
    <row r="155" spans="1:6">
      <c r="A155" s="120" t="s">
        <v>54</v>
      </c>
      <c r="B155" s="121"/>
      <c r="C155" s="121"/>
      <c r="D155" s="121"/>
      <c r="E155" s="121"/>
      <c r="F155" s="121"/>
    </row>
    <row r="156" spans="1:6">
      <c r="A156" s="3">
        <v>1</v>
      </c>
      <c r="B156" s="3" t="s">
        <v>19</v>
      </c>
      <c r="C156" s="9">
        <v>2.6599999999999999E-2</v>
      </c>
      <c r="D156" s="13">
        <f t="shared" ref="D156:D161" si="35">C156+$C$9</f>
        <v>0.91649999999999998</v>
      </c>
      <c r="E156" s="8">
        <f>'TARIFNE STAVKE do 31.03.2022'!F143</f>
        <v>6.0699999999999997E-2</v>
      </c>
      <c r="F156" s="9">
        <f>(D156+E156)</f>
        <v>0.97719999999999996</v>
      </c>
    </row>
    <row r="157" spans="1:6">
      <c r="A157" s="3">
        <v>2</v>
      </c>
      <c r="B157" s="3" t="s">
        <v>20</v>
      </c>
      <c r="C157" s="9">
        <v>2.6599999999999999E-2</v>
      </c>
      <c r="D157" s="13">
        <f t="shared" si="35"/>
        <v>0.91649999999999998</v>
      </c>
      <c r="E157" s="8">
        <f>'TARIFNE STAVKE do 31.03.2022'!F144</f>
        <v>6.0699999999999997E-2</v>
      </c>
      <c r="F157" s="9">
        <f t="shared" ref="F157:F161" si="36">(D157+E157)</f>
        <v>0.97719999999999996</v>
      </c>
    </row>
    <row r="158" spans="1:6">
      <c r="A158" s="3">
        <v>3</v>
      </c>
      <c r="B158" s="3" t="s">
        <v>21</v>
      </c>
      <c r="C158" s="9">
        <v>2.6599999999999999E-2</v>
      </c>
      <c r="D158" s="13">
        <f t="shared" si="35"/>
        <v>0.91649999999999998</v>
      </c>
      <c r="E158" s="8">
        <f>'TARIFNE STAVKE do 31.03.2022'!F145</f>
        <v>4.8599999999999997E-2</v>
      </c>
      <c r="F158" s="9">
        <f t="shared" si="36"/>
        <v>0.96509999999999996</v>
      </c>
    </row>
    <row r="159" spans="1:6">
      <c r="A159" s="3">
        <v>4</v>
      </c>
      <c r="B159" s="3" t="s">
        <v>22</v>
      </c>
      <c r="C159" s="9">
        <v>2.6599999999999999E-2</v>
      </c>
      <c r="D159" s="13">
        <f t="shared" si="35"/>
        <v>0.91649999999999998</v>
      </c>
      <c r="E159" s="8">
        <f>'TARIFNE STAVKE do 31.03.2022'!F146</f>
        <v>4.5499999999999999E-2</v>
      </c>
      <c r="F159" s="9">
        <f t="shared" si="36"/>
        <v>0.96199999999999997</v>
      </c>
    </row>
    <row r="160" spans="1:6">
      <c r="A160" s="3">
        <v>5</v>
      </c>
      <c r="B160" s="3" t="s">
        <v>23</v>
      </c>
      <c r="C160" s="9">
        <v>2.6599999999999999E-2</v>
      </c>
      <c r="D160" s="13">
        <f t="shared" si="35"/>
        <v>0.91649999999999998</v>
      </c>
      <c r="E160" s="8">
        <f>'TARIFNE STAVKE do 31.03.2022'!F147</f>
        <v>4.2500000000000003E-2</v>
      </c>
      <c r="F160" s="9">
        <f t="shared" si="36"/>
        <v>0.95899999999999996</v>
      </c>
    </row>
    <row r="161" spans="1:6">
      <c r="A161" s="3">
        <v>6</v>
      </c>
      <c r="B161" s="3" t="s">
        <v>24</v>
      </c>
      <c r="C161" s="9">
        <v>2.6599999999999999E-2</v>
      </c>
      <c r="D161" s="13">
        <f t="shared" si="35"/>
        <v>0.91649999999999998</v>
      </c>
      <c r="E161" s="8">
        <f>'TARIFNE STAVKE do 31.03.2022'!F148</f>
        <v>3.95E-2</v>
      </c>
      <c r="F161" s="9">
        <f t="shared" si="36"/>
        <v>0.95599999999999996</v>
      </c>
    </row>
    <row r="163" spans="1:6">
      <c r="A163" s="117" t="s">
        <v>55</v>
      </c>
      <c r="B163" s="117"/>
      <c r="C163" s="117"/>
      <c r="D163" s="117"/>
      <c r="E163" s="117"/>
      <c r="F163" s="117"/>
    </row>
    <row r="164" spans="1:6" ht="38.25">
      <c r="A164" s="3" t="s">
        <v>8</v>
      </c>
      <c r="B164" s="3" t="s">
        <v>9</v>
      </c>
      <c r="C164" s="4" t="s">
        <v>10</v>
      </c>
      <c r="D164" s="4" t="s">
        <v>11</v>
      </c>
      <c r="E164" s="4" t="s">
        <v>12</v>
      </c>
      <c r="F164" s="4" t="s">
        <v>13</v>
      </c>
    </row>
    <row r="165" spans="1:6">
      <c r="A165" s="7"/>
      <c r="B165" s="7" t="s">
        <v>14</v>
      </c>
      <c r="C165" s="7" t="s">
        <v>15</v>
      </c>
      <c r="D165" s="7" t="s">
        <v>5</v>
      </c>
      <c r="E165" s="7" t="s">
        <v>16</v>
      </c>
      <c r="F165" s="11" t="s">
        <v>17</v>
      </c>
    </row>
    <row r="166" spans="1:6">
      <c r="A166" s="120" t="s">
        <v>56</v>
      </c>
      <c r="B166" s="121"/>
      <c r="C166" s="121"/>
      <c r="D166" s="121"/>
      <c r="E166" s="121"/>
      <c r="F166" s="121"/>
    </row>
    <row r="167" spans="1:6">
      <c r="A167" s="3">
        <v>1</v>
      </c>
      <c r="B167" s="3" t="s">
        <v>19</v>
      </c>
      <c r="C167" s="9">
        <v>2.6599999999999999E-2</v>
      </c>
      <c r="D167" s="13">
        <f t="shared" ref="D167:D172" si="37">C167+$C$9</f>
        <v>0.91649999999999998</v>
      </c>
      <c r="E167" s="8">
        <f>'TARIFNE STAVKE do 31.03.2022'!F152</f>
        <v>3.8699999999999998E-2</v>
      </c>
      <c r="F167" s="9">
        <f>(D167+E167)</f>
        <v>0.95519999999999994</v>
      </c>
    </row>
    <row r="168" spans="1:6">
      <c r="A168" s="3">
        <v>2</v>
      </c>
      <c r="B168" s="3" t="s">
        <v>20</v>
      </c>
      <c r="C168" s="9">
        <v>2.6599999999999999E-2</v>
      </c>
      <c r="D168" s="13">
        <f t="shared" si="37"/>
        <v>0.91649999999999998</v>
      </c>
      <c r="E168" s="8">
        <f>'TARIFNE STAVKE do 31.03.2022'!F153</f>
        <v>3.8699999999999998E-2</v>
      </c>
      <c r="F168" s="9">
        <f t="shared" ref="F168:F172" si="38">(D168+E168)</f>
        <v>0.95519999999999994</v>
      </c>
    </row>
    <row r="169" spans="1:6">
      <c r="A169" s="3">
        <v>3</v>
      </c>
      <c r="B169" s="3" t="s">
        <v>21</v>
      </c>
      <c r="C169" s="9">
        <v>2.6599999999999999E-2</v>
      </c>
      <c r="D169" s="13">
        <f t="shared" si="37"/>
        <v>0.91649999999999998</v>
      </c>
      <c r="E169" s="8">
        <f>'TARIFNE STAVKE do 31.03.2022'!F154</f>
        <v>3.1E-2</v>
      </c>
      <c r="F169" s="9">
        <f t="shared" si="38"/>
        <v>0.94750000000000001</v>
      </c>
    </row>
    <row r="170" spans="1:6">
      <c r="A170" s="3">
        <v>4</v>
      </c>
      <c r="B170" s="3" t="s">
        <v>22</v>
      </c>
      <c r="C170" s="9">
        <v>2.6599999999999999E-2</v>
      </c>
      <c r="D170" s="13">
        <f t="shared" si="37"/>
        <v>0.91649999999999998</v>
      </c>
      <c r="E170" s="8">
        <f>'TARIFNE STAVKE do 31.03.2022'!F155</f>
        <v>2.9000000000000001E-2</v>
      </c>
      <c r="F170" s="9">
        <f t="shared" si="38"/>
        <v>0.94550000000000001</v>
      </c>
    </row>
    <row r="171" spans="1:6">
      <c r="A171" s="3">
        <v>5</v>
      </c>
      <c r="B171" s="3" t="s">
        <v>23</v>
      </c>
      <c r="C171" s="9">
        <v>2.6599999999999999E-2</v>
      </c>
      <c r="D171" s="13">
        <f t="shared" si="37"/>
        <v>0.91649999999999998</v>
      </c>
      <c r="E171" s="8">
        <f>'TARIFNE STAVKE do 31.03.2022'!F156</f>
        <v>2.7099999999999999E-2</v>
      </c>
      <c r="F171" s="9">
        <f t="shared" si="38"/>
        <v>0.94359999999999999</v>
      </c>
    </row>
    <row r="172" spans="1:6">
      <c r="A172" s="3">
        <v>6</v>
      </c>
      <c r="B172" s="3" t="s">
        <v>24</v>
      </c>
      <c r="C172" s="9">
        <v>2.6599999999999999E-2</v>
      </c>
      <c r="D172" s="13">
        <f t="shared" si="37"/>
        <v>0.91649999999999998</v>
      </c>
      <c r="E172" s="8">
        <f>'TARIFNE STAVKE do 31.03.2022'!F157</f>
        <v>2.52E-2</v>
      </c>
      <c r="F172" s="9">
        <f t="shared" si="38"/>
        <v>0.94169999999999998</v>
      </c>
    </row>
    <row r="174" spans="1:6">
      <c r="A174" s="117" t="s">
        <v>57</v>
      </c>
      <c r="B174" s="117"/>
      <c r="C174" s="117"/>
      <c r="D174" s="117"/>
      <c r="E174" s="117"/>
      <c r="F174" s="117"/>
    </row>
    <row r="175" spans="1:6" ht="38.25">
      <c r="A175" s="3" t="s">
        <v>8</v>
      </c>
      <c r="B175" s="3" t="s">
        <v>9</v>
      </c>
      <c r="C175" s="4" t="s">
        <v>10</v>
      </c>
      <c r="D175" s="4" t="s">
        <v>11</v>
      </c>
      <c r="E175" s="4" t="s">
        <v>12</v>
      </c>
      <c r="F175" s="4" t="s">
        <v>13</v>
      </c>
    </row>
    <row r="176" spans="1:6">
      <c r="A176" s="7"/>
      <c r="B176" s="7" t="s">
        <v>14</v>
      </c>
      <c r="C176" s="7" t="s">
        <v>15</v>
      </c>
      <c r="D176" s="7" t="s">
        <v>5</v>
      </c>
      <c r="E176" s="7" t="s">
        <v>16</v>
      </c>
      <c r="F176" s="11" t="s">
        <v>17</v>
      </c>
    </row>
    <row r="177" spans="1:6">
      <c r="A177" s="120" t="s">
        <v>58</v>
      </c>
      <c r="B177" s="121"/>
      <c r="C177" s="121"/>
      <c r="D177" s="121"/>
      <c r="E177" s="121"/>
      <c r="F177" s="121"/>
    </row>
    <row r="178" spans="1:6">
      <c r="A178" s="3">
        <v>1</v>
      </c>
      <c r="B178" s="3" t="s">
        <v>20</v>
      </c>
      <c r="C178" s="9">
        <v>2.6599999999999999E-2</v>
      </c>
      <c r="D178" s="13">
        <f t="shared" ref="D178:D180" si="39">C178+$C$9</f>
        <v>0.91649999999999998</v>
      </c>
      <c r="E178" s="8">
        <f>'TARIFNE STAVKE do 31.03.2022'!F161</f>
        <v>3.0300000000000001E-2</v>
      </c>
      <c r="F178" s="9">
        <f>(D178+E178)</f>
        <v>0.94679999999999997</v>
      </c>
    </row>
    <row r="179" spans="1:6">
      <c r="A179" s="3">
        <v>2</v>
      </c>
      <c r="B179" s="3" t="s">
        <v>21</v>
      </c>
      <c r="C179" s="9">
        <v>2.6599999999999999E-2</v>
      </c>
      <c r="D179" s="13">
        <f t="shared" si="39"/>
        <v>0.91649999999999998</v>
      </c>
      <c r="E179" s="8">
        <f>'TARIFNE STAVKE do 31.03.2022'!F162</f>
        <v>2.9700000000000001E-2</v>
      </c>
      <c r="F179" s="9">
        <f t="shared" ref="F179:F180" si="40">(D179+E179)</f>
        <v>0.94619999999999993</v>
      </c>
    </row>
    <row r="180" spans="1:6">
      <c r="A180" s="3">
        <v>3</v>
      </c>
      <c r="B180" s="3" t="s">
        <v>23</v>
      </c>
      <c r="C180" s="9">
        <v>2.6599999999999999E-2</v>
      </c>
      <c r="D180" s="13">
        <f t="shared" si="39"/>
        <v>0.91649999999999998</v>
      </c>
      <c r="E180" s="8">
        <f>'TARIFNE STAVKE do 31.03.2022'!F163</f>
        <v>2.7300000000000001E-2</v>
      </c>
      <c r="F180" s="9">
        <f t="shared" si="40"/>
        <v>0.94379999999999997</v>
      </c>
    </row>
    <row r="182" spans="1:6">
      <c r="A182" s="117" t="s">
        <v>59</v>
      </c>
      <c r="B182" s="117"/>
      <c r="C182" s="117"/>
      <c r="D182" s="117"/>
      <c r="E182" s="117"/>
      <c r="F182" s="117"/>
    </row>
    <row r="183" spans="1:6" ht="38.25">
      <c r="A183" s="3" t="s">
        <v>8</v>
      </c>
      <c r="B183" s="3" t="s">
        <v>9</v>
      </c>
      <c r="C183" s="4" t="s">
        <v>10</v>
      </c>
      <c r="D183" s="4" t="s">
        <v>11</v>
      </c>
      <c r="E183" s="4" t="s">
        <v>12</v>
      </c>
      <c r="F183" s="4" t="s">
        <v>13</v>
      </c>
    </row>
    <row r="184" spans="1:6">
      <c r="A184" s="7"/>
      <c r="B184" s="7" t="s">
        <v>14</v>
      </c>
      <c r="C184" s="7" t="s">
        <v>15</v>
      </c>
      <c r="D184" s="7" t="s">
        <v>5</v>
      </c>
      <c r="E184" s="7" t="s">
        <v>16</v>
      </c>
      <c r="F184" s="11" t="s">
        <v>17</v>
      </c>
    </row>
    <row r="185" spans="1:6">
      <c r="A185" s="120" t="s">
        <v>60</v>
      </c>
      <c r="B185" s="121"/>
      <c r="C185" s="121"/>
      <c r="D185" s="121"/>
      <c r="E185" s="121"/>
      <c r="F185" s="121"/>
    </row>
    <row r="186" spans="1:6">
      <c r="A186" s="3">
        <v>1</v>
      </c>
      <c r="B186" s="3" t="s">
        <v>20</v>
      </c>
      <c r="C186" s="9">
        <v>2.6599999999999999E-2</v>
      </c>
      <c r="D186" s="13">
        <f t="shared" ref="D186:D189" si="41">C186+$C$9</f>
        <v>0.91649999999999998</v>
      </c>
      <c r="E186" s="8">
        <f>'TARIFNE STAVKE do 31.03.2022'!F167</f>
        <v>6.9199999999999998E-2</v>
      </c>
      <c r="F186" s="9">
        <f t="shared" ref="F186:F189" si="42">(D186+E186)</f>
        <v>0.98570000000000002</v>
      </c>
    </row>
    <row r="187" spans="1:6">
      <c r="A187" s="3">
        <v>2</v>
      </c>
      <c r="B187" s="3" t="s">
        <v>21</v>
      </c>
      <c r="C187" s="9">
        <v>2.6599999999999999E-2</v>
      </c>
      <c r="D187" s="13">
        <f t="shared" si="41"/>
        <v>0.91649999999999998</v>
      </c>
      <c r="E187" s="8">
        <f>'TARIFNE STAVKE do 31.03.2022'!F168</f>
        <v>6.5699999999999995E-2</v>
      </c>
      <c r="F187" s="9">
        <f t="shared" si="42"/>
        <v>0.98219999999999996</v>
      </c>
    </row>
    <row r="188" spans="1:6">
      <c r="A188" s="3">
        <v>3</v>
      </c>
      <c r="B188" s="3" t="s">
        <v>23</v>
      </c>
      <c r="C188" s="9">
        <v>2.6599999999999999E-2</v>
      </c>
      <c r="D188" s="13">
        <f t="shared" si="41"/>
        <v>0.91649999999999998</v>
      </c>
      <c r="E188" s="8">
        <f>'TARIFNE STAVKE do 31.03.2022'!F169</f>
        <v>5.8799999999999998E-2</v>
      </c>
      <c r="F188" s="9">
        <f t="shared" si="42"/>
        <v>0.97529999999999994</v>
      </c>
    </row>
    <row r="189" spans="1:6">
      <c r="A189" s="3">
        <v>4</v>
      </c>
      <c r="B189" s="3" t="s">
        <v>25</v>
      </c>
      <c r="C189" s="9">
        <v>2.6599999999999999E-2</v>
      </c>
      <c r="D189" s="13">
        <f t="shared" si="41"/>
        <v>0.91649999999999998</v>
      </c>
      <c r="E189" s="8">
        <f>'TARIFNE STAVKE do 31.03.2022'!F170</f>
        <v>4.1500000000000002E-2</v>
      </c>
      <c r="F189" s="9">
        <f t="shared" si="42"/>
        <v>0.95799999999999996</v>
      </c>
    </row>
    <row r="191" spans="1:6">
      <c r="A191" s="117" t="s">
        <v>61</v>
      </c>
      <c r="B191" s="117"/>
      <c r="C191" s="117"/>
      <c r="D191" s="117"/>
      <c r="E191" s="117"/>
      <c r="F191" s="117"/>
    </row>
    <row r="192" spans="1:6" ht="38.25">
      <c r="A192" s="3" t="s">
        <v>8</v>
      </c>
      <c r="B192" s="3" t="s">
        <v>9</v>
      </c>
      <c r="C192" s="4" t="s">
        <v>10</v>
      </c>
      <c r="D192" s="4" t="s">
        <v>11</v>
      </c>
      <c r="E192" s="4" t="s">
        <v>12</v>
      </c>
      <c r="F192" s="4" t="s">
        <v>13</v>
      </c>
    </row>
    <row r="193" spans="1:6">
      <c r="A193" s="7"/>
      <c r="B193" s="7" t="s">
        <v>14</v>
      </c>
      <c r="C193" s="7" t="s">
        <v>15</v>
      </c>
      <c r="D193" s="7" t="s">
        <v>5</v>
      </c>
      <c r="E193" s="7" t="s">
        <v>16</v>
      </c>
      <c r="F193" s="11" t="s">
        <v>17</v>
      </c>
    </row>
    <row r="194" spans="1:6">
      <c r="A194" s="120" t="s">
        <v>62</v>
      </c>
      <c r="B194" s="121"/>
      <c r="C194" s="121"/>
      <c r="D194" s="121"/>
      <c r="E194" s="121"/>
      <c r="F194" s="121"/>
    </row>
    <row r="195" spans="1:6">
      <c r="A195" s="3">
        <v>1</v>
      </c>
      <c r="B195" s="3" t="s">
        <v>19</v>
      </c>
      <c r="C195" s="9">
        <v>2.5899999999999999E-2</v>
      </c>
      <c r="D195" s="13">
        <f t="shared" ref="D195:D199" si="43">C195+$C$9</f>
        <v>0.91580000000000006</v>
      </c>
      <c r="E195" s="8">
        <f>'TARIFNE STAVKE do 31.03.2022'!F174</f>
        <v>2.93E-2</v>
      </c>
      <c r="F195" s="9">
        <f t="shared" ref="F195:F199" si="44">(D195+E195)</f>
        <v>0.94510000000000005</v>
      </c>
    </row>
    <row r="196" spans="1:6">
      <c r="A196" s="3">
        <v>2</v>
      </c>
      <c r="B196" s="3" t="s">
        <v>20</v>
      </c>
      <c r="C196" s="9">
        <v>2.5899999999999999E-2</v>
      </c>
      <c r="D196" s="13">
        <f t="shared" si="43"/>
        <v>0.91580000000000006</v>
      </c>
      <c r="E196" s="8">
        <f>'TARIFNE STAVKE do 31.03.2022'!F175</f>
        <v>2.93E-2</v>
      </c>
      <c r="F196" s="9">
        <f t="shared" si="44"/>
        <v>0.94510000000000005</v>
      </c>
    </row>
    <row r="197" spans="1:6">
      <c r="A197" s="3">
        <v>3</v>
      </c>
      <c r="B197" s="3" t="s">
        <v>21</v>
      </c>
      <c r="C197" s="9">
        <v>2.5899999999999999E-2</v>
      </c>
      <c r="D197" s="13">
        <f t="shared" si="43"/>
        <v>0.91580000000000006</v>
      </c>
      <c r="E197" s="8">
        <f>'TARIFNE STAVKE do 31.03.2022'!F176</f>
        <v>2.64E-2</v>
      </c>
      <c r="F197" s="9">
        <f t="shared" si="44"/>
        <v>0.94220000000000004</v>
      </c>
    </row>
    <row r="198" spans="1:6">
      <c r="A198" s="3">
        <v>4</v>
      </c>
      <c r="B198" s="3" t="s">
        <v>22</v>
      </c>
      <c r="C198" s="9">
        <v>2.5899999999999999E-2</v>
      </c>
      <c r="D198" s="13">
        <f t="shared" si="43"/>
        <v>0.91580000000000006</v>
      </c>
      <c r="E198" s="8">
        <f>'TARIFNE STAVKE do 31.03.2022'!F177</f>
        <v>2.64E-2</v>
      </c>
      <c r="F198" s="9">
        <f t="shared" si="44"/>
        <v>0.94220000000000004</v>
      </c>
    </row>
    <row r="199" spans="1:6">
      <c r="A199" s="3">
        <v>5</v>
      </c>
      <c r="B199" s="3" t="s">
        <v>23</v>
      </c>
      <c r="C199" s="9">
        <v>2.5899999999999999E-2</v>
      </c>
      <c r="D199" s="13">
        <f t="shared" si="43"/>
        <v>0.91580000000000006</v>
      </c>
      <c r="E199" s="8">
        <f>'TARIFNE STAVKE do 31.03.2022'!F178</f>
        <v>2.3400000000000001E-2</v>
      </c>
      <c r="F199" s="9">
        <f t="shared" si="44"/>
        <v>0.93920000000000003</v>
      </c>
    </row>
    <row r="201" spans="1:6">
      <c r="A201" s="117" t="s">
        <v>63</v>
      </c>
      <c r="B201" s="117"/>
      <c r="C201" s="117"/>
      <c r="D201" s="117"/>
      <c r="E201" s="117"/>
      <c r="F201" s="117"/>
    </row>
    <row r="202" spans="1:6" ht="38.25">
      <c r="A202" s="3" t="s">
        <v>8</v>
      </c>
      <c r="B202" s="3" t="s">
        <v>9</v>
      </c>
      <c r="C202" s="4" t="s">
        <v>10</v>
      </c>
      <c r="D202" s="4" t="s">
        <v>11</v>
      </c>
      <c r="E202" s="4" t="s">
        <v>12</v>
      </c>
      <c r="F202" s="4" t="s">
        <v>13</v>
      </c>
    </row>
    <row r="203" spans="1:6">
      <c r="A203" s="7"/>
      <c r="B203" s="7" t="s">
        <v>14</v>
      </c>
      <c r="C203" s="7" t="s">
        <v>15</v>
      </c>
      <c r="D203" s="7" t="s">
        <v>5</v>
      </c>
      <c r="E203" s="7" t="s">
        <v>16</v>
      </c>
      <c r="F203" s="11" t="s">
        <v>17</v>
      </c>
    </row>
    <row r="204" spans="1:6">
      <c r="A204" s="123" t="s">
        <v>149</v>
      </c>
      <c r="B204" s="124"/>
      <c r="C204" s="124"/>
      <c r="D204" s="124"/>
      <c r="E204" s="124"/>
      <c r="F204" s="124"/>
    </row>
    <row r="205" spans="1:6">
      <c r="A205" s="3">
        <v>1</v>
      </c>
      <c r="B205" s="3" t="s">
        <v>19</v>
      </c>
      <c r="C205" s="9">
        <v>2.5899999999999999E-2</v>
      </c>
      <c r="D205" s="13">
        <f t="shared" ref="D205:D209" si="45">C205+$C$9</f>
        <v>0.91580000000000006</v>
      </c>
      <c r="E205" s="8">
        <f>'TARIFNE STAVKE od 01.04.2022'!F16</f>
        <v>3.3700000000000001E-2</v>
      </c>
      <c r="F205" s="9">
        <f t="shared" ref="F205:F209" si="46">(D205+E205)</f>
        <v>0.94950000000000001</v>
      </c>
    </row>
    <row r="206" spans="1:6">
      <c r="A206" s="3">
        <v>2</v>
      </c>
      <c r="B206" s="3" t="s">
        <v>20</v>
      </c>
      <c r="C206" s="9">
        <v>2.5899999999999999E-2</v>
      </c>
      <c r="D206" s="13">
        <f t="shared" si="45"/>
        <v>0.91580000000000006</v>
      </c>
      <c r="E206" s="8">
        <f>'TARIFNE STAVKE od 01.04.2022'!F17</f>
        <v>3.3700000000000001E-2</v>
      </c>
      <c r="F206" s="9">
        <f t="shared" si="46"/>
        <v>0.94950000000000001</v>
      </c>
    </row>
    <row r="207" spans="1:6">
      <c r="A207" s="3">
        <v>3</v>
      </c>
      <c r="B207" s="3" t="s">
        <v>21</v>
      </c>
      <c r="C207" s="9">
        <v>2.5899999999999999E-2</v>
      </c>
      <c r="D207" s="13">
        <f t="shared" si="45"/>
        <v>0.91580000000000006</v>
      </c>
      <c r="E207" s="8">
        <f>'TARIFNE STAVKE od 01.04.2022'!F18</f>
        <v>3.3700000000000001E-2</v>
      </c>
      <c r="F207" s="9">
        <f t="shared" si="46"/>
        <v>0.94950000000000001</v>
      </c>
    </row>
    <row r="208" spans="1:6">
      <c r="A208" s="3">
        <v>4</v>
      </c>
      <c r="B208" s="3" t="s">
        <v>22</v>
      </c>
      <c r="C208" s="9">
        <v>2.5899999999999999E-2</v>
      </c>
      <c r="D208" s="13">
        <f t="shared" si="45"/>
        <v>0.91580000000000006</v>
      </c>
      <c r="E208" s="8">
        <f>'TARIFNE STAVKE od 01.04.2022'!F19</f>
        <v>3.0300000000000001E-2</v>
      </c>
      <c r="F208" s="9">
        <f t="shared" si="46"/>
        <v>0.94610000000000005</v>
      </c>
    </row>
    <row r="209" spans="1:6">
      <c r="A209" s="3">
        <v>5</v>
      </c>
      <c r="B209" s="3" t="s">
        <v>23</v>
      </c>
      <c r="C209" s="9">
        <v>2.5899999999999999E-2</v>
      </c>
      <c r="D209" s="13">
        <f t="shared" si="45"/>
        <v>0.91580000000000006</v>
      </c>
      <c r="E209" s="8">
        <f>'TARIFNE STAVKE od 01.04.2022'!F20</f>
        <v>3.0300000000000001E-2</v>
      </c>
      <c r="F209" s="9">
        <f t="shared" si="46"/>
        <v>0.94610000000000005</v>
      </c>
    </row>
    <row r="210" spans="1:6">
      <c r="A210" s="120" t="s">
        <v>65</v>
      </c>
      <c r="B210" s="121"/>
      <c r="C210" s="121"/>
      <c r="D210" s="121"/>
      <c r="E210" s="121"/>
      <c r="F210" s="121"/>
    </row>
    <row r="211" spans="1:6">
      <c r="A211" s="3">
        <v>1</v>
      </c>
      <c r="B211" s="3" t="s">
        <v>20</v>
      </c>
      <c r="C211" s="9">
        <v>2.5899999999999999E-2</v>
      </c>
      <c r="D211" s="13">
        <f t="shared" ref="D211:D214" si="47">C211+$C$9</f>
        <v>0.91580000000000006</v>
      </c>
      <c r="E211" s="8">
        <f>'TARIFNE STAVKE do 31.03.2022'!F190</f>
        <v>4.0599999999999997E-2</v>
      </c>
      <c r="F211" s="9">
        <f t="shared" ref="F211:F214" si="48">(D211+E211)</f>
        <v>0.95640000000000003</v>
      </c>
    </row>
    <row r="212" spans="1:6">
      <c r="A212" s="3">
        <v>2</v>
      </c>
      <c r="B212" s="3" t="s">
        <v>21</v>
      </c>
      <c r="C212" s="9">
        <v>2.5899999999999999E-2</v>
      </c>
      <c r="D212" s="13">
        <f t="shared" si="47"/>
        <v>0.91580000000000006</v>
      </c>
      <c r="E212" s="8">
        <f>'TARIFNE STAVKE do 31.03.2022'!F191</f>
        <v>4.0599999999999997E-2</v>
      </c>
      <c r="F212" s="9">
        <f t="shared" si="48"/>
        <v>0.95640000000000003</v>
      </c>
    </row>
    <row r="213" spans="1:6">
      <c r="A213" s="3">
        <v>3</v>
      </c>
      <c r="B213" s="3" t="s">
        <v>22</v>
      </c>
      <c r="C213" s="9">
        <v>2.5899999999999999E-2</v>
      </c>
      <c r="D213" s="13">
        <f t="shared" si="47"/>
        <v>0.91580000000000006</v>
      </c>
      <c r="E213" s="8">
        <f>'TARIFNE STAVKE do 31.03.2022'!F192</f>
        <v>3.8600000000000002E-2</v>
      </c>
      <c r="F213" s="9">
        <f t="shared" si="48"/>
        <v>0.95440000000000003</v>
      </c>
    </row>
    <row r="214" spans="1:6">
      <c r="A214" s="3">
        <v>4</v>
      </c>
      <c r="B214" s="3" t="s">
        <v>23</v>
      </c>
      <c r="C214" s="9">
        <v>2.5899999999999999E-2</v>
      </c>
      <c r="D214" s="13">
        <f t="shared" si="47"/>
        <v>0.91580000000000006</v>
      </c>
      <c r="E214" s="8">
        <f>'TARIFNE STAVKE do 31.03.2022'!F193</f>
        <v>3.6499999999999998E-2</v>
      </c>
      <c r="F214" s="9">
        <f t="shared" si="48"/>
        <v>0.95230000000000004</v>
      </c>
    </row>
    <row r="215" spans="1:6">
      <c r="A215" s="122" t="s">
        <v>66</v>
      </c>
      <c r="B215" s="122"/>
      <c r="C215" s="122"/>
      <c r="D215" s="122"/>
      <c r="E215" s="122"/>
      <c r="F215" s="122"/>
    </row>
    <row r="216" spans="1:6">
      <c r="A216" s="3">
        <v>1</v>
      </c>
      <c r="B216" s="3" t="s">
        <v>20</v>
      </c>
      <c r="C216" s="9">
        <v>2.5899999999999999E-2</v>
      </c>
      <c r="D216" s="13">
        <f t="shared" ref="D216:D219" si="49">C216+$C$9</f>
        <v>0.91580000000000006</v>
      </c>
      <c r="E216" s="8">
        <f>'TARIFNE STAVKE do 31.03.2022'!F197</f>
        <v>4.5900000000000003E-2</v>
      </c>
      <c r="F216" s="9">
        <f t="shared" ref="F216:F219" si="50">(D216+E216)</f>
        <v>0.96170000000000011</v>
      </c>
    </row>
    <row r="217" spans="1:6">
      <c r="A217" s="3">
        <v>2</v>
      </c>
      <c r="B217" s="3" t="s">
        <v>21</v>
      </c>
      <c r="C217" s="9">
        <v>2.5899999999999999E-2</v>
      </c>
      <c r="D217" s="13">
        <f t="shared" si="49"/>
        <v>0.91580000000000006</v>
      </c>
      <c r="E217" s="8">
        <f>'TARIFNE STAVKE do 31.03.2022'!F198</f>
        <v>3.6700000000000003E-2</v>
      </c>
      <c r="F217" s="9">
        <f t="shared" si="50"/>
        <v>0.95250000000000001</v>
      </c>
    </row>
    <row r="218" spans="1:6">
      <c r="A218" s="3">
        <v>3</v>
      </c>
      <c r="B218" s="3" t="s">
        <v>22</v>
      </c>
      <c r="C218" s="9">
        <v>2.5899999999999999E-2</v>
      </c>
      <c r="D218" s="13">
        <f t="shared" si="49"/>
        <v>0.91580000000000006</v>
      </c>
      <c r="E218" s="8">
        <f>'TARIFNE STAVKE do 31.03.2022'!F199</f>
        <v>3.44E-2</v>
      </c>
      <c r="F218" s="9">
        <f t="shared" si="50"/>
        <v>0.95020000000000004</v>
      </c>
    </row>
    <row r="219" spans="1:6">
      <c r="A219" s="3">
        <v>4</v>
      </c>
      <c r="B219" s="3" t="s">
        <v>23</v>
      </c>
      <c r="C219" s="9">
        <v>2.5899999999999999E-2</v>
      </c>
      <c r="D219" s="13">
        <f t="shared" si="49"/>
        <v>0.91580000000000006</v>
      </c>
      <c r="E219" s="8">
        <f>'TARIFNE STAVKE do 31.03.2022'!F200</f>
        <v>3.2099999999999997E-2</v>
      </c>
      <c r="F219" s="9">
        <f t="shared" si="50"/>
        <v>0.94790000000000008</v>
      </c>
    </row>
    <row r="221" spans="1:6">
      <c r="A221" s="117" t="s">
        <v>67</v>
      </c>
      <c r="B221" s="117"/>
      <c r="C221" s="117"/>
      <c r="D221" s="117"/>
      <c r="E221" s="117"/>
      <c r="F221" s="117"/>
    </row>
    <row r="222" spans="1:6" ht="38.25">
      <c r="A222" s="3" t="s">
        <v>8</v>
      </c>
      <c r="B222" s="3" t="s">
        <v>9</v>
      </c>
      <c r="C222" s="4" t="s">
        <v>10</v>
      </c>
      <c r="D222" s="4" t="s">
        <v>11</v>
      </c>
      <c r="E222" s="4" t="s">
        <v>12</v>
      </c>
      <c r="F222" s="4" t="s">
        <v>13</v>
      </c>
    </row>
    <row r="223" spans="1:6">
      <c r="A223" s="7"/>
      <c r="B223" s="7" t="s">
        <v>14</v>
      </c>
      <c r="C223" s="7" t="s">
        <v>15</v>
      </c>
      <c r="D223" s="7" t="s">
        <v>5</v>
      </c>
      <c r="E223" s="7" t="s">
        <v>16</v>
      </c>
      <c r="F223" s="11" t="s">
        <v>17</v>
      </c>
    </row>
    <row r="224" spans="1:6">
      <c r="A224" s="120" t="s">
        <v>68</v>
      </c>
      <c r="B224" s="121"/>
      <c r="C224" s="121"/>
      <c r="D224" s="121"/>
      <c r="E224" s="121"/>
      <c r="F224" s="121"/>
    </row>
    <row r="225" spans="1:6">
      <c r="A225" s="3">
        <v>1</v>
      </c>
      <c r="B225" s="3" t="s">
        <v>19</v>
      </c>
      <c r="C225" s="9">
        <v>2.9499999999999998E-2</v>
      </c>
      <c r="D225" s="13">
        <f t="shared" ref="D225:D228" si="51">C225+$C$9</f>
        <v>0.9194</v>
      </c>
      <c r="E225" s="8">
        <f>'TARIFNE STAVKE do 31.03.2022'!F204</f>
        <v>5.1400000000000001E-2</v>
      </c>
      <c r="F225" s="9">
        <f t="shared" ref="F225:F228" si="52">(D225+E225)</f>
        <v>0.9708</v>
      </c>
    </row>
    <row r="226" spans="1:6">
      <c r="A226" s="3">
        <v>2</v>
      </c>
      <c r="B226" s="3" t="s">
        <v>20</v>
      </c>
      <c r="C226" s="9">
        <v>2.9499999999999998E-2</v>
      </c>
      <c r="D226" s="13">
        <f t="shared" si="51"/>
        <v>0.9194</v>
      </c>
      <c r="E226" s="8">
        <f>'TARIFNE STAVKE do 31.03.2022'!F205</f>
        <v>3.95E-2</v>
      </c>
      <c r="F226" s="9">
        <f t="shared" si="52"/>
        <v>0.95889999999999997</v>
      </c>
    </row>
    <row r="227" spans="1:6">
      <c r="A227" s="3">
        <v>3</v>
      </c>
      <c r="B227" s="3" t="s">
        <v>21</v>
      </c>
      <c r="C227" s="9">
        <v>2.9499999999999998E-2</v>
      </c>
      <c r="D227" s="13">
        <f t="shared" si="51"/>
        <v>0.9194</v>
      </c>
      <c r="E227" s="8">
        <f>'TARIFNE STAVKE do 31.03.2022'!F206</f>
        <v>3.3599999999999998E-2</v>
      </c>
      <c r="F227" s="9">
        <f t="shared" si="52"/>
        <v>0.95299999999999996</v>
      </c>
    </row>
    <row r="228" spans="1:6">
      <c r="A228" s="3">
        <v>4</v>
      </c>
      <c r="B228" s="3" t="s">
        <v>23</v>
      </c>
      <c r="C228" s="9">
        <v>2.9499999999999998E-2</v>
      </c>
      <c r="D228" s="13">
        <f t="shared" si="51"/>
        <v>0.9194</v>
      </c>
      <c r="E228" s="8">
        <f>'TARIFNE STAVKE do 31.03.2022'!F207</f>
        <v>2.9600000000000001E-2</v>
      </c>
      <c r="F228" s="9">
        <f t="shared" si="52"/>
        <v>0.94899999999999995</v>
      </c>
    </row>
    <row r="230" spans="1:6">
      <c r="A230" s="117" t="s">
        <v>69</v>
      </c>
      <c r="B230" s="117"/>
      <c r="C230" s="117"/>
      <c r="D230" s="117"/>
      <c r="E230" s="117"/>
      <c r="F230" s="117"/>
    </row>
    <row r="231" spans="1:6" ht="38.25">
      <c r="A231" s="3" t="s">
        <v>8</v>
      </c>
      <c r="B231" s="3" t="s">
        <v>9</v>
      </c>
      <c r="C231" s="4" t="s">
        <v>10</v>
      </c>
      <c r="D231" s="4" t="s">
        <v>11</v>
      </c>
      <c r="E231" s="4" t="s">
        <v>12</v>
      </c>
      <c r="F231" s="4" t="s">
        <v>13</v>
      </c>
    </row>
    <row r="232" spans="1:6">
      <c r="A232" s="7"/>
      <c r="B232" s="7" t="s">
        <v>14</v>
      </c>
      <c r="C232" s="7" t="s">
        <v>15</v>
      </c>
      <c r="D232" s="7" t="s">
        <v>5</v>
      </c>
      <c r="E232" s="7" t="s">
        <v>16</v>
      </c>
      <c r="F232" s="11" t="s">
        <v>17</v>
      </c>
    </row>
    <row r="233" spans="1:6">
      <c r="A233" s="120" t="s">
        <v>68</v>
      </c>
      <c r="B233" s="121"/>
      <c r="C233" s="121"/>
      <c r="D233" s="121"/>
      <c r="E233" s="121"/>
      <c r="F233" s="121"/>
    </row>
    <row r="234" spans="1:6">
      <c r="A234" s="3">
        <v>1</v>
      </c>
      <c r="B234" s="3" t="s">
        <v>19</v>
      </c>
      <c r="C234" s="9">
        <v>3.7100000000000001E-2</v>
      </c>
      <c r="D234" s="13">
        <f t="shared" ref="D234:D241" si="53">C234+$C$9</f>
        <v>0.92700000000000005</v>
      </c>
      <c r="E234" s="8">
        <f>'TARIFNE STAVKE do 31.03.2022'!F211</f>
        <v>5.1400000000000001E-2</v>
      </c>
      <c r="F234" s="9">
        <f t="shared" ref="F234:F241" si="54">(D234+E234)</f>
        <v>0.97840000000000005</v>
      </c>
    </row>
    <row r="235" spans="1:6">
      <c r="A235" s="3">
        <v>2</v>
      </c>
      <c r="B235" s="3" t="s">
        <v>20</v>
      </c>
      <c r="C235" s="9">
        <v>3.7100000000000001E-2</v>
      </c>
      <c r="D235" s="13">
        <f t="shared" si="53"/>
        <v>0.92700000000000005</v>
      </c>
      <c r="E235" s="8">
        <f>'TARIFNE STAVKE do 31.03.2022'!F212</f>
        <v>3.95E-2</v>
      </c>
      <c r="F235" s="9">
        <f t="shared" si="54"/>
        <v>0.96650000000000003</v>
      </c>
    </row>
    <row r="236" spans="1:6">
      <c r="A236" s="3">
        <v>3</v>
      </c>
      <c r="B236" s="3" t="s">
        <v>21</v>
      </c>
      <c r="C236" s="9">
        <v>3.7100000000000001E-2</v>
      </c>
      <c r="D236" s="13">
        <f t="shared" si="53"/>
        <v>0.92700000000000005</v>
      </c>
      <c r="E236" s="8">
        <f>'TARIFNE STAVKE do 31.03.2022'!F213</f>
        <v>3.3599999999999998E-2</v>
      </c>
      <c r="F236" s="9">
        <f t="shared" si="54"/>
        <v>0.96060000000000001</v>
      </c>
    </row>
    <row r="237" spans="1:6">
      <c r="A237" s="3">
        <v>4</v>
      </c>
      <c r="B237" s="3" t="s">
        <v>22</v>
      </c>
      <c r="C237" s="9">
        <v>3.7100000000000001E-2</v>
      </c>
      <c r="D237" s="13">
        <f t="shared" si="53"/>
        <v>0.92700000000000005</v>
      </c>
      <c r="E237" s="8">
        <f>'TARIFNE STAVKE do 31.03.2022'!F214</f>
        <v>3.1600000000000003E-2</v>
      </c>
      <c r="F237" s="9">
        <f t="shared" si="54"/>
        <v>0.95860000000000001</v>
      </c>
    </row>
    <row r="238" spans="1:6">
      <c r="A238" s="3">
        <v>5</v>
      </c>
      <c r="B238" s="3" t="s">
        <v>23</v>
      </c>
      <c r="C238" s="9">
        <v>3.7100000000000001E-2</v>
      </c>
      <c r="D238" s="13">
        <f t="shared" si="53"/>
        <v>0.92700000000000005</v>
      </c>
      <c r="E238" s="8">
        <f>'TARIFNE STAVKE do 31.03.2022'!F215</f>
        <v>2.9600000000000001E-2</v>
      </c>
      <c r="F238" s="9">
        <f t="shared" si="54"/>
        <v>0.95660000000000001</v>
      </c>
    </row>
    <row r="239" spans="1:6">
      <c r="A239" s="3">
        <v>6</v>
      </c>
      <c r="B239" s="3" t="s">
        <v>24</v>
      </c>
      <c r="C239" s="9">
        <v>3.7100000000000001E-2</v>
      </c>
      <c r="D239" s="13">
        <f t="shared" si="53"/>
        <v>0.92700000000000005</v>
      </c>
      <c r="E239" s="8">
        <f>'TARIFNE STAVKE do 31.03.2022'!F216</f>
        <v>2.7699999999999999E-2</v>
      </c>
      <c r="F239" s="9">
        <f t="shared" si="54"/>
        <v>0.95469999999999999</v>
      </c>
    </row>
    <row r="240" spans="1:6">
      <c r="A240" s="3">
        <v>7</v>
      </c>
      <c r="B240" s="3" t="s">
        <v>25</v>
      </c>
      <c r="C240" s="9">
        <v>3.7100000000000001E-2</v>
      </c>
      <c r="D240" s="13">
        <f t="shared" si="53"/>
        <v>0.92700000000000005</v>
      </c>
      <c r="E240" s="8">
        <f>'TARIFNE STAVKE do 31.03.2022'!F217</f>
        <v>2.5700000000000001E-2</v>
      </c>
      <c r="F240" s="9">
        <f t="shared" si="54"/>
        <v>0.9527000000000001</v>
      </c>
    </row>
    <row r="241" spans="1:6">
      <c r="A241" s="3">
        <v>8</v>
      </c>
      <c r="B241" s="3" t="s">
        <v>28</v>
      </c>
      <c r="C241" s="9">
        <v>3.7100000000000001E-2</v>
      </c>
      <c r="D241" s="13">
        <f t="shared" si="53"/>
        <v>0.92700000000000005</v>
      </c>
      <c r="E241" s="8">
        <f>'TARIFNE STAVKE do 31.03.2022'!F218</f>
        <v>2.3699999999999999E-2</v>
      </c>
      <c r="F241" s="9">
        <f t="shared" si="54"/>
        <v>0.9507000000000001</v>
      </c>
    </row>
    <row r="243" spans="1:6">
      <c r="A243" s="117" t="s">
        <v>70</v>
      </c>
      <c r="B243" s="117"/>
      <c r="C243" s="117"/>
      <c r="D243" s="117"/>
      <c r="E243" s="117"/>
      <c r="F243" s="117"/>
    </row>
    <row r="244" spans="1:6" ht="38.25">
      <c r="A244" s="3" t="s">
        <v>8</v>
      </c>
      <c r="B244" s="3" t="s">
        <v>9</v>
      </c>
      <c r="C244" s="4" t="s">
        <v>10</v>
      </c>
      <c r="D244" s="4" t="s">
        <v>11</v>
      </c>
      <c r="E244" s="4" t="s">
        <v>12</v>
      </c>
      <c r="F244" s="4" t="s">
        <v>13</v>
      </c>
    </row>
    <row r="245" spans="1:6">
      <c r="A245" s="7"/>
      <c r="B245" s="7" t="s">
        <v>14</v>
      </c>
      <c r="C245" s="7" t="s">
        <v>15</v>
      </c>
      <c r="D245" s="7" t="s">
        <v>5</v>
      </c>
      <c r="E245" s="7" t="s">
        <v>16</v>
      </c>
      <c r="F245" s="11" t="s">
        <v>17</v>
      </c>
    </row>
    <row r="246" spans="1:6">
      <c r="A246" s="120" t="s">
        <v>68</v>
      </c>
      <c r="B246" s="121"/>
      <c r="C246" s="121"/>
      <c r="D246" s="121"/>
      <c r="E246" s="121"/>
      <c r="F246" s="121"/>
    </row>
    <row r="247" spans="1:6">
      <c r="A247" s="3">
        <v>1</v>
      </c>
      <c r="B247" s="3" t="s">
        <v>19</v>
      </c>
      <c r="C247" s="9">
        <v>3.7100000000000001E-2</v>
      </c>
      <c r="D247" s="13">
        <f t="shared" ref="D247:D253" si="55">C247+$C$9</f>
        <v>0.92700000000000005</v>
      </c>
      <c r="E247" s="8">
        <f>'TARIFNE STAVKE do 31.03.2022'!F222</f>
        <v>5.1400000000000001E-2</v>
      </c>
      <c r="F247" s="9">
        <f t="shared" ref="F247:F253" si="56">(D247+E247)</f>
        <v>0.97840000000000005</v>
      </c>
    </row>
    <row r="248" spans="1:6">
      <c r="A248" s="3">
        <v>2</v>
      </c>
      <c r="B248" s="3" t="s">
        <v>20</v>
      </c>
      <c r="C248" s="9">
        <v>3.7100000000000001E-2</v>
      </c>
      <c r="D248" s="13">
        <f t="shared" si="55"/>
        <v>0.92700000000000005</v>
      </c>
      <c r="E248" s="8">
        <f>'TARIFNE STAVKE do 31.03.2022'!F223</f>
        <v>3.95E-2</v>
      </c>
      <c r="F248" s="9">
        <f t="shared" si="56"/>
        <v>0.96650000000000003</v>
      </c>
    </row>
    <row r="249" spans="1:6">
      <c r="A249" s="3">
        <v>3</v>
      </c>
      <c r="B249" s="3" t="s">
        <v>21</v>
      </c>
      <c r="C249" s="9">
        <v>3.7100000000000001E-2</v>
      </c>
      <c r="D249" s="13">
        <f t="shared" si="55"/>
        <v>0.92700000000000005</v>
      </c>
      <c r="E249" s="8">
        <f>'TARIFNE STAVKE do 31.03.2022'!F224</f>
        <v>3.3599999999999998E-2</v>
      </c>
      <c r="F249" s="9">
        <f t="shared" si="56"/>
        <v>0.96060000000000001</v>
      </c>
    </row>
    <row r="250" spans="1:6">
      <c r="A250" s="3">
        <v>4</v>
      </c>
      <c r="B250" s="3" t="s">
        <v>22</v>
      </c>
      <c r="C250" s="9">
        <v>3.7100000000000001E-2</v>
      </c>
      <c r="D250" s="13">
        <f t="shared" si="55"/>
        <v>0.92700000000000005</v>
      </c>
      <c r="E250" s="8">
        <f>'TARIFNE STAVKE do 31.03.2022'!F225</f>
        <v>3.1600000000000003E-2</v>
      </c>
      <c r="F250" s="9">
        <f t="shared" si="56"/>
        <v>0.95860000000000001</v>
      </c>
    </row>
    <row r="251" spans="1:6">
      <c r="A251" s="3">
        <v>5</v>
      </c>
      <c r="B251" s="3" t="s">
        <v>23</v>
      </c>
      <c r="C251" s="9">
        <v>3.7100000000000001E-2</v>
      </c>
      <c r="D251" s="13">
        <f t="shared" si="55"/>
        <v>0.92700000000000005</v>
      </c>
      <c r="E251" s="8">
        <f>'TARIFNE STAVKE do 31.03.2022'!F226</f>
        <v>2.9600000000000001E-2</v>
      </c>
      <c r="F251" s="9">
        <f t="shared" si="56"/>
        <v>0.95660000000000001</v>
      </c>
    </row>
    <row r="252" spans="1:6">
      <c r="A252" s="3">
        <v>6</v>
      </c>
      <c r="B252" s="3" t="s">
        <v>24</v>
      </c>
      <c r="C252" s="9">
        <v>3.7100000000000001E-2</v>
      </c>
      <c r="D252" s="13">
        <f t="shared" si="55"/>
        <v>0.92700000000000005</v>
      </c>
      <c r="E252" s="8">
        <f>'TARIFNE STAVKE do 31.03.2022'!F227</f>
        <v>2.7699999999999999E-2</v>
      </c>
      <c r="F252" s="9">
        <f t="shared" si="56"/>
        <v>0.95469999999999999</v>
      </c>
    </row>
    <row r="253" spans="1:6">
      <c r="A253" s="3">
        <v>7</v>
      </c>
      <c r="B253" s="3" t="s">
        <v>25</v>
      </c>
      <c r="C253" s="9">
        <v>3.7100000000000001E-2</v>
      </c>
      <c r="D253" s="13">
        <f t="shared" si="55"/>
        <v>0.92700000000000005</v>
      </c>
      <c r="E253" s="8">
        <f>'TARIFNE STAVKE do 31.03.2022'!F228</f>
        <v>2.5700000000000001E-2</v>
      </c>
      <c r="F253" s="9">
        <f t="shared" si="56"/>
        <v>0.9527000000000001</v>
      </c>
    </row>
    <row r="255" spans="1:6">
      <c r="A255" s="117" t="s">
        <v>71</v>
      </c>
      <c r="B255" s="117"/>
      <c r="C255" s="117"/>
      <c r="D255" s="117"/>
      <c r="E255" s="117"/>
      <c r="F255" s="117"/>
    </row>
    <row r="256" spans="1:6" ht="38.25">
      <c r="A256" s="3" t="s">
        <v>8</v>
      </c>
      <c r="B256" s="3" t="s">
        <v>9</v>
      </c>
      <c r="C256" s="4" t="s">
        <v>10</v>
      </c>
      <c r="D256" s="4" t="s">
        <v>11</v>
      </c>
      <c r="E256" s="4" t="s">
        <v>12</v>
      </c>
      <c r="F256" s="4" t="s">
        <v>13</v>
      </c>
    </row>
    <row r="257" spans="1:6">
      <c r="A257" s="7"/>
      <c r="B257" s="7" t="s">
        <v>14</v>
      </c>
      <c r="C257" s="7" t="s">
        <v>15</v>
      </c>
      <c r="D257" s="7" t="s">
        <v>5</v>
      </c>
      <c r="E257" s="7" t="s">
        <v>16</v>
      </c>
      <c r="F257" s="11" t="s">
        <v>17</v>
      </c>
    </row>
    <row r="258" spans="1:6">
      <c r="A258" s="120" t="s">
        <v>68</v>
      </c>
      <c r="B258" s="121"/>
      <c r="C258" s="121"/>
      <c r="D258" s="121"/>
      <c r="E258" s="121"/>
      <c r="F258" s="121"/>
    </row>
    <row r="259" spans="1:6">
      <c r="A259" s="3">
        <v>1</v>
      </c>
      <c r="B259" s="3" t="s">
        <v>19</v>
      </c>
      <c r="C259" s="9">
        <v>2.9499999999999998E-2</v>
      </c>
      <c r="D259" s="13">
        <f t="shared" ref="D259:D265" si="57">C259+$C$9</f>
        <v>0.9194</v>
      </c>
      <c r="E259" s="8">
        <f>'TARIFNE STAVKE do 31.03.2022'!F232</f>
        <v>5.1400000000000001E-2</v>
      </c>
      <c r="F259" s="9">
        <f t="shared" ref="F259:F265" si="58">(D259+E259)</f>
        <v>0.9708</v>
      </c>
    </row>
    <row r="260" spans="1:6">
      <c r="A260" s="3">
        <v>2</v>
      </c>
      <c r="B260" s="3" t="s">
        <v>20</v>
      </c>
      <c r="C260" s="9">
        <v>2.9499999999999998E-2</v>
      </c>
      <c r="D260" s="13">
        <f t="shared" si="57"/>
        <v>0.9194</v>
      </c>
      <c r="E260" s="8">
        <f>'TARIFNE STAVKE do 31.03.2022'!F233</f>
        <v>3.95E-2</v>
      </c>
      <c r="F260" s="9">
        <f t="shared" si="58"/>
        <v>0.95889999999999997</v>
      </c>
    </row>
    <row r="261" spans="1:6">
      <c r="A261" s="3">
        <v>3</v>
      </c>
      <c r="B261" s="3" t="s">
        <v>21</v>
      </c>
      <c r="C261" s="9">
        <v>2.9499999999999998E-2</v>
      </c>
      <c r="D261" s="13">
        <f t="shared" si="57"/>
        <v>0.9194</v>
      </c>
      <c r="E261" s="8">
        <f>'TARIFNE STAVKE do 31.03.2022'!F234</f>
        <v>3.3599999999999998E-2</v>
      </c>
      <c r="F261" s="9">
        <f t="shared" si="58"/>
        <v>0.95299999999999996</v>
      </c>
    </row>
    <row r="262" spans="1:6">
      <c r="A262" s="3">
        <v>4</v>
      </c>
      <c r="B262" s="3" t="s">
        <v>22</v>
      </c>
      <c r="C262" s="9">
        <v>2.9499999999999998E-2</v>
      </c>
      <c r="D262" s="13">
        <f t="shared" si="57"/>
        <v>0.9194</v>
      </c>
      <c r="E262" s="8">
        <f>'TARIFNE STAVKE do 31.03.2022'!F235</f>
        <v>3.1600000000000003E-2</v>
      </c>
      <c r="F262" s="9">
        <f t="shared" si="58"/>
        <v>0.95099999999999996</v>
      </c>
    </row>
    <row r="263" spans="1:6">
      <c r="A263" s="3">
        <v>5</v>
      </c>
      <c r="B263" s="3" t="s">
        <v>23</v>
      </c>
      <c r="C263" s="9">
        <v>2.9499999999999998E-2</v>
      </c>
      <c r="D263" s="13">
        <f t="shared" si="57"/>
        <v>0.9194</v>
      </c>
      <c r="E263" s="8">
        <f>'TARIFNE STAVKE do 31.03.2022'!F236</f>
        <v>2.9600000000000001E-2</v>
      </c>
      <c r="F263" s="9">
        <f t="shared" si="58"/>
        <v>0.94899999999999995</v>
      </c>
    </row>
    <row r="264" spans="1:6">
      <c r="A264" s="3">
        <v>6</v>
      </c>
      <c r="B264" s="3" t="s">
        <v>24</v>
      </c>
      <c r="C264" s="9">
        <v>2.9499999999999998E-2</v>
      </c>
      <c r="D264" s="13">
        <f t="shared" si="57"/>
        <v>0.9194</v>
      </c>
      <c r="E264" s="8">
        <f>'TARIFNE STAVKE do 31.03.2022'!F237</f>
        <v>2.7699999999999999E-2</v>
      </c>
      <c r="F264" s="9">
        <f t="shared" si="58"/>
        <v>0.94709999999999994</v>
      </c>
    </row>
    <row r="265" spans="1:6">
      <c r="A265" s="3">
        <v>7</v>
      </c>
      <c r="B265" s="3" t="s">
        <v>25</v>
      </c>
      <c r="C265" s="9">
        <v>2.9499999999999998E-2</v>
      </c>
      <c r="D265" s="13">
        <f t="shared" si="57"/>
        <v>0.9194</v>
      </c>
      <c r="E265" s="8">
        <f>'TARIFNE STAVKE do 31.03.2022'!F238</f>
        <v>2.5700000000000001E-2</v>
      </c>
      <c r="F265" s="9">
        <f t="shared" si="58"/>
        <v>0.94510000000000005</v>
      </c>
    </row>
    <row r="267" spans="1:6">
      <c r="A267" s="117" t="s">
        <v>72</v>
      </c>
      <c r="B267" s="117"/>
      <c r="C267" s="117"/>
      <c r="D267" s="117"/>
      <c r="E267" s="117"/>
      <c r="F267" s="117"/>
    </row>
    <row r="268" spans="1:6" ht="38.25">
      <c r="A268" s="3" t="s">
        <v>8</v>
      </c>
      <c r="B268" s="3" t="s">
        <v>9</v>
      </c>
      <c r="C268" s="4" t="s">
        <v>10</v>
      </c>
      <c r="D268" s="4" t="s">
        <v>11</v>
      </c>
      <c r="E268" s="4" t="s">
        <v>12</v>
      </c>
      <c r="F268" s="4" t="s">
        <v>13</v>
      </c>
    </row>
    <row r="269" spans="1:6">
      <c r="A269" s="7"/>
      <c r="B269" s="7" t="s">
        <v>14</v>
      </c>
      <c r="C269" s="7" t="s">
        <v>15</v>
      </c>
      <c r="D269" s="7" t="s">
        <v>5</v>
      </c>
      <c r="E269" s="7" t="s">
        <v>16</v>
      </c>
      <c r="F269" s="11" t="s">
        <v>17</v>
      </c>
    </row>
    <row r="270" spans="1:6">
      <c r="A270" s="120" t="s">
        <v>68</v>
      </c>
      <c r="B270" s="121"/>
      <c r="C270" s="121"/>
      <c r="D270" s="121"/>
      <c r="E270" s="121"/>
      <c r="F270" s="121"/>
    </row>
    <row r="271" spans="1:6">
      <c r="A271" s="3">
        <v>1</v>
      </c>
      <c r="B271" s="3" t="s">
        <v>19</v>
      </c>
      <c r="C271" s="9">
        <v>3.7100000000000001E-2</v>
      </c>
      <c r="D271" s="13">
        <f t="shared" ref="D271:D276" si="59">C271+$C$9</f>
        <v>0.92700000000000005</v>
      </c>
      <c r="E271" s="8">
        <f>'TARIFNE STAVKE do 31.03.2022'!F242</f>
        <v>5.1400000000000001E-2</v>
      </c>
      <c r="F271" s="9">
        <f t="shared" ref="F271:F276" si="60">(D271+E271)</f>
        <v>0.97840000000000005</v>
      </c>
    </row>
    <row r="272" spans="1:6">
      <c r="A272" s="3">
        <v>2</v>
      </c>
      <c r="B272" s="3" t="s">
        <v>20</v>
      </c>
      <c r="C272" s="9">
        <v>3.7100000000000001E-2</v>
      </c>
      <c r="D272" s="13">
        <f t="shared" si="59"/>
        <v>0.92700000000000005</v>
      </c>
      <c r="E272" s="8">
        <f>'TARIFNE STAVKE do 31.03.2022'!F243</f>
        <v>3.95E-2</v>
      </c>
      <c r="F272" s="9">
        <f t="shared" si="60"/>
        <v>0.96650000000000003</v>
      </c>
    </row>
    <row r="273" spans="1:6">
      <c r="A273" s="3">
        <v>3</v>
      </c>
      <c r="B273" s="3" t="s">
        <v>21</v>
      </c>
      <c r="C273" s="9">
        <v>3.7100000000000001E-2</v>
      </c>
      <c r="D273" s="13">
        <f t="shared" si="59"/>
        <v>0.92700000000000005</v>
      </c>
      <c r="E273" s="8">
        <f>'TARIFNE STAVKE do 31.03.2022'!F244</f>
        <v>3.3599999999999998E-2</v>
      </c>
      <c r="F273" s="9">
        <f t="shared" si="60"/>
        <v>0.96060000000000001</v>
      </c>
    </row>
    <row r="274" spans="1:6">
      <c r="A274" s="3">
        <v>4</v>
      </c>
      <c r="B274" s="3" t="s">
        <v>23</v>
      </c>
      <c r="C274" s="9">
        <v>3.7100000000000001E-2</v>
      </c>
      <c r="D274" s="13">
        <f t="shared" si="59"/>
        <v>0.92700000000000005</v>
      </c>
      <c r="E274" s="8">
        <f>'TARIFNE STAVKE do 31.03.2022'!F245</f>
        <v>2.9600000000000001E-2</v>
      </c>
      <c r="F274" s="9">
        <f t="shared" si="60"/>
        <v>0.95660000000000001</v>
      </c>
    </row>
    <row r="275" spans="1:6">
      <c r="A275" s="3">
        <v>5</v>
      </c>
      <c r="B275" s="3" t="s">
        <v>28</v>
      </c>
      <c r="C275" s="9">
        <v>3.7100000000000001E-2</v>
      </c>
      <c r="D275" s="13">
        <f t="shared" si="59"/>
        <v>0.92700000000000005</v>
      </c>
      <c r="E275" s="8">
        <f>'TARIFNE STAVKE do 31.03.2022'!F246</f>
        <v>2.3699999999999999E-2</v>
      </c>
      <c r="F275" s="9">
        <f t="shared" si="60"/>
        <v>0.9507000000000001</v>
      </c>
    </row>
    <row r="276" spans="1:6">
      <c r="A276" s="3">
        <v>6</v>
      </c>
      <c r="B276" s="3" t="s">
        <v>73</v>
      </c>
      <c r="C276" s="9">
        <v>3.7100000000000001E-2</v>
      </c>
      <c r="D276" s="13">
        <f t="shared" si="59"/>
        <v>0.92700000000000005</v>
      </c>
      <c r="E276" s="8">
        <f>'TARIFNE STAVKE do 31.03.2022'!F247</f>
        <v>1.38E-2</v>
      </c>
      <c r="F276" s="9">
        <f t="shared" si="60"/>
        <v>0.94080000000000008</v>
      </c>
    </row>
    <row r="278" spans="1:6">
      <c r="A278" s="117" t="s">
        <v>74</v>
      </c>
      <c r="B278" s="117"/>
      <c r="C278" s="117"/>
      <c r="D278" s="117"/>
      <c r="E278" s="117"/>
      <c r="F278" s="117"/>
    </row>
    <row r="279" spans="1:6" ht="38.25">
      <c r="A279" s="3" t="s">
        <v>8</v>
      </c>
      <c r="B279" s="3" t="s">
        <v>9</v>
      </c>
      <c r="C279" s="4" t="s">
        <v>10</v>
      </c>
      <c r="D279" s="4" t="s">
        <v>11</v>
      </c>
      <c r="E279" s="4" t="s">
        <v>12</v>
      </c>
      <c r="F279" s="4" t="s">
        <v>13</v>
      </c>
    </row>
    <row r="280" spans="1:6">
      <c r="A280" s="7"/>
      <c r="B280" s="7" t="s">
        <v>14</v>
      </c>
      <c r="C280" s="7" t="s">
        <v>15</v>
      </c>
      <c r="D280" s="7" t="s">
        <v>5</v>
      </c>
      <c r="E280" s="7" t="s">
        <v>16</v>
      </c>
      <c r="F280" s="11" t="s">
        <v>17</v>
      </c>
    </row>
    <row r="281" spans="1:6">
      <c r="A281" s="120" t="s">
        <v>68</v>
      </c>
      <c r="B281" s="121"/>
      <c r="C281" s="121"/>
      <c r="D281" s="121"/>
      <c r="E281" s="121"/>
      <c r="F281" s="121"/>
    </row>
    <row r="282" spans="1:6">
      <c r="A282" s="3">
        <v>1</v>
      </c>
      <c r="B282" s="3" t="s">
        <v>19</v>
      </c>
      <c r="C282" s="9">
        <v>3.7100000000000001E-2</v>
      </c>
      <c r="D282" s="13">
        <f t="shared" ref="D282:D288" si="61">C282+$C$9</f>
        <v>0.92700000000000005</v>
      </c>
      <c r="E282" s="8">
        <f>'TARIFNE STAVKE do 31.03.2022'!F251</f>
        <v>5.1400000000000001E-2</v>
      </c>
      <c r="F282" s="9">
        <f t="shared" ref="F282:F288" si="62">(D282+E282)</f>
        <v>0.97840000000000005</v>
      </c>
    </row>
    <row r="283" spans="1:6">
      <c r="A283" s="3">
        <v>2</v>
      </c>
      <c r="B283" s="3" t="s">
        <v>20</v>
      </c>
      <c r="C283" s="9">
        <v>3.7100000000000001E-2</v>
      </c>
      <c r="D283" s="13">
        <f t="shared" si="61"/>
        <v>0.92700000000000005</v>
      </c>
      <c r="E283" s="8">
        <f>'TARIFNE STAVKE do 31.03.2022'!F252</f>
        <v>3.95E-2</v>
      </c>
      <c r="F283" s="9">
        <f t="shared" si="62"/>
        <v>0.96650000000000003</v>
      </c>
    </row>
    <row r="284" spans="1:6">
      <c r="A284" s="3">
        <v>3</v>
      </c>
      <c r="B284" s="3" t="s">
        <v>21</v>
      </c>
      <c r="C284" s="9">
        <v>3.7100000000000001E-2</v>
      </c>
      <c r="D284" s="13">
        <f t="shared" si="61"/>
        <v>0.92700000000000005</v>
      </c>
      <c r="E284" s="8">
        <f>'TARIFNE STAVKE do 31.03.2022'!F253</f>
        <v>3.3599999999999998E-2</v>
      </c>
      <c r="F284" s="9">
        <f t="shared" si="62"/>
        <v>0.96060000000000001</v>
      </c>
    </row>
    <row r="285" spans="1:6">
      <c r="A285" s="3">
        <v>4</v>
      </c>
      <c r="B285" s="3" t="s">
        <v>22</v>
      </c>
      <c r="C285" s="9">
        <v>3.7100000000000001E-2</v>
      </c>
      <c r="D285" s="13">
        <f t="shared" si="61"/>
        <v>0.92700000000000005</v>
      </c>
      <c r="E285" s="8">
        <f>'TARIFNE STAVKE do 31.03.2022'!F254</f>
        <v>3.1600000000000003E-2</v>
      </c>
      <c r="F285" s="9">
        <f t="shared" si="62"/>
        <v>0.95860000000000001</v>
      </c>
    </row>
    <row r="286" spans="1:6">
      <c r="A286" s="3">
        <v>5</v>
      </c>
      <c r="B286" s="3" t="s">
        <v>23</v>
      </c>
      <c r="C286" s="9">
        <v>3.7100000000000001E-2</v>
      </c>
      <c r="D286" s="13">
        <f t="shared" si="61"/>
        <v>0.92700000000000005</v>
      </c>
      <c r="E286" s="8">
        <f>'TARIFNE STAVKE do 31.03.2022'!F255</f>
        <v>2.9600000000000001E-2</v>
      </c>
      <c r="F286" s="9">
        <f t="shared" si="62"/>
        <v>0.95660000000000001</v>
      </c>
    </row>
    <row r="287" spans="1:6">
      <c r="A287" s="3">
        <v>6</v>
      </c>
      <c r="B287" s="3" t="s">
        <v>24</v>
      </c>
      <c r="C287" s="9">
        <v>3.7100000000000001E-2</v>
      </c>
      <c r="D287" s="13">
        <f t="shared" si="61"/>
        <v>0.92700000000000005</v>
      </c>
      <c r="E287" s="8">
        <f>'TARIFNE STAVKE do 31.03.2022'!F256</f>
        <v>2.7699999999999999E-2</v>
      </c>
      <c r="F287" s="9">
        <f t="shared" si="62"/>
        <v>0.95469999999999999</v>
      </c>
    </row>
    <row r="288" spans="1:6">
      <c r="A288" s="3">
        <v>7</v>
      </c>
      <c r="B288" s="3" t="s">
        <v>25</v>
      </c>
      <c r="C288" s="9">
        <v>3.7100000000000001E-2</v>
      </c>
      <c r="D288" s="13">
        <f t="shared" si="61"/>
        <v>0.92700000000000005</v>
      </c>
      <c r="E288" s="8">
        <f>'TARIFNE STAVKE do 31.03.2022'!F257</f>
        <v>2.5700000000000001E-2</v>
      </c>
      <c r="F288" s="9">
        <f t="shared" si="62"/>
        <v>0.9527000000000001</v>
      </c>
    </row>
    <row r="290" spans="1:6">
      <c r="A290" s="117" t="s">
        <v>75</v>
      </c>
      <c r="B290" s="117"/>
      <c r="C290" s="117"/>
      <c r="D290" s="117"/>
      <c r="E290" s="117"/>
      <c r="F290" s="117"/>
    </row>
    <row r="291" spans="1:6" ht="38.25">
      <c r="A291" s="3" t="s">
        <v>8</v>
      </c>
      <c r="B291" s="3" t="s">
        <v>9</v>
      </c>
      <c r="C291" s="4" t="s">
        <v>10</v>
      </c>
      <c r="D291" s="4" t="s">
        <v>11</v>
      </c>
      <c r="E291" s="4" t="s">
        <v>12</v>
      </c>
      <c r="F291" s="4" t="s">
        <v>13</v>
      </c>
    </row>
    <row r="292" spans="1:6">
      <c r="A292" s="7"/>
      <c r="B292" s="7" t="s">
        <v>14</v>
      </c>
      <c r="C292" s="7" t="s">
        <v>15</v>
      </c>
      <c r="D292" s="7" t="s">
        <v>5</v>
      </c>
      <c r="E292" s="7" t="s">
        <v>16</v>
      </c>
      <c r="F292" s="11" t="s">
        <v>17</v>
      </c>
    </row>
    <row r="293" spans="1:6">
      <c r="A293" s="120" t="s">
        <v>76</v>
      </c>
      <c r="B293" s="121"/>
      <c r="C293" s="121"/>
      <c r="D293" s="121"/>
      <c r="E293" s="121"/>
      <c r="F293" s="121"/>
    </row>
    <row r="294" spans="1:6">
      <c r="A294" s="3">
        <v>1</v>
      </c>
      <c r="B294" s="3" t="s">
        <v>19</v>
      </c>
      <c r="C294" s="9">
        <v>2.9499999999999998E-2</v>
      </c>
      <c r="D294" s="13">
        <f t="shared" ref="D294:D299" si="63">C294+$C$9</f>
        <v>0.9194</v>
      </c>
      <c r="E294" s="8">
        <f>'TARIFNE STAVKE do 31.03.2022'!F261</f>
        <v>2.7799999999999998E-2</v>
      </c>
      <c r="F294" s="9">
        <f t="shared" ref="F294:F299" si="64">(D294+E294)</f>
        <v>0.94720000000000004</v>
      </c>
    </row>
    <row r="295" spans="1:6">
      <c r="A295" s="3">
        <v>2</v>
      </c>
      <c r="B295" s="3" t="s">
        <v>20</v>
      </c>
      <c r="C295" s="9">
        <v>2.9499999999999998E-2</v>
      </c>
      <c r="D295" s="13">
        <f t="shared" si="63"/>
        <v>0.9194</v>
      </c>
      <c r="E295" s="8">
        <f>'TARIFNE STAVKE do 31.03.2022'!F262</f>
        <v>2.7799999999999998E-2</v>
      </c>
      <c r="F295" s="9">
        <f t="shared" si="64"/>
        <v>0.94720000000000004</v>
      </c>
    </row>
    <row r="296" spans="1:6">
      <c r="A296" s="3">
        <v>3</v>
      </c>
      <c r="B296" s="3" t="s">
        <v>21</v>
      </c>
      <c r="C296" s="9">
        <v>2.9499999999999998E-2</v>
      </c>
      <c r="D296" s="13">
        <f t="shared" si="63"/>
        <v>0.9194</v>
      </c>
      <c r="E296" s="8">
        <f>'TARIFNE STAVKE do 31.03.2022'!F263</f>
        <v>2.7799999999999998E-2</v>
      </c>
      <c r="F296" s="9">
        <f t="shared" si="64"/>
        <v>0.94720000000000004</v>
      </c>
    </row>
    <row r="297" spans="1:6">
      <c r="A297" s="3">
        <v>4</v>
      </c>
      <c r="B297" s="3" t="s">
        <v>22</v>
      </c>
      <c r="C297" s="9">
        <v>2.9499999999999998E-2</v>
      </c>
      <c r="D297" s="13">
        <f t="shared" si="63"/>
        <v>0.9194</v>
      </c>
      <c r="E297" s="8">
        <f>'TARIFNE STAVKE do 31.03.2022'!F264</f>
        <v>2.64E-2</v>
      </c>
      <c r="F297" s="9">
        <f t="shared" si="64"/>
        <v>0.94579999999999997</v>
      </c>
    </row>
    <row r="298" spans="1:6">
      <c r="A298" s="3">
        <v>5</v>
      </c>
      <c r="B298" s="3" t="s">
        <v>23</v>
      </c>
      <c r="C298" s="9">
        <v>2.9499999999999998E-2</v>
      </c>
      <c r="D298" s="13">
        <f t="shared" si="63"/>
        <v>0.9194</v>
      </c>
      <c r="E298" s="8">
        <f>'TARIFNE STAVKE do 31.03.2022'!F265</f>
        <v>2.5000000000000001E-2</v>
      </c>
      <c r="F298" s="9">
        <f t="shared" si="64"/>
        <v>0.94440000000000002</v>
      </c>
    </row>
    <row r="299" spans="1:6">
      <c r="A299" s="3">
        <v>6</v>
      </c>
      <c r="B299" s="3" t="s">
        <v>24</v>
      </c>
      <c r="C299" s="9">
        <v>2.9499999999999998E-2</v>
      </c>
      <c r="D299" s="13">
        <f t="shared" si="63"/>
        <v>0.9194</v>
      </c>
      <c r="E299" s="8">
        <f>'TARIFNE STAVKE do 31.03.2022'!F266</f>
        <v>2.3599999999999999E-2</v>
      </c>
      <c r="F299" s="9">
        <f t="shared" si="64"/>
        <v>0.94299999999999995</v>
      </c>
    </row>
    <row r="301" spans="1:6">
      <c r="A301" s="117" t="s">
        <v>77</v>
      </c>
      <c r="B301" s="117"/>
      <c r="C301" s="117"/>
      <c r="D301" s="117"/>
      <c r="E301" s="117"/>
      <c r="F301" s="117"/>
    </row>
    <row r="302" spans="1:6" ht="38.25">
      <c r="A302" s="3" t="s">
        <v>8</v>
      </c>
      <c r="B302" s="3" t="s">
        <v>9</v>
      </c>
      <c r="C302" s="4" t="s">
        <v>10</v>
      </c>
      <c r="D302" s="4" t="s">
        <v>11</v>
      </c>
      <c r="E302" s="4" t="s">
        <v>12</v>
      </c>
      <c r="F302" s="4" t="s">
        <v>13</v>
      </c>
    </row>
    <row r="303" spans="1:6">
      <c r="A303" s="7"/>
      <c r="B303" s="7" t="s">
        <v>14</v>
      </c>
      <c r="C303" s="7" t="s">
        <v>15</v>
      </c>
      <c r="D303" s="7" t="s">
        <v>5</v>
      </c>
      <c r="E303" s="7" t="s">
        <v>16</v>
      </c>
      <c r="F303" s="11" t="s">
        <v>17</v>
      </c>
    </row>
    <row r="304" spans="1:6">
      <c r="A304" s="120" t="s">
        <v>78</v>
      </c>
      <c r="B304" s="121"/>
      <c r="C304" s="121"/>
      <c r="D304" s="121"/>
      <c r="E304" s="121"/>
      <c r="F304" s="121"/>
    </row>
    <row r="305" spans="1:6">
      <c r="A305" s="3">
        <v>1</v>
      </c>
      <c r="B305" s="3" t="s">
        <v>19</v>
      </c>
      <c r="C305" s="9">
        <v>3.04E-2</v>
      </c>
      <c r="D305" s="13">
        <f t="shared" ref="D305:D309" si="65">C305+$C$9</f>
        <v>0.92030000000000001</v>
      </c>
      <c r="E305" s="8">
        <f>'TARIFNE STAVKE do 31.03.2022'!F270</f>
        <v>5.0900000000000001E-2</v>
      </c>
      <c r="F305" s="9">
        <f t="shared" ref="F305:F309" si="66">(D305+E305)</f>
        <v>0.97120000000000006</v>
      </c>
    </row>
    <row r="306" spans="1:6">
      <c r="A306" s="3">
        <v>2</v>
      </c>
      <c r="B306" s="3" t="s">
        <v>20</v>
      </c>
      <c r="C306" s="9">
        <v>3.04E-2</v>
      </c>
      <c r="D306" s="13">
        <f t="shared" si="65"/>
        <v>0.92030000000000001</v>
      </c>
      <c r="E306" s="8">
        <f>'TARIFNE STAVKE do 31.03.2022'!F271</f>
        <v>4.24E-2</v>
      </c>
      <c r="F306" s="9">
        <f t="shared" si="66"/>
        <v>0.9627</v>
      </c>
    </row>
    <row r="307" spans="1:6">
      <c r="A307" s="3">
        <v>3</v>
      </c>
      <c r="B307" s="3" t="s">
        <v>21</v>
      </c>
      <c r="C307" s="9">
        <v>3.04E-2</v>
      </c>
      <c r="D307" s="13">
        <f t="shared" si="65"/>
        <v>0.92030000000000001</v>
      </c>
      <c r="E307" s="8">
        <f>'TARIFNE STAVKE do 31.03.2022'!F272</f>
        <v>4.0300000000000002E-2</v>
      </c>
      <c r="F307" s="9">
        <f t="shared" si="66"/>
        <v>0.96060000000000001</v>
      </c>
    </row>
    <row r="308" spans="1:6">
      <c r="A308" s="3">
        <v>4</v>
      </c>
      <c r="B308" s="3" t="s">
        <v>22</v>
      </c>
      <c r="C308" s="9">
        <v>3.04E-2</v>
      </c>
      <c r="D308" s="13">
        <f t="shared" si="65"/>
        <v>0.92030000000000001</v>
      </c>
      <c r="E308" s="8">
        <f>'TARIFNE STAVKE do 31.03.2022'!F273</f>
        <v>3.8199999999999998E-2</v>
      </c>
      <c r="F308" s="9">
        <f t="shared" si="66"/>
        <v>0.95850000000000002</v>
      </c>
    </row>
    <row r="309" spans="1:6">
      <c r="A309" s="3">
        <v>5</v>
      </c>
      <c r="B309" s="3" t="s">
        <v>23</v>
      </c>
      <c r="C309" s="9">
        <v>3.04E-2</v>
      </c>
      <c r="D309" s="13">
        <f t="shared" si="65"/>
        <v>0.92030000000000001</v>
      </c>
      <c r="E309" s="8">
        <f>'TARIFNE STAVKE do 31.03.2022'!F274</f>
        <v>3.5999999999999997E-2</v>
      </c>
      <c r="F309" s="9">
        <f t="shared" si="66"/>
        <v>0.95630000000000004</v>
      </c>
    </row>
    <row r="310" spans="1:6">
      <c r="A310" s="120" t="s">
        <v>79</v>
      </c>
      <c r="B310" s="121"/>
      <c r="C310" s="121"/>
      <c r="D310" s="121"/>
      <c r="E310" s="121"/>
      <c r="F310" s="121"/>
    </row>
    <row r="311" spans="1:6">
      <c r="A311" s="3">
        <v>1</v>
      </c>
      <c r="B311" s="3" t="s">
        <v>20</v>
      </c>
      <c r="C311" s="9">
        <v>3.04E-2</v>
      </c>
      <c r="D311" s="13">
        <f t="shared" ref="D311:D313" si="67">C311+$C$9</f>
        <v>0.92030000000000001</v>
      </c>
      <c r="E311" s="8">
        <f>'TARIFNE STAVKE do 31.03.2022'!F278</f>
        <v>0.05</v>
      </c>
      <c r="F311" s="9">
        <f t="shared" ref="F311:F313" si="68">(D311+E311)</f>
        <v>0.97030000000000005</v>
      </c>
    </row>
    <row r="312" spans="1:6">
      <c r="A312" s="3">
        <v>2</v>
      </c>
      <c r="B312" s="3" t="s">
        <v>22</v>
      </c>
      <c r="C312" s="9">
        <v>3.04E-2</v>
      </c>
      <c r="D312" s="13">
        <f t="shared" si="67"/>
        <v>0.92030000000000001</v>
      </c>
      <c r="E312" s="8">
        <f>'TARIFNE STAVKE do 31.03.2022'!F279</f>
        <v>4.7500000000000001E-2</v>
      </c>
      <c r="F312" s="9">
        <f t="shared" si="68"/>
        <v>0.96779999999999999</v>
      </c>
    </row>
    <row r="313" spans="1:6">
      <c r="A313" s="3">
        <v>3</v>
      </c>
      <c r="B313" s="3" t="s">
        <v>23</v>
      </c>
      <c r="C313" s="9">
        <v>3.04E-2</v>
      </c>
      <c r="D313" s="13">
        <f t="shared" si="67"/>
        <v>0.92030000000000001</v>
      </c>
      <c r="E313" s="8">
        <f>'TARIFNE STAVKE do 31.03.2022'!F280</f>
        <v>4.4999999999999998E-2</v>
      </c>
      <c r="F313" s="9">
        <f t="shared" si="68"/>
        <v>0.96530000000000005</v>
      </c>
    </row>
    <row r="315" spans="1:6">
      <c r="A315" s="117" t="s">
        <v>80</v>
      </c>
      <c r="B315" s="117"/>
      <c r="C315" s="117"/>
      <c r="D315" s="117"/>
      <c r="E315" s="117"/>
      <c r="F315" s="117"/>
    </row>
    <row r="316" spans="1:6" ht="38.25">
      <c r="A316" s="3" t="s">
        <v>8</v>
      </c>
      <c r="B316" s="3" t="s">
        <v>9</v>
      </c>
      <c r="C316" s="4" t="s">
        <v>10</v>
      </c>
      <c r="D316" s="4" t="s">
        <v>11</v>
      </c>
      <c r="E316" s="4" t="s">
        <v>12</v>
      </c>
      <c r="F316" s="4" t="s">
        <v>13</v>
      </c>
    </row>
    <row r="317" spans="1:6">
      <c r="A317" s="7"/>
      <c r="B317" s="7" t="s">
        <v>14</v>
      </c>
      <c r="C317" s="7" t="s">
        <v>15</v>
      </c>
      <c r="D317" s="7" t="s">
        <v>5</v>
      </c>
      <c r="E317" s="7" t="s">
        <v>16</v>
      </c>
      <c r="F317" s="11" t="s">
        <v>17</v>
      </c>
    </row>
    <row r="318" spans="1:6">
      <c r="A318" s="120" t="s">
        <v>81</v>
      </c>
      <c r="B318" s="121"/>
      <c r="C318" s="121"/>
      <c r="D318" s="121"/>
      <c r="E318" s="121"/>
      <c r="F318" s="121"/>
    </row>
    <row r="319" spans="1:6">
      <c r="A319" s="3">
        <v>1</v>
      </c>
      <c r="B319" s="3" t="s">
        <v>19</v>
      </c>
      <c r="C319" s="9">
        <v>2.7900000000000001E-2</v>
      </c>
      <c r="D319" s="13">
        <f t="shared" ref="D319:D323" si="69">C319+$C$9</f>
        <v>0.91780000000000006</v>
      </c>
      <c r="E319" s="8">
        <f>'TARIFNE STAVKE do 31.03.2022'!F284</f>
        <v>0.10879999999999999</v>
      </c>
      <c r="F319" s="9">
        <f t="shared" ref="F319:F323" si="70">(D319+E319)</f>
        <v>1.0266</v>
      </c>
    </row>
    <row r="320" spans="1:6">
      <c r="A320" s="3">
        <v>2</v>
      </c>
      <c r="B320" s="3" t="s">
        <v>20</v>
      </c>
      <c r="C320" s="9">
        <v>2.7900000000000001E-2</v>
      </c>
      <c r="D320" s="13">
        <f t="shared" si="69"/>
        <v>0.91780000000000006</v>
      </c>
      <c r="E320" s="8">
        <f>'TARIFNE STAVKE do 31.03.2022'!F285</f>
        <v>9.8900000000000002E-2</v>
      </c>
      <c r="F320" s="9">
        <f t="shared" si="70"/>
        <v>1.0167000000000002</v>
      </c>
    </row>
    <row r="321" spans="1:6">
      <c r="A321" s="3">
        <v>3</v>
      </c>
      <c r="B321" s="3" t="s">
        <v>21</v>
      </c>
      <c r="C321" s="9">
        <v>2.7900000000000001E-2</v>
      </c>
      <c r="D321" s="13">
        <f t="shared" si="69"/>
        <v>0.91780000000000006</v>
      </c>
      <c r="E321" s="8">
        <f>'TARIFNE STAVKE do 31.03.2022'!F286</f>
        <v>9.8900000000000002E-2</v>
      </c>
      <c r="F321" s="9">
        <f t="shared" si="70"/>
        <v>1.0167000000000002</v>
      </c>
    </row>
    <row r="322" spans="1:6">
      <c r="A322" s="3">
        <v>4</v>
      </c>
      <c r="B322" s="3" t="s">
        <v>22</v>
      </c>
      <c r="C322" s="9">
        <v>2.7900000000000001E-2</v>
      </c>
      <c r="D322" s="13">
        <f t="shared" si="69"/>
        <v>0.91780000000000006</v>
      </c>
      <c r="E322" s="8">
        <f>'TARIFNE STAVKE do 31.03.2022'!F287</f>
        <v>9.4E-2</v>
      </c>
      <c r="F322" s="9">
        <f t="shared" si="70"/>
        <v>1.0118</v>
      </c>
    </row>
    <row r="323" spans="1:6">
      <c r="A323" s="3">
        <v>5</v>
      </c>
      <c r="B323" s="3" t="s">
        <v>23</v>
      </c>
      <c r="C323" s="9">
        <v>2.7900000000000001E-2</v>
      </c>
      <c r="D323" s="13">
        <f t="shared" si="69"/>
        <v>0.91780000000000006</v>
      </c>
      <c r="E323" s="8">
        <f>'TARIFNE STAVKE do 31.03.2022'!F288</f>
        <v>8.8999999999999996E-2</v>
      </c>
      <c r="F323" s="9">
        <f t="shared" si="70"/>
        <v>1.0068000000000001</v>
      </c>
    </row>
    <row r="325" spans="1:6">
      <c r="A325" s="117" t="s">
        <v>82</v>
      </c>
      <c r="B325" s="117"/>
      <c r="C325" s="117"/>
      <c r="D325" s="117"/>
      <c r="E325" s="117"/>
      <c r="F325" s="117"/>
    </row>
    <row r="326" spans="1:6" ht="38.25">
      <c r="A326" s="3" t="s">
        <v>8</v>
      </c>
      <c r="B326" s="3" t="s">
        <v>9</v>
      </c>
      <c r="C326" s="4" t="s">
        <v>10</v>
      </c>
      <c r="D326" s="4" t="s">
        <v>11</v>
      </c>
      <c r="E326" s="4" t="s">
        <v>12</v>
      </c>
      <c r="F326" s="4" t="s">
        <v>13</v>
      </c>
    </row>
    <row r="327" spans="1:6">
      <c r="A327" s="7"/>
      <c r="B327" s="7" t="s">
        <v>14</v>
      </c>
      <c r="C327" s="7" t="s">
        <v>15</v>
      </c>
      <c r="D327" s="7" t="s">
        <v>5</v>
      </c>
      <c r="E327" s="7" t="s">
        <v>16</v>
      </c>
      <c r="F327" s="11" t="s">
        <v>17</v>
      </c>
    </row>
    <row r="328" spans="1:6">
      <c r="A328" s="120" t="s">
        <v>83</v>
      </c>
      <c r="B328" s="121"/>
      <c r="C328" s="121"/>
      <c r="D328" s="121"/>
      <c r="E328" s="121"/>
      <c r="F328" s="121"/>
    </row>
    <row r="329" spans="1:6">
      <c r="A329" s="3">
        <v>1</v>
      </c>
      <c r="B329" s="3" t="s">
        <v>19</v>
      </c>
      <c r="C329" s="9">
        <v>2.7900000000000001E-2</v>
      </c>
      <c r="D329" s="13">
        <f t="shared" ref="D329:D334" si="71">C329+$C$9</f>
        <v>0.91780000000000006</v>
      </c>
      <c r="E329" s="8">
        <f>'TARIFNE STAVKE do 31.03.2022'!F292</f>
        <v>0.1087</v>
      </c>
      <c r="F329" s="9">
        <f t="shared" ref="F329:F334" si="72">(D329+E329)</f>
        <v>1.0265</v>
      </c>
    </row>
    <row r="330" spans="1:6">
      <c r="A330" s="3">
        <v>2</v>
      </c>
      <c r="B330" s="3" t="s">
        <v>20</v>
      </c>
      <c r="C330" s="9">
        <v>2.7900000000000001E-2</v>
      </c>
      <c r="D330" s="13">
        <f t="shared" si="71"/>
        <v>0.91780000000000006</v>
      </c>
      <c r="E330" s="8">
        <f>'TARIFNE STAVKE do 31.03.2022'!F293</f>
        <v>9.8799999999999999E-2</v>
      </c>
      <c r="F330" s="9">
        <f t="shared" si="72"/>
        <v>1.0165999999999999</v>
      </c>
    </row>
    <row r="331" spans="1:6">
      <c r="A331" s="3">
        <v>3</v>
      </c>
      <c r="B331" s="3" t="s">
        <v>21</v>
      </c>
      <c r="C331" s="9">
        <v>2.7900000000000001E-2</v>
      </c>
      <c r="D331" s="13">
        <f t="shared" si="71"/>
        <v>0.91780000000000006</v>
      </c>
      <c r="E331" s="8">
        <f>'TARIFNE STAVKE do 31.03.2022'!F294</f>
        <v>9.8799999999999999E-2</v>
      </c>
      <c r="F331" s="9">
        <f t="shared" si="72"/>
        <v>1.0165999999999999</v>
      </c>
    </row>
    <row r="332" spans="1:6">
      <c r="A332" s="3">
        <v>4</v>
      </c>
      <c r="B332" s="3" t="s">
        <v>22</v>
      </c>
      <c r="C332" s="9">
        <v>2.7900000000000001E-2</v>
      </c>
      <c r="D332" s="13">
        <f t="shared" si="71"/>
        <v>0.91780000000000006</v>
      </c>
      <c r="E332" s="8">
        <f>'TARIFNE STAVKE do 31.03.2022'!F295</f>
        <v>9.3899999999999997E-2</v>
      </c>
      <c r="F332" s="9">
        <f t="shared" si="72"/>
        <v>1.0117</v>
      </c>
    </row>
    <row r="333" spans="1:6">
      <c r="A333" s="3">
        <v>5</v>
      </c>
      <c r="B333" s="3" t="s">
        <v>23</v>
      </c>
      <c r="C333" s="9">
        <v>2.7900000000000001E-2</v>
      </c>
      <c r="D333" s="13">
        <f t="shared" si="71"/>
        <v>0.91780000000000006</v>
      </c>
      <c r="E333" s="8">
        <f>'TARIFNE STAVKE do 31.03.2022'!F296</f>
        <v>8.8900000000000007E-2</v>
      </c>
      <c r="F333" s="9">
        <f t="shared" si="72"/>
        <v>1.0067000000000002</v>
      </c>
    </row>
    <row r="334" spans="1:6">
      <c r="A334" s="3">
        <v>6</v>
      </c>
      <c r="B334" s="3" t="s">
        <v>24</v>
      </c>
      <c r="C334" s="9">
        <v>2.7900000000000001E-2</v>
      </c>
      <c r="D334" s="13">
        <f t="shared" si="71"/>
        <v>0.91780000000000006</v>
      </c>
      <c r="E334" s="8">
        <f>'TARIFNE STAVKE do 31.03.2022'!F297</f>
        <v>8.4000000000000005E-2</v>
      </c>
      <c r="F334" s="9">
        <f t="shared" si="72"/>
        <v>1.0018</v>
      </c>
    </row>
    <row r="336" spans="1:6">
      <c r="A336" s="117" t="s">
        <v>84</v>
      </c>
      <c r="B336" s="117"/>
      <c r="C336" s="117"/>
      <c r="D336" s="117"/>
      <c r="E336" s="117"/>
      <c r="F336" s="117"/>
    </row>
    <row r="337" spans="1:6" ht="38.25">
      <c r="A337" s="3" t="s">
        <v>8</v>
      </c>
      <c r="B337" s="3" t="s">
        <v>9</v>
      </c>
      <c r="C337" s="4" t="s">
        <v>10</v>
      </c>
      <c r="D337" s="4" t="s">
        <v>11</v>
      </c>
      <c r="E337" s="4" t="s">
        <v>12</v>
      </c>
      <c r="F337" s="4" t="s">
        <v>13</v>
      </c>
    </row>
    <row r="338" spans="1:6">
      <c r="A338" s="7"/>
      <c r="B338" s="7" t="s">
        <v>14</v>
      </c>
      <c r="C338" s="7" t="s">
        <v>15</v>
      </c>
      <c r="D338" s="7" t="s">
        <v>5</v>
      </c>
      <c r="E338" s="7" t="s">
        <v>16</v>
      </c>
      <c r="F338" s="11" t="s">
        <v>17</v>
      </c>
    </row>
    <row r="339" spans="1:6">
      <c r="A339" s="120" t="s">
        <v>85</v>
      </c>
      <c r="B339" s="121"/>
      <c r="C339" s="121"/>
      <c r="D339" s="121"/>
      <c r="E339" s="121"/>
      <c r="F339" s="121"/>
    </row>
    <row r="340" spans="1:6">
      <c r="A340" s="3">
        <v>1</v>
      </c>
      <c r="B340" s="3" t="s">
        <v>23</v>
      </c>
      <c r="C340" s="9">
        <v>2.7900000000000001E-2</v>
      </c>
      <c r="D340" s="13">
        <f>C340+$C$9</f>
        <v>0.91780000000000006</v>
      </c>
      <c r="E340" s="8">
        <f>'TARIFNE STAVKE do 31.03.2022'!F301</f>
        <v>8.6800000000000002E-2</v>
      </c>
      <c r="F340" s="9">
        <f t="shared" ref="F340:F342" si="73">(D340+E340)</f>
        <v>1.0046000000000002</v>
      </c>
    </row>
    <row r="341" spans="1:6">
      <c r="A341" s="3">
        <v>2</v>
      </c>
      <c r="B341" s="3" t="s">
        <v>25</v>
      </c>
      <c r="C341" s="9">
        <v>2.7900000000000001E-2</v>
      </c>
      <c r="D341" s="13">
        <f t="shared" ref="D341:D342" si="74">C341+$C$9</f>
        <v>0.91780000000000006</v>
      </c>
      <c r="E341" s="8">
        <f>'TARIFNE STAVKE do 31.03.2022'!F302</f>
        <v>7.7100000000000002E-2</v>
      </c>
      <c r="F341" s="9">
        <f t="shared" si="73"/>
        <v>0.99490000000000012</v>
      </c>
    </row>
    <row r="342" spans="1:6">
      <c r="A342" s="3">
        <v>3</v>
      </c>
      <c r="B342" s="3" t="s">
        <v>28</v>
      </c>
      <c r="C342" s="9">
        <v>2.7900000000000001E-2</v>
      </c>
      <c r="D342" s="13">
        <f t="shared" si="74"/>
        <v>0.91780000000000006</v>
      </c>
      <c r="E342" s="8">
        <f>'TARIFNE STAVKE do 31.03.2022'!F303</f>
        <v>7.2300000000000003E-2</v>
      </c>
      <c r="F342" s="9">
        <f t="shared" si="73"/>
        <v>0.99010000000000009</v>
      </c>
    </row>
  </sheetData>
  <mergeCells count="70">
    <mergeCell ref="A325:F325"/>
    <mergeCell ref="A328:F328"/>
    <mergeCell ref="A336:F336"/>
    <mergeCell ref="A339:F339"/>
    <mergeCell ref="A293:F293"/>
    <mergeCell ref="A301:F301"/>
    <mergeCell ref="A304:F304"/>
    <mergeCell ref="A310:F310"/>
    <mergeCell ref="A315:F315"/>
    <mergeCell ref="A318:F318"/>
    <mergeCell ref="A290:F290"/>
    <mergeCell ref="A224:F224"/>
    <mergeCell ref="A230:F230"/>
    <mergeCell ref="A233:F233"/>
    <mergeCell ref="A243:F243"/>
    <mergeCell ref="A246:F246"/>
    <mergeCell ref="A255:F255"/>
    <mergeCell ref="A258:F258"/>
    <mergeCell ref="A267:F267"/>
    <mergeCell ref="A270:F270"/>
    <mergeCell ref="A278:F278"/>
    <mergeCell ref="A281:F281"/>
    <mergeCell ref="A221:F221"/>
    <mergeCell ref="A166:F166"/>
    <mergeCell ref="A174:F174"/>
    <mergeCell ref="A177:F177"/>
    <mergeCell ref="A182:F182"/>
    <mergeCell ref="A185:F185"/>
    <mergeCell ref="A191:F191"/>
    <mergeCell ref="A194:F194"/>
    <mergeCell ref="A201:F201"/>
    <mergeCell ref="A204:F204"/>
    <mergeCell ref="A210:F210"/>
    <mergeCell ref="A215:F215"/>
    <mergeCell ref="A163:F163"/>
    <mergeCell ref="A106:F106"/>
    <mergeCell ref="A111:F111"/>
    <mergeCell ref="A115:F115"/>
    <mergeCell ref="A118:F118"/>
    <mergeCell ref="A125:F125"/>
    <mergeCell ref="A128:F128"/>
    <mergeCell ref="A135:F135"/>
    <mergeCell ref="A142:F142"/>
    <mergeCell ref="A145:F145"/>
    <mergeCell ref="A152:F152"/>
    <mergeCell ref="A155:F155"/>
    <mergeCell ref="A102:F102"/>
    <mergeCell ref="A51:F51"/>
    <mergeCell ref="A54:F54"/>
    <mergeCell ref="A58:F58"/>
    <mergeCell ref="A63:F63"/>
    <mergeCell ref="A66:F66"/>
    <mergeCell ref="A71:F71"/>
    <mergeCell ref="A77:F77"/>
    <mergeCell ref="A83:F83"/>
    <mergeCell ref="A86:F86"/>
    <mergeCell ref="A94:F94"/>
    <mergeCell ref="A99:F99"/>
    <mergeCell ref="A45:F45"/>
    <mergeCell ref="A1:F1"/>
    <mergeCell ref="A3:F3"/>
    <mergeCell ref="A4:F4"/>
    <mergeCell ref="A6:F6"/>
    <mergeCell ref="A8:F8"/>
    <mergeCell ref="A11:F11"/>
    <mergeCell ref="A14:F14"/>
    <mergeCell ref="A23:F23"/>
    <mergeCell ref="A26:F26"/>
    <mergeCell ref="A36:F36"/>
    <mergeCell ref="A39:F39"/>
  </mergeCells>
  <pageMargins left="0.39370078740157483" right="0.39370078740157483" top="1.0833333333333333" bottom="0.74803149606299213" header="0.31496062992125984" footer="0.31496062992125984"/>
  <pageSetup scale="78" orientation="portrait" r:id="rId1"/>
  <rowBreaks count="3" manualBreakCount="3">
    <brk id="50" max="16383" man="1"/>
    <brk id="98" max="16383" man="1"/>
    <brk id="141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108B-E13A-41EA-A820-2542DEC73D51}">
  <sheetPr codeName="Sheet24"/>
  <dimension ref="A1:F342"/>
  <sheetViews>
    <sheetView view="pageBreakPreview" zoomScaleNormal="100" zoomScaleSheetLayoutView="100" workbookViewId="0">
      <selection sqref="A1:F1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30.140625" bestFit="1" customWidth="1"/>
    <col min="5" max="5" width="26.42578125" bestFit="1" customWidth="1"/>
    <col min="6" max="6" width="22.85546875" bestFit="1" customWidth="1"/>
  </cols>
  <sheetData>
    <row r="1" spans="1:6" ht="17.25">
      <c r="A1" s="113" t="s">
        <v>151</v>
      </c>
      <c r="B1" s="118"/>
      <c r="C1" s="118"/>
      <c r="D1" s="118"/>
      <c r="E1" s="118"/>
      <c r="F1" s="118"/>
    </row>
    <row r="3" spans="1:6">
      <c r="A3" s="114" t="s">
        <v>1</v>
      </c>
      <c r="B3" s="114"/>
      <c r="C3" s="114"/>
      <c r="D3" s="114"/>
      <c r="E3" s="114"/>
      <c r="F3" s="114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2"/>
      <c r="B5" s="2"/>
      <c r="C5" s="2"/>
      <c r="D5" s="2"/>
      <c r="E5" s="2"/>
      <c r="F5" s="2"/>
    </row>
    <row r="6" spans="1:6">
      <c r="A6" s="119" t="s">
        <v>3</v>
      </c>
      <c r="B6" s="119"/>
      <c r="C6" s="119"/>
      <c r="D6" s="119"/>
      <c r="E6" s="119"/>
      <c r="F6" s="119"/>
    </row>
    <row r="7" spans="1:6">
      <c r="A7" s="2"/>
      <c r="B7" s="2"/>
      <c r="C7" s="2"/>
      <c r="D7" s="2"/>
      <c r="E7" s="2"/>
      <c r="F7" s="2"/>
    </row>
    <row r="8" spans="1:6" ht="73.5" hidden="1" customHeight="1">
      <c r="A8" s="119" t="s">
        <v>4</v>
      </c>
      <c r="B8" s="119"/>
      <c r="C8" s="119"/>
      <c r="D8" s="119"/>
      <c r="E8" s="119"/>
      <c r="F8" s="119"/>
    </row>
    <row r="9" spans="1:6" hidden="1">
      <c r="A9" s="1" t="s">
        <v>5</v>
      </c>
      <c r="B9" s="12" t="s">
        <v>6</v>
      </c>
      <c r="C9" s="66">
        <v>0.78210000000000002</v>
      </c>
      <c r="D9" s="2"/>
      <c r="E9" s="2"/>
      <c r="F9" s="2"/>
    </row>
    <row r="10" spans="1:6" hidden="1"/>
    <row r="11" spans="1:6">
      <c r="A11" s="117" t="s">
        <v>7</v>
      </c>
      <c r="B11" s="117"/>
      <c r="C11" s="117"/>
      <c r="D11" s="117"/>
      <c r="E11" s="117"/>
      <c r="F11" s="117"/>
    </row>
    <row r="12" spans="1:6" ht="38.25">
      <c r="A12" s="3" t="s">
        <v>8</v>
      </c>
      <c r="B12" s="3" t="s">
        <v>9</v>
      </c>
      <c r="C12" s="4" t="s">
        <v>10</v>
      </c>
      <c r="D12" s="4" t="s">
        <v>11</v>
      </c>
      <c r="E12" s="4" t="s">
        <v>12</v>
      </c>
      <c r="F12" s="4" t="s">
        <v>13</v>
      </c>
    </row>
    <row r="13" spans="1:6">
      <c r="A13" s="7"/>
      <c r="B13" s="7" t="s">
        <v>14</v>
      </c>
      <c r="C13" s="7" t="s">
        <v>15</v>
      </c>
      <c r="D13" s="7" t="s">
        <v>5</v>
      </c>
      <c r="E13" s="7" t="s">
        <v>16</v>
      </c>
      <c r="F13" s="11" t="s">
        <v>17</v>
      </c>
    </row>
    <row r="14" spans="1:6">
      <c r="A14" s="120" t="s">
        <v>18</v>
      </c>
      <c r="B14" s="121"/>
      <c r="C14" s="121"/>
      <c r="D14" s="121"/>
      <c r="E14" s="121"/>
      <c r="F14" s="121"/>
    </row>
    <row r="15" spans="1:6">
      <c r="A15" s="3">
        <v>1</v>
      </c>
      <c r="B15" s="3" t="s">
        <v>19</v>
      </c>
      <c r="C15" s="9">
        <v>2.9700000000000001E-2</v>
      </c>
      <c r="D15" s="13">
        <f>C15+$C$9</f>
        <v>0.81179999999999997</v>
      </c>
      <c r="E15" s="8">
        <f>'TARIFNE STAVKE do 31.03.2022'!F6</f>
        <v>5.7700000000000001E-2</v>
      </c>
      <c r="F15" s="9">
        <f>(D15+E15)</f>
        <v>0.86949999999999994</v>
      </c>
    </row>
    <row r="16" spans="1:6">
      <c r="A16" s="3">
        <v>2</v>
      </c>
      <c r="B16" s="3" t="s">
        <v>20</v>
      </c>
      <c r="C16" s="9">
        <v>2.9700000000000001E-2</v>
      </c>
      <c r="D16" s="13">
        <f t="shared" ref="D16:D21" si="0">C16+$C$9</f>
        <v>0.81179999999999997</v>
      </c>
      <c r="E16" s="8">
        <f>'TARIFNE STAVKE do 31.03.2022'!F7</f>
        <v>4.4400000000000002E-2</v>
      </c>
      <c r="F16" s="9">
        <f t="shared" ref="F16:F21" si="1">(D16+E16)</f>
        <v>0.85619999999999996</v>
      </c>
    </row>
    <row r="17" spans="1:6">
      <c r="A17" s="3">
        <v>3</v>
      </c>
      <c r="B17" s="3" t="s">
        <v>21</v>
      </c>
      <c r="C17" s="9">
        <v>2.9700000000000001E-2</v>
      </c>
      <c r="D17" s="13">
        <f t="shared" si="0"/>
        <v>0.81179999999999997</v>
      </c>
      <c r="E17" s="8">
        <f>'TARIFNE STAVKE do 31.03.2022'!F8</f>
        <v>4.3499999999999997E-2</v>
      </c>
      <c r="F17" s="9">
        <f t="shared" si="1"/>
        <v>0.85529999999999995</v>
      </c>
    </row>
    <row r="18" spans="1:6">
      <c r="A18" s="3">
        <v>4</v>
      </c>
      <c r="B18" s="3" t="s">
        <v>22</v>
      </c>
      <c r="C18" s="9">
        <v>2.9700000000000001E-2</v>
      </c>
      <c r="D18" s="13">
        <f t="shared" si="0"/>
        <v>0.81179999999999997</v>
      </c>
      <c r="E18" s="8">
        <f>'TARIFNE STAVKE do 31.03.2022'!F9</f>
        <v>4.2200000000000001E-2</v>
      </c>
      <c r="F18" s="9">
        <f t="shared" si="1"/>
        <v>0.85399999999999998</v>
      </c>
    </row>
    <row r="19" spans="1:6">
      <c r="A19" s="3">
        <v>5</v>
      </c>
      <c r="B19" s="3" t="s">
        <v>23</v>
      </c>
      <c r="C19" s="9">
        <v>2.9700000000000001E-2</v>
      </c>
      <c r="D19" s="13">
        <f t="shared" si="0"/>
        <v>0.81179999999999997</v>
      </c>
      <c r="E19" s="8">
        <f>'TARIFNE STAVKE do 31.03.2022'!F10</f>
        <v>0.04</v>
      </c>
      <c r="F19" s="9">
        <f t="shared" si="1"/>
        <v>0.8518</v>
      </c>
    </row>
    <row r="20" spans="1:6">
      <c r="A20" s="3">
        <v>6</v>
      </c>
      <c r="B20" s="3" t="s">
        <v>24</v>
      </c>
      <c r="C20" s="9">
        <v>2.9700000000000001E-2</v>
      </c>
      <c r="D20" s="13">
        <f t="shared" si="0"/>
        <v>0.81179999999999997</v>
      </c>
      <c r="E20" s="8">
        <f>'TARIFNE STAVKE do 31.03.2022'!F11</f>
        <v>3.7699999999999997E-2</v>
      </c>
      <c r="F20" s="9">
        <f t="shared" si="1"/>
        <v>0.84949999999999992</v>
      </c>
    </row>
    <row r="21" spans="1:6">
      <c r="A21" s="3">
        <v>7</v>
      </c>
      <c r="B21" s="3" t="s">
        <v>25</v>
      </c>
      <c r="C21" s="9">
        <v>2.9700000000000001E-2</v>
      </c>
      <c r="D21" s="13">
        <f t="shared" si="0"/>
        <v>0.81179999999999997</v>
      </c>
      <c r="E21" s="8">
        <f>'TARIFNE STAVKE do 31.03.2022'!F12</f>
        <v>3.5499999999999997E-2</v>
      </c>
      <c r="F21" s="9">
        <f t="shared" si="1"/>
        <v>0.84729999999999994</v>
      </c>
    </row>
    <row r="22" spans="1:6">
      <c r="A22" s="1"/>
      <c r="B22" s="2"/>
      <c r="C22" s="5"/>
      <c r="D22" s="6"/>
      <c r="E22" s="6"/>
    </row>
    <row r="23" spans="1:6">
      <c r="A23" s="117" t="s">
        <v>26</v>
      </c>
      <c r="B23" s="117"/>
      <c r="C23" s="117"/>
      <c r="D23" s="117"/>
      <c r="E23" s="117"/>
      <c r="F23" s="117"/>
    </row>
    <row r="24" spans="1:6" ht="38.25">
      <c r="A24" s="3" t="s">
        <v>8</v>
      </c>
      <c r="B24" s="3" t="s">
        <v>9</v>
      </c>
      <c r="C24" s="4" t="s">
        <v>10</v>
      </c>
      <c r="D24" s="4" t="s">
        <v>11</v>
      </c>
      <c r="E24" s="4" t="s">
        <v>12</v>
      </c>
      <c r="F24" s="4" t="s">
        <v>13</v>
      </c>
    </row>
    <row r="25" spans="1:6">
      <c r="A25" s="7"/>
      <c r="B25" s="7" t="s">
        <v>14</v>
      </c>
      <c r="C25" s="7" t="s">
        <v>15</v>
      </c>
      <c r="D25" s="7" t="s">
        <v>5</v>
      </c>
      <c r="E25" s="7" t="s">
        <v>16</v>
      </c>
      <c r="F25" s="11" t="s">
        <v>17</v>
      </c>
    </row>
    <row r="26" spans="1:6">
      <c r="A26" s="120" t="s">
        <v>27</v>
      </c>
      <c r="B26" s="121"/>
      <c r="C26" s="121"/>
      <c r="D26" s="121"/>
      <c r="E26" s="121"/>
      <c r="F26" s="121"/>
    </row>
    <row r="27" spans="1:6">
      <c r="A27" s="3">
        <v>1</v>
      </c>
      <c r="B27" s="3" t="s">
        <v>19</v>
      </c>
      <c r="C27" s="9">
        <v>2.3199999999999998E-2</v>
      </c>
      <c r="D27" s="13">
        <f t="shared" ref="D27:D34" si="2">C27+$C$9</f>
        <v>0.80530000000000002</v>
      </c>
      <c r="E27" s="10">
        <f>'TARIFNE STAVKE od 01.04.2022'!F16</f>
        <v>3.3700000000000001E-2</v>
      </c>
      <c r="F27" s="9">
        <f>(D27+E27)</f>
        <v>0.83899999999999997</v>
      </c>
    </row>
    <row r="28" spans="1:6">
      <c r="A28" s="3">
        <v>2</v>
      </c>
      <c r="B28" s="3" t="s">
        <v>20</v>
      </c>
      <c r="C28" s="9">
        <v>2.3199999999999998E-2</v>
      </c>
      <c r="D28" s="13">
        <f t="shared" si="2"/>
        <v>0.80530000000000002</v>
      </c>
      <c r="E28" s="10">
        <f>'TARIFNE STAVKE od 01.04.2022'!F17</f>
        <v>3.3700000000000001E-2</v>
      </c>
      <c r="F28" s="9">
        <f t="shared" ref="F28:F34" si="3">(D28+E28)</f>
        <v>0.83899999999999997</v>
      </c>
    </row>
    <row r="29" spans="1:6">
      <c r="A29" s="3">
        <v>3</v>
      </c>
      <c r="B29" s="3" t="s">
        <v>21</v>
      </c>
      <c r="C29" s="9">
        <v>2.3199999999999998E-2</v>
      </c>
      <c r="D29" s="13">
        <f t="shared" si="2"/>
        <v>0.80530000000000002</v>
      </c>
      <c r="E29" s="10">
        <f>'TARIFNE STAVKE od 01.04.2022'!F18</f>
        <v>3.3700000000000001E-2</v>
      </c>
      <c r="F29" s="9">
        <f t="shared" si="3"/>
        <v>0.83899999999999997</v>
      </c>
    </row>
    <row r="30" spans="1:6">
      <c r="A30" s="3">
        <v>4</v>
      </c>
      <c r="B30" s="3" t="s">
        <v>22</v>
      </c>
      <c r="C30" s="9">
        <v>2.3199999999999998E-2</v>
      </c>
      <c r="D30" s="13">
        <f t="shared" si="2"/>
        <v>0.80530000000000002</v>
      </c>
      <c r="E30" s="10">
        <f>'TARIFNE STAVKE od 01.04.2022'!F19</f>
        <v>3.0300000000000001E-2</v>
      </c>
      <c r="F30" s="9">
        <f t="shared" si="3"/>
        <v>0.83560000000000001</v>
      </c>
    </row>
    <row r="31" spans="1:6">
      <c r="A31" s="3">
        <v>5</v>
      </c>
      <c r="B31" s="3" t="s">
        <v>23</v>
      </c>
      <c r="C31" s="9">
        <v>2.3199999999999998E-2</v>
      </c>
      <c r="D31" s="13">
        <f t="shared" si="2"/>
        <v>0.80530000000000002</v>
      </c>
      <c r="E31" s="10">
        <f>'TARIFNE STAVKE od 01.04.2022'!F20</f>
        <v>3.0300000000000001E-2</v>
      </c>
      <c r="F31" s="9">
        <f t="shared" si="3"/>
        <v>0.83560000000000001</v>
      </c>
    </row>
    <row r="32" spans="1:6">
      <c r="A32" s="3">
        <v>6</v>
      </c>
      <c r="B32" s="3" t="s">
        <v>24</v>
      </c>
      <c r="C32" s="9">
        <v>2.3199999999999998E-2</v>
      </c>
      <c r="D32" s="13">
        <f t="shared" si="2"/>
        <v>0.80530000000000002</v>
      </c>
      <c r="E32" s="10">
        <f>'TARIFNE STAVKE od 01.04.2022'!F21</f>
        <v>2.86E-2</v>
      </c>
      <c r="F32" s="9">
        <f t="shared" si="3"/>
        <v>0.83389999999999997</v>
      </c>
    </row>
    <row r="33" spans="1:6">
      <c r="A33" s="3">
        <v>7</v>
      </c>
      <c r="B33" s="3" t="s">
        <v>25</v>
      </c>
      <c r="C33" s="9">
        <v>2.3199999999999998E-2</v>
      </c>
      <c r="D33" s="13">
        <f t="shared" si="2"/>
        <v>0.80530000000000002</v>
      </c>
      <c r="E33" s="10">
        <f>'TARIFNE STAVKE od 01.04.2022'!F22</f>
        <v>2.7E-2</v>
      </c>
      <c r="F33" s="9">
        <f t="shared" si="3"/>
        <v>0.83230000000000004</v>
      </c>
    </row>
    <row r="34" spans="1:6">
      <c r="A34" s="3">
        <v>8</v>
      </c>
      <c r="B34" s="3" t="s">
        <v>28</v>
      </c>
      <c r="C34" s="9">
        <v>2.3199999999999998E-2</v>
      </c>
      <c r="D34" s="13">
        <f t="shared" si="2"/>
        <v>0.80530000000000002</v>
      </c>
      <c r="E34" s="10">
        <f>'TARIFNE STAVKE od 01.04.2022'!F23</f>
        <v>2.53E-2</v>
      </c>
      <c r="F34" s="9">
        <f t="shared" si="3"/>
        <v>0.8306</v>
      </c>
    </row>
    <row r="36" spans="1:6">
      <c r="A36" s="117" t="s">
        <v>29</v>
      </c>
      <c r="B36" s="117"/>
      <c r="C36" s="117"/>
      <c r="D36" s="117"/>
      <c r="E36" s="117"/>
      <c r="F36" s="117"/>
    </row>
    <row r="37" spans="1:6" ht="38.25">
      <c r="A37" s="3" t="s">
        <v>8</v>
      </c>
      <c r="B37" s="3" t="s">
        <v>9</v>
      </c>
      <c r="C37" s="4" t="s">
        <v>10</v>
      </c>
      <c r="D37" s="4" t="s">
        <v>11</v>
      </c>
      <c r="E37" s="4" t="s">
        <v>12</v>
      </c>
      <c r="F37" s="4" t="s">
        <v>13</v>
      </c>
    </row>
    <row r="38" spans="1:6">
      <c r="A38" s="7"/>
      <c r="B38" s="7" t="s">
        <v>14</v>
      </c>
      <c r="C38" s="7" t="s">
        <v>15</v>
      </c>
      <c r="D38" s="7" t="s">
        <v>5</v>
      </c>
      <c r="E38" s="7" t="s">
        <v>16</v>
      </c>
      <c r="F38" s="11" t="s">
        <v>17</v>
      </c>
    </row>
    <row r="39" spans="1:6">
      <c r="A39" s="120" t="s">
        <v>30</v>
      </c>
      <c r="B39" s="121"/>
      <c r="C39" s="121"/>
      <c r="D39" s="121"/>
      <c r="E39" s="121"/>
      <c r="F39" s="121"/>
    </row>
    <row r="40" spans="1:6">
      <c r="A40" s="3">
        <v>1</v>
      </c>
      <c r="B40" s="3" t="s">
        <v>19</v>
      </c>
      <c r="C40" s="9">
        <v>2.5899999999999999E-2</v>
      </c>
      <c r="D40" s="13">
        <f t="shared" ref="D40:D44" si="4">C40+$C$9</f>
        <v>0.80800000000000005</v>
      </c>
      <c r="E40" s="8">
        <f>'TARIFNE STAVKE do 31.03.2022'!F27</f>
        <v>2.4500000000000001E-2</v>
      </c>
      <c r="F40" s="9">
        <f>(D40+E40)</f>
        <v>0.83250000000000002</v>
      </c>
    </row>
    <row r="41" spans="1:6">
      <c r="A41" s="3">
        <v>2</v>
      </c>
      <c r="B41" s="3" t="s">
        <v>20</v>
      </c>
      <c r="C41" s="9">
        <v>2.5899999999999999E-2</v>
      </c>
      <c r="D41" s="13">
        <f t="shared" si="4"/>
        <v>0.80800000000000005</v>
      </c>
      <c r="E41" s="8">
        <f>'TARIFNE STAVKE do 31.03.2022'!F28</f>
        <v>2.4299999999999999E-2</v>
      </c>
      <c r="F41" s="9">
        <f t="shared" ref="F41:F44" si="5">(D41+E41)</f>
        <v>0.83230000000000004</v>
      </c>
    </row>
    <row r="42" spans="1:6">
      <c r="A42" s="3">
        <v>3</v>
      </c>
      <c r="B42" s="3" t="s">
        <v>21</v>
      </c>
      <c r="C42" s="9">
        <v>2.5899999999999999E-2</v>
      </c>
      <c r="D42" s="13">
        <f t="shared" si="4"/>
        <v>0.80800000000000005</v>
      </c>
      <c r="E42" s="8">
        <f>'TARIFNE STAVKE do 31.03.2022'!F29</f>
        <v>2.1899999999999999E-2</v>
      </c>
      <c r="F42" s="9">
        <f t="shared" si="5"/>
        <v>0.82990000000000008</v>
      </c>
    </row>
    <row r="43" spans="1:6">
      <c r="A43" s="3">
        <v>4</v>
      </c>
      <c r="B43" s="3" t="s">
        <v>22</v>
      </c>
      <c r="C43" s="9">
        <v>2.5899999999999999E-2</v>
      </c>
      <c r="D43" s="13">
        <f t="shared" si="4"/>
        <v>0.80800000000000005</v>
      </c>
      <c r="E43" s="8">
        <f>'TARIFNE STAVKE do 31.03.2022'!F30</f>
        <v>2.07E-2</v>
      </c>
      <c r="F43" s="9">
        <f t="shared" si="5"/>
        <v>0.8287000000000001</v>
      </c>
    </row>
    <row r="44" spans="1:6">
      <c r="A44" s="3">
        <v>5</v>
      </c>
      <c r="B44" s="3" t="s">
        <v>23</v>
      </c>
      <c r="C44" s="9">
        <v>2.5899999999999999E-2</v>
      </c>
      <c r="D44" s="13">
        <f t="shared" si="4"/>
        <v>0.80800000000000005</v>
      </c>
      <c r="E44" s="8">
        <f>'TARIFNE STAVKE do 31.03.2022'!F31</f>
        <v>1.8200000000000001E-2</v>
      </c>
      <c r="F44" s="9">
        <f t="shared" si="5"/>
        <v>0.82620000000000005</v>
      </c>
    </row>
    <row r="45" spans="1:6">
      <c r="A45" s="120" t="s">
        <v>31</v>
      </c>
      <c r="B45" s="121"/>
      <c r="C45" s="121"/>
      <c r="D45" s="121"/>
      <c r="E45" s="121"/>
      <c r="F45" s="121"/>
    </row>
    <row r="46" spans="1:6">
      <c r="A46" s="3">
        <v>1</v>
      </c>
      <c r="B46" s="3" t="s">
        <v>20</v>
      </c>
      <c r="C46" s="9">
        <v>3.04E-2</v>
      </c>
      <c r="D46" s="13">
        <f t="shared" ref="D46:D49" si="6">C46+$C$9</f>
        <v>0.8125</v>
      </c>
      <c r="E46" s="8">
        <f>'TARIFNE STAVKE do 31.03.2022'!F35</f>
        <v>7.46E-2</v>
      </c>
      <c r="F46" s="9">
        <f>(D46+E46)</f>
        <v>0.8871</v>
      </c>
    </row>
    <row r="47" spans="1:6">
      <c r="A47" s="3">
        <v>2</v>
      </c>
      <c r="B47" s="3" t="s">
        <v>21</v>
      </c>
      <c r="C47" s="9">
        <v>3.04E-2</v>
      </c>
      <c r="D47" s="13">
        <f t="shared" si="6"/>
        <v>0.8125</v>
      </c>
      <c r="E47" s="8">
        <f>'TARIFNE STAVKE do 31.03.2022'!F36</f>
        <v>7.0900000000000005E-2</v>
      </c>
      <c r="F47" s="9">
        <f t="shared" ref="F47:F49" si="7">(D47+E47)</f>
        <v>0.88339999999999996</v>
      </c>
    </row>
    <row r="48" spans="1:6">
      <c r="A48" s="3">
        <v>3</v>
      </c>
      <c r="B48" s="3" t="s">
        <v>22</v>
      </c>
      <c r="C48" s="9">
        <v>3.04E-2</v>
      </c>
      <c r="D48" s="13">
        <f t="shared" si="6"/>
        <v>0.8125</v>
      </c>
      <c r="E48" s="8">
        <f>'TARIFNE STAVKE do 31.03.2022'!F37</f>
        <v>6.7100000000000007E-2</v>
      </c>
      <c r="F48" s="9">
        <f t="shared" si="7"/>
        <v>0.87960000000000005</v>
      </c>
    </row>
    <row r="49" spans="1:6">
      <c r="A49" s="3">
        <v>4</v>
      </c>
      <c r="B49" s="3" t="s">
        <v>23</v>
      </c>
      <c r="C49" s="9">
        <v>3.04E-2</v>
      </c>
      <c r="D49" s="13">
        <f t="shared" si="6"/>
        <v>0.8125</v>
      </c>
      <c r="E49" s="8">
        <f>'TARIFNE STAVKE do 31.03.2022'!F38</f>
        <v>6.7100000000000007E-2</v>
      </c>
      <c r="F49" s="9">
        <f t="shared" si="7"/>
        <v>0.87960000000000005</v>
      </c>
    </row>
    <row r="51" spans="1:6">
      <c r="A51" s="117" t="s">
        <v>32</v>
      </c>
      <c r="B51" s="117"/>
      <c r="C51" s="117"/>
      <c r="D51" s="117"/>
      <c r="E51" s="117"/>
      <c r="F51" s="117"/>
    </row>
    <row r="52" spans="1:6" ht="38.25">
      <c r="A52" s="3" t="s">
        <v>8</v>
      </c>
      <c r="B52" s="3" t="s">
        <v>9</v>
      </c>
      <c r="C52" s="4" t="s">
        <v>10</v>
      </c>
      <c r="D52" s="4" t="s">
        <v>11</v>
      </c>
      <c r="E52" s="4" t="s">
        <v>12</v>
      </c>
      <c r="F52" s="4" t="s">
        <v>13</v>
      </c>
    </row>
    <row r="53" spans="1:6">
      <c r="A53" s="7"/>
      <c r="B53" s="7" t="s">
        <v>14</v>
      </c>
      <c r="C53" s="7" t="s">
        <v>15</v>
      </c>
      <c r="D53" s="7" t="s">
        <v>5</v>
      </c>
      <c r="E53" s="7" t="s">
        <v>16</v>
      </c>
      <c r="F53" s="11" t="s">
        <v>17</v>
      </c>
    </row>
    <row r="54" spans="1:6">
      <c r="A54" s="122" t="s">
        <v>33</v>
      </c>
      <c r="B54" s="122"/>
      <c r="C54" s="122"/>
      <c r="D54" s="122"/>
      <c r="E54" s="122"/>
      <c r="F54" s="122"/>
    </row>
    <row r="55" spans="1:6">
      <c r="A55" s="3">
        <v>1</v>
      </c>
      <c r="B55" s="3" t="s">
        <v>20</v>
      </c>
      <c r="C55" s="9">
        <v>3.4200000000000001E-2</v>
      </c>
      <c r="D55" s="13">
        <f t="shared" ref="D55:D57" si="8">C55+$C$9</f>
        <v>0.81630000000000003</v>
      </c>
      <c r="E55" s="10">
        <f>'TARIFNE STAVKE do 31.03.2022'!F42</f>
        <v>5.2200000000000003E-2</v>
      </c>
      <c r="F55" s="9">
        <f>(D55+E55)</f>
        <v>0.86850000000000005</v>
      </c>
    </row>
    <row r="56" spans="1:6">
      <c r="A56" s="3">
        <v>2</v>
      </c>
      <c r="B56" s="3" t="s">
        <v>21</v>
      </c>
      <c r="C56" s="9">
        <v>3.4200000000000001E-2</v>
      </c>
      <c r="D56" s="13">
        <f t="shared" si="8"/>
        <v>0.81630000000000003</v>
      </c>
      <c r="E56" s="10">
        <f>'TARIFNE STAVKE do 31.03.2022'!F43</f>
        <v>5.2200000000000003E-2</v>
      </c>
      <c r="F56" s="9">
        <f t="shared" ref="F56:F57" si="9">(D56+E56)</f>
        <v>0.86850000000000005</v>
      </c>
    </row>
    <row r="57" spans="1:6">
      <c r="A57" s="3">
        <v>3</v>
      </c>
      <c r="B57" s="3" t="s">
        <v>22</v>
      </c>
      <c r="C57" s="9">
        <v>3.4200000000000001E-2</v>
      </c>
      <c r="D57" s="13">
        <f t="shared" si="8"/>
        <v>0.81630000000000003</v>
      </c>
      <c r="E57" s="10">
        <f>'TARIFNE STAVKE do 31.03.2022'!F44</f>
        <v>4.9599999999999998E-2</v>
      </c>
      <c r="F57" s="9">
        <f t="shared" si="9"/>
        <v>0.8659</v>
      </c>
    </row>
    <row r="58" spans="1:6">
      <c r="A58" s="122" t="s">
        <v>34</v>
      </c>
      <c r="B58" s="122"/>
      <c r="C58" s="122"/>
      <c r="D58" s="122"/>
      <c r="E58" s="122"/>
      <c r="F58" s="122"/>
    </row>
    <row r="59" spans="1:6">
      <c r="A59" s="3">
        <v>1</v>
      </c>
      <c r="B59" s="3" t="s">
        <v>20</v>
      </c>
      <c r="C59" s="9">
        <v>3.4200000000000001E-2</v>
      </c>
      <c r="D59" s="13">
        <f t="shared" ref="D59:D61" si="10">C59+$C$9</f>
        <v>0.81630000000000003</v>
      </c>
      <c r="E59" s="10">
        <f>'TARIFNE STAVKE do 31.03.2022'!F48</f>
        <v>4.7199999999999999E-2</v>
      </c>
      <c r="F59" s="9">
        <f>(D59+E59)</f>
        <v>0.86350000000000005</v>
      </c>
    </row>
    <row r="60" spans="1:6">
      <c r="A60" s="3">
        <v>2</v>
      </c>
      <c r="B60" s="3" t="s">
        <v>21</v>
      </c>
      <c r="C60" s="9">
        <v>3.4200000000000001E-2</v>
      </c>
      <c r="D60" s="13">
        <f t="shared" si="10"/>
        <v>0.81630000000000003</v>
      </c>
      <c r="E60" s="10">
        <f>'TARIFNE STAVKE do 31.03.2022'!F49</f>
        <v>4.7199999999999999E-2</v>
      </c>
      <c r="F60" s="9">
        <f t="shared" ref="F60:F61" si="11">(D60+E60)</f>
        <v>0.86350000000000005</v>
      </c>
    </row>
    <row r="61" spans="1:6">
      <c r="A61" s="3">
        <v>3</v>
      </c>
      <c r="B61" s="3" t="s">
        <v>23</v>
      </c>
      <c r="C61" s="9">
        <v>3.4200000000000001E-2</v>
      </c>
      <c r="D61" s="13">
        <f t="shared" si="10"/>
        <v>0.81630000000000003</v>
      </c>
      <c r="E61" s="10">
        <f>'TARIFNE STAVKE do 31.03.2022'!F50</f>
        <v>4.2500000000000003E-2</v>
      </c>
      <c r="F61" s="9">
        <f t="shared" si="11"/>
        <v>0.85880000000000001</v>
      </c>
    </row>
    <row r="63" spans="1:6">
      <c r="A63" s="117" t="s">
        <v>35</v>
      </c>
      <c r="B63" s="117"/>
      <c r="C63" s="117"/>
      <c r="D63" s="117"/>
      <c r="E63" s="117"/>
      <c r="F63" s="117"/>
    </row>
    <row r="64" spans="1:6" ht="38.25">
      <c r="A64" s="3" t="s">
        <v>8</v>
      </c>
      <c r="B64" s="3" t="s">
        <v>9</v>
      </c>
      <c r="C64" s="4" t="s">
        <v>10</v>
      </c>
      <c r="D64" s="4" t="s">
        <v>11</v>
      </c>
      <c r="E64" s="4" t="s">
        <v>12</v>
      </c>
      <c r="F64" s="4" t="s">
        <v>13</v>
      </c>
    </row>
    <row r="65" spans="1:6">
      <c r="A65" s="7"/>
      <c r="B65" s="7" t="s">
        <v>14</v>
      </c>
      <c r="C65" s="7" t="s">
        <v>15</v>
      </c>
      <c r="D65" s="7" t="s">
        <v>5</v>
      </c>
      <c r="E65" s="7" t="s">
        <v>16</v>
      </c>
      <c r="F65" s="11" t="s">
        <v>17</v>
      </c>
    </row>
    <row r="66" spans="1:6">
      <c r="A66" s="123" t="s">
        <v>150</v>
      </c>
      <c r="B66" s="124"/>
      <c r="C66" s="124"/>
      <c r="D66" s="124"/>
      <c r="E66" s="124"/>
      <c r="F66" s="124"/>
    </row>
    <row r="67" spans="1:6">
      <c r="A67" s="3">
        <v>1</v>
      </c>
      <c r="B67" s="3" t="s">
        <v>20</v>
      </c>
      <c r="C67" s="9">
        <v>3.04E-2</v>
      </c>
      <c r="D67" s="13">
        <f t="shared" ref="D67:D70" si="12">C67+$C$9</f>
        <v>0.8125</v>
      </c>
      <c r="E67" s="8">
        <f>'TARIFNE STAVKE od 01.04.2022'!F17</f>
        <v>3.3700000000000001E-2</v>
      </c>
      <c r="F67" s="9">
        <f>(D67+E67)</f>
        <v>0.84619999999999995</v>
      </c>
    </row>
    <row r="68" spans="1:6">
      <c r="A68" s="3">
        <v>2</v>
      </c>
      <c r="B68" s="3" t="s">
        <v>21</v>
      </c>
      <c r="C68" s="9">
        <v>3.04E-2</v>
      </c>
      <c r="D68" s="13">
        <f t="shared" si="12"/>
        <v>0.8125</v>
      </c>
      <c r="E68" s="8">
        <f>'TARIFNE STAVKE od 01.04.2022'!F18</f>
        <v>3.3700000000000001E-2</v>
      </c>
      <c r="F68" s="9">
        <f t="shared" ref="F68:F70" si="13">(D68+E68)</f>
        <v>0.84619999999999995</v>
      </c>
    </row>
    <row r="69" spans="1:6">
      <c r="A69" s="3">
        <v>3</v>
      </c>
      <c r="B69" s="3" t="s">
        <v>22</v>
      </c>
      <c r="C69" s="9">
        <v>3.04E-2</v>
      </c>
      <c r="D69" s="13">
        <f t="shared" si="12"/>
        <v>0.8125</v>
      </c>
      <c r="E69" s="8">
        <f>'TARIFNE STAVKE od 01.04.2022'!F19</f>
        <v>3.0300000000000001E-2</v>
      </c>
      <c r="F69" s="9">
        <f t="shared" si="13"/>
        <v>0.84279999999999999</v>
      </c>
    </row>
    <row r="70" spans="1:6">
      <c r="A70" s="3">
        <v>4</v>
      </c>
      <c r="B70" s="3" t="s">
        <v>23</v>
      </c>
      <c r="C70" s="9">
        <v>3.04E-2</v>
      </c>
      <c r="D70" s="13">
        <f t="shared" si="12"/>
        <v>0.8125</v>
      </c>
      <c r="E70" s="8">
        <f>'TARIFNE STAVKE od 01.04.2022'!F20</f>
        <v>3.0300000000000001E-2</v>
      </c>
      <c r="F70" s="9">
        <f t="shared" si="13"/>
        <v>0.84279999999999999</v>
      </c>
    </row>
    <row r="71" spans="1:6">
      <c r="A71" s="120" t="s">
        <v>37</v>
      </c>
      <c r="B71" s="121"/>
      <c r="C71" s="121"/>
      <c r="D71" s="121"/>
      <c r="E71" s="121"/>
      <c r="F71" s="121"/>
    </row>
    <row r="72" spans="1:6">
      <c r="A72" s="3">
        <v>1</v>
      </c>
      <c r="B72" s="3" t="s">
        <v>19</v>
      </c>
      <c r="C72" s="9">
        <v>3.04E-2</v>
      </c>
      <c r="D72" s="13">
        <f t="shared" ref="D72:D76" si="14">C72+$C$9</f>
        <v>0.8125</v>
      </c>
      <c r="E72" s="8">
        <f>'TARIFNE STAVKE do 31.03.2022'!F61</f>
        <v>0.04</v>
      </c>
      <c r="F72" s="9">
        <f>(D72+E72)</f>
        <v>0.85250000000000004</v>
      </c>
    </row>
    <row r="73" spans="1:6">
      <c r="A73" s="3">
        <v>2</v>
      </c>
      <c r="B73" s="3" t="s">
        <v>20</v>
      </c>
      <c r="C73" s="9">
        <v>3.04E-2</v>
      </c>
      <c r="D73" s="13">
        <f t="shared" si="14"/>
        <v>0.8125</v>
      </c>
      <c r="E73" s="8">
        <f>'TARIFNE STAVKE do 31.03.2022'!F62</f>
        <v>3.0800000000000001E-2</v>
      </c>
      <c r="F73" s="9">
        <f t="shared" ref="F73:F76" si="15">(D73+E73)</f>
        <v>0.84330000000000005</v>
      </c>
    </row>
    <row r="74" spans="1:6">
      <c r="A74" s="3">
        <v>3</v>
      </c>
      <c r="B74" s="3" t="s">
        <v>21</v>
      </c>
      <c r="C74" s="9">
        <v>3.04E-2</v>
      </c>
      <c r="D74" s="13">
        <f t="shared" si="14"/>
        <v>0.8125</v>
      </c>
      <c r="E74" s="8">
        <f>'TARIFNE STAVKE do 31.03.2022'!F63</f>
        <v>3.0800000000000001E-2</v>
      </c>
      <c r="F74" s="9">
        <f t="shared" si="15"/>
        <v>0.84330000000000005</v>
      </c>
    </row>
    <row r="75" spans="1:6">
      <c r="A75" s="3">
        <v>4</v>
      </c>
      <c r="B75" s="3" t="s">
        <v>22</v>
      </c>
      <c r="C75" s="9">
        <v>3.04E-2</v>
      </c>
      <c r="D75" s="13">
        <f t="shared" si="14"/>
        <v>0.8125</v>
      </c>
      <c r="E75" s="8">
        <f>'TARIFNE STAVKE do 31.03.2022'!F64</f>
        <v>2.93E-2</v>
      </c>
      <c r="F75" s="9">
        <f t="shared" si="15"/>
        <v>0.84179999999999999</v>
      </c>
    </row>
    <row r="76" spans="1:6">
      <c r="A76" s="3">
        <v>5</v>
      </c>
      <c r="B76" s="3" t="s">
        <v>23</v>
      </c>
      <c r="C76" s="9">
        <v>3.04E-2</v>
      </c>
      <c r="D76" s="13">
        <f t="shared" si="14"/>
        <v>0.8125</v>
      </c>
      <c r="E76" s="8">
        <f>'TARIFNE STAVKE do 31.03.2022'!F65</f>
        <v>2.7699999999999999E-2</v>
      </c>
      <c r="F76" s="9">
        <f t="shared" si="15"/>
        <v>0.84019999999999995</v>
      </c>
    </row>
    <row r="77" spans="1:6">
      <c r="A77" s="122" t="s">
        <v>38</v>
      </c>
      <c r="B77" s="122"/>
      <c r="C77" s="122"/>
      <c r="D77" s="122"/>
      <c r="E77" s="122"/>
      <c r="F77" s="122"/>
    </row>
    <row r="78" spans="1:6">
      <c r="A78" s="3">
        <v>1</v>
      </c>
      <c r="B78" s="3" t="s">
        <v>19</v>
      </c>
      <c r="C78" s="9">
        <v>3.4200000000000001E-2</v>
      </c>
      <c r="D78" s="13">
        <f t="shared" ref="D78:D81" si="16">C78+$C$9</f>
        <v>0.81630000000000003</v>
      </c>
      <c r="E78" s="8">
        <f>'TARIFNE STAVKE do 31.03.2022'!F69</f>
        <v>3.6600000000000001E-2</v>
      </c>
      <c r="F78" s="9">
        <f>(D78+E78)</f>
        <v>0.85289999999999999</v>
      </c>
    </row>
    <row r="79" spans="1:6">
      <c r="A79" s="3">
        <v>2</v>
      </c>
      <c r="B79" s="3" t="s">
        <v>20</v>
      </c>
      <c r="C79" s="9">
        <v>3.4200000000000001E-2</v>
      </c>
      <c r="D79" s="13">
        <f t="shared" si="16"/>
        <v>0.81630000000000003</v>
      </c>
      <c r="E79" s="8">
        <f>'TARIFNE STAVKE do 31.03.2022'!F70</f>
        <v>3.1800000000000002E-2</v>
      </c>
      <c r="F79" s="9">
        <f t="shared" ref="F79:F81" si="17">(D79+E79)</f>
        <v>0.84810000000000008</v>
      </c>
    </row>
    <row r="80" spans="1:6">
      <c r="A80" s="3">
        <v>3</v>
      </c>
      <c r="B80" s="3" t="s">
        <v>21</v>
      </c>
      <c r="C80" s="9">
        <v>3.4200000000000001E-2</v>
      </c>
      <c r="D80" s="13">
        <f t="shared" si="16"/>
        <v>0.81630000000000003</v>
      </c>
      <c r="E80" s="8">
        <f>'TARIFNE STAVKE do 31.03.2022'!F71</f>
        <v>2.86E-2</v>
      </c>
      <c r="F80" s="9">
        <f t="shared" si="17"/>
        <v>0.84489999999999998</v>
      </c>
    </row>
    <row r="81" spans="1:6">
      <c r="A81" s="3">
        <v>4</v>
      </c>
      <c r="B81" s="3" t="s">
        <v>23</v>
      </c>
      <c r="C81" s="9">
        <v>3.4200000000000001E-2</v>
      </c>
      <c r="D81" s="13">
        <f t="shared" si="16"/>
        <v>0.81630000000000003</v>
      </c>
      <c r="E81" s="8">
        <f>'TARIFNE STAVKE do 31.03.2022'!F72</f>
        <v>2.5399999999999999E-2</v>
      </c>
      <c r="F81" s="9">
        <f t="shared" si="17"/>
        <v>0.8417</v>
      </c>
    </row>
    <row r="83" spans="1:6">
      <c r="A83" s="117" t="s">
        <v>39</v>
      </c>
      <c r="B83" s="117"/>
      <c r="C83" s="117"/>
      <c r="D83" s="117"/>
      <c r="E83" s="117"/>
      <c r="F83" s="117"/>
    </row>
    <row r="84" spans="1:6" ht="38.25">
      <c r="A84" s="3" t="s">
        <v>8</v>
      </c>
      <c r="B84" s="3" t="s">
        <v>9</v>
      </c>
      <c r="C84" s="4" t="s">
        <v>10</v>
      </c>
      <c r="D84" s="4" t="s">
        <v>11</v>
      </c>
      <c r="E84" s="4" t="s">
        <v>12</v>
      </c>
      <c r="F84" s="4" t="s">
        <v>13</v>
      </c>
    </row>
    <row r="85" spans="1:6">
      <c r="A85" s="7"/>
      <c r="B85" s="7" t="s">
        <v>14</v>
      </c>
      <c r="C85" s="7" t="s">
        <v>15</v>
      </c>
      <c r="D85" s="7" t="s">
        <v>5</v>
      </c>
      <c r="E85" s="7" t="s">
        <v>16</v>
      </c>
      <c r="F85" s="11" t="s">
        <v>17</v>
      </c>
    </row>
    <row r="86" spans="1:6">
      <c r="A86" s="120" t="s">
        <v>40</v>
      </c>
      <c r="B86" s="121"/>
      <c r="C86" s="121"/>
      <c r="D86" s="121"/>
      <c r="E86" s="121"/>
      <c r="F86" s="121"/>
    </row>
    <row r="87" spans="1:6">
      <c r="A87" s="3">
        <v>1</v>
      </c>
      <c r="B87" s="3" t="s">
        <v>19</v>
      </c>
      <c r="C87" s="9">
        <v>2.8199999999999999E-2</v>
      </c>
      <c r="D87" s="13">
        <f t="shared" ref="D87:D93" si="18">C87+$C$9</f>
        <v>0.81030000000000002</v>
      </c>
      <c r="E87" s="8">
        <f>'TARIFNE STAVKE do 31.03.2022'!F76</f>
        <v>4.3099999999999999E-2</v>
      </c>
      <c r="F87" s="9">
        <f>(D87+E87)</f>
        <v>0.85340000000000005</v>
      </c>
    </row>
    <row r="88" spans="1:6">
      <c r="A88" s="3">
        <v>2</v>
      </c>
      <c r="B88" s="3" t="s">
        <v>20</v>
      </c>
      <c r="C88" s="9">
        <v>2.8199999999999999E-2</v>
      </c>
      <c r="D88" s="13">
        <f t="shared" si="18"/>
        <v>0.81030000000000002</v>
      </c>
      <c r="E88" s="8">
        <f>'TARIFNE STAVKE do 31.03.2022'!F77</f>
        <v>3.5900000000000001E-2</v>
      </c>
      <c r="F88" s="9">
        <f t="shared" ref="F88:F93" si="19">(D88+E88)</f>
        <v>0.84620000000000006</v>
      </c>
    </row>
    <row r="89" spans="1:6">
      <c r="A89" s="3">
        <v>3</v>
      </c>
      <c r="B89" s="3" t="s">
        <v>21</v>
      </c>
      <c r="C89" s="9">
        <v>2.8199999999999999E-2</v>
      </c>
      <c r="D89" s="13">
        <f t="shared" si="18"/>
        <v>0.81030000000000002</v>
      </c>
      <c r="E89" s="8">
        <f>'TARIFNE STAVKE do 31.03.2022'!F78</f>
        <v>3.4099999999999998E-2</v>
      </c>
      <c r="F89" s="9">
        <f t="shared" si="19"/>
        <v>0.84440000000000004</v>
      </c>
    </row>
    <row r="90" spans="1:6">
      <c r="A90" s="3">
        <v>4</v>
      </c>
      <c r="B90" s="3" t="s">
        <v>22</v>
      </c>
      <c r="C90" s="9">
        <v>2.8199999999999999E-2</v>
      </c>
      <c r="D90" s="13">
        <f t="shared" si="18"/>
        <v>0.81030000000000002</v>
      </c>
      <c r="E90" s="8">
        <f>'TARIFNE STAVKE do 31.03.2022'!F79</f>
        <v>3.2300000000000002E-2</v>
      </c>
      <c r="F90" s="9">
        <f t="shared" si="19"/>
        <v>0.84260000000000002</v>
      </c>
    </row>
    <row r="91" spans="1:6">
      <c r="A91" s="3">
        <v>5</v>
      </c>
      <c r="B91" s="3" t="s">
        <v>23</v>
      </c>
      <c r="C91" s="9">
        <v>2.8199999999999999E-2</v>
      </c>
      <c r="D91" s="13">
        <f t="shared" si="18"/>
        <v>0.81030000000000002</v>
      </c>
      <c r="E91" s="8">
        <f>'TARIFNE STAVKE do 31.03.2022'!F80</f>
        <v>3.0499999999999999E-2</v>
      </c>
      <c r="F91" s="9">
        <f t="shared" si="19"/>
        <v>0.84079999999999999</v>
      </c>
    </row>
    <row r="92" spans="1:6">
      <c r="A92" s="3">
        <v>6</v>
      </c>
      <c r="B92" s="3" t="s">
        <v>24</v>
      </c>
      <c r="C92" s="9">
        <v>2.8199999999999999E-2</v>
      </c>
      <c r="D92" s="13">
        <f t="shared" si="18"/>
        <v>0.81030000000000002</v>
      </c>
      <c r="E92" s="8">
        <f>'TARIFNE STAVKE do 31.03.2022'!F81</f>
        <v>2.87E-2</v>
      </c>
      <c r="F92" s="9">
        <f t="shared" si="19"/>
        <v>0.83899999999999997</v>
      </c>
    </row>
    <row r="93" spans="1:6">
      <c r="A93" s="3">
        <v>7</v>
      </c>
      <c r="B93" s="3" t="s">
        <v>25</v>
      </c>
      <c r="C93" s="9">
        <v>2.8199999999999999E-2</v>
      </c>
      <c r="D93" s="13">
        <f t="shared" si="18"/>
        <v>0.81030000000000002</v>
      </c>
      <c r="E93" s="8">
        <f>'TARIFNE STAVKE do 31.03.2022'!F82</f>
        <v>2.87E-2</v>
      </c>
      <c r="F93" s="9">
        <f t="shared" si="19"/>
        <v>0.83899999999999997</v>
      </c>
    </row>
    <row r="94" spans="1:6">
      <c r="A94" s="120" t="s">
        <v>41</v>
      </c>
      <c r="B94" s="121"/>
      <c r="C94" s="121"/>
      <c r="D94" s="121"/>
      <c r="E94" s="121"/>
      <c r="F94" s="121"/>
    </row>
    <row r="95" spans="1:6">
      <c r="A95" s="3">
        <v>1</v>
      </c>
      <c r="B95" s="3" t="s">
        <v>20</v>
      </c>
      <c r="C95" s="9">
        <v>2.8199999999999999E-2</v>
      </c>
      <c r="D95" s="13">
        <f t="shared" ref="D95:D97" si="20">C95+$C$9</f>
        <v>0.81030000000000002</v>
      </c>
      <c r="E95" s="8">
        <f>'TARIFNE STAVKE do 31.03.2022'!F86</f>
        <v>2.23E-2</v>
      </c>
      <c r="F95" s="9">
        <f>(D95+E95)</f>
        <v>0.83260000000000001</v>
      </c>
    </row>
    <row r="96" spans="1:6">
      <c r="A96" s="3">
        <v>2</v>
      </c>
      <c r="B96" s="3" t="s">
        <v>22</v>
      </c>
      <c r="C96" s="9">
        <v>2.8199999999999999E-2</v>
      </c>
      <c r="D96" s="13">
        <f t="shared" si="20"/>
        <v>0.81030000000000002</v>
      </c>
      <c r="E96" s="8">
        <f>'TARIFNE STAVKE do 31.03.2022'!F87</f>
        <v>1.78E-2</v>
      </c>
      <c r="F96" s="9">
        <f t="shared" ref="F96:F97" si="21">(D96+E96)</f>
        <v>0.82810000000000006</v>
      </c>
    </row>
    <row r="97" spans="1:6">
      <c r="A97" s="3">
        <v>3</v>
      </c>
      <c r="B97" s="3" t="s">
        <v>23</v>
      </c>
      <c r="C97" s="9">
        <v>2.8199999999999999E-2</v>
      </c>
      <c r="D97" s="13">
        <f t="shared" si="20"/>
        <v>0.81030000000000002</v>
      </c>
      <c r="E97" s="8">
        <f>'TARIFNE STAVKE do 31.03.2022'!F88</f>
        <v>1.78E-2</v>
      </c>
      <c r="F97" s="9">
        <f t="shared" si="21"/>
        <v>0.82810000000000006</v>
      </c>
    </row>
    <row r="99" spans="1:6">
      <c r="A99" s="117" t="s">
        <v>42</v>
      </c>
      <c r="B99" s="117"/>
      <c r="C99" s="117"/>
      <c r="D99" s="117"/>
      <c r="E99" s="117"/>
      <c r="F99" s="117"/>
    </row>
    <row r="100" spans="1:6" ht="38.25">
      <c r="A100" s="3" t="s">
        <v>8</v>
      </c>
      <c r="B100" s="3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</row>
    <row r="101" spans="1:6">
      <c r="A101" s="7"/>
      <c r="B101" s="7" t="s">
        <v>14</v>
      </c>
      <c r="C101" s="7" t="s">
        <v>15</v>
      </c>
      <c r="D101" s="7" t="s">
        <v>5</v>
      </c>
      <c r="E101" s="7" t="s">
        <v>16</v>
      </c>
      <c r="F101" s="11" t="s">
        <v>17</v>
      </c>
    </row>
    <row r="102" spans="1:6">
      <c r="A102" s="120" t="s">
        <v>43</v>
      </c>
      <c r="B102" s="121"/>
      <c r="C102" s="121"/>
      <c r="D102" s="121"/>
      <c r="E102" s="121"/>
      <c r="F102" s="121"/>
    </row>
    <row r="103" spans="1:6">
      <c r="A103" s="3">
        <v>1</v>
      </c>
      <c r="B103" s="3" t="s">
        <v>20</v>
      </c>
      <c r="C103" s="9">
        <v>3.1199999999999999E-2</v>
      </c>
      <c r="D103" s="13">
        <f t="shared" ref="D103:D105" si="22">C103+$C$9</f>
        <v>0.81330000000000002</v>
      </c>
      <c r="E103" s="8">
        <f>'TARIFNE STAVKE do 31.03.2022'!F92</f>
        <v>4.3999999999999997E-2</v>
      </c>
      <c r="F103" s="9">
        <f>(D103+E103)</f>
        <v>0.85730000000000006</v>
      </c>
    </row>
    <row r="104" spans="1:6">
      <c r="A104" s="3">
        <v>2</v>
      </c>
      <c r="B104" s="3" t="s">
        <v>21</v>
      </c>
      <c r="C104" s="9">
        <v>3.1199999999999999E-2</v>
      </c>
      <c r="D104" s="13">
        <f t="shared" si="22"/>
        <v>0.81330000000000002</v>
      </c>
      <c r="E104" s="8">
        <f>'TARIFNE STAVKE do 31.03.2022'!F93</f>
        <v>3.5200000000000002E-2</v>
      </c>
      <c r="F104" s="9">
        <f t="shared" ref="F104:F105" si="23">(D104+E104)</f>
        <v>0.84850000000000003</v>
      </c>
    </row>
    <row r="105" spans="1:6">
      <c r="A105" s="3">
        <v>3</v>
      </c>
      <c r="B105" s="3" t="s">
        <v>22</v>
      </c>
      <c r="C105" s="9">
        <v>3.1199999999999999E-2</v>
      </c>
      <c r="D105" s="13">
        <f t="shared" si="22"/>
        <v>0.81330000000000002</v>
      </c>
      <c r="E105" s="8">
        <f>'TARIFNE STAVKE do 31.03.2022'!F94</f>
        <v>3.3000000000000002E-2</v>
      </c>
      <c r="F105" s="9">
        <f t="shared" si="23"/>
        <v>0.84630000000000005</v>
      </c>
    </row>
    <row r="106" spans="1:6">
      <c r="A106" s="120" t="s">
        <v>44</v>
      </c>
      <c r="B106" s="121"/>
      <c r="C106" s="121"/>
      <c r="D106" s="121"/>
      <c r="E106" s="121"/>
      <c r="F106" s="121"/>
    </row>
    <row r="107" spans="1:6">
      <c r="A107" s="3">
        <v>1</v>
      </c>
      <c r="B107" s="3" t="s">
        <v>19</v>
      </c>
      <c r="C107" s="9">
        <v>3.1199999999999999E-2</v>
      </c>
      <c r="D107" s="13">
        <f t="shared" ref="D107:D110" si="24">C107+$C$9</f>
        <v>0.81330000000000002</v>
      </c>
      <c r="E107" s="8">
        <f>'TARIFNE STAVKE do 31.03.2022'!F98</f>
        <v>3.9899999999999998E-2</v>
      </c>
      <c r="F107" s="9">
        <f>(D107+E107)</f>
        <v>0.85320000000000007</v>
      </c>
    </row>
    <row r="108" spans="1:6">
      <c r="A108" s="3">
        <v>2</v>
      </c>
      <c r="B108" s="3" t="s">
        <v>20</v>
      </c>
      <c r="C108" s="9">
        <v>3.1199999999999999E-2</v>
      </c>
      <c r="D108" s="13">
        <f t="shared" si="24"/>
        <v>0.81330000000000002</v>
      </c>
      <c r="E108" s="8">
        <f>'TARIFNE STAVKE do 31.03.2022'!F99</f>
        <v>3.1899999999999998E-2</v>
      </c>
      <c r="F108" s="9">
        <f t="shared" ref="F108:F110" si="25">(D108+E108)</f>
        <v>0.84520000000000006</v>
      </c>
    </row>
    <row r="109" spans="1:6">
      <c r="A109" s="3">
        <v>3</v>
      </c>
      <c r="B109" s="3" t="s">
        <v>21</v>
      </c>
      <c r="C109" s="9">
        <v>3.1199999999999999E-2</v>
      </c>
      <c r="D109" s="13">
        <f t="shared" si="24"/>
        <v>0.81330000000000002</v>
      </c>
      <c r="E109" s="8">
        <f>'TARIFNE STAVKE do 31.03.2022'!F100</f>
        <v>3.1899999999999998E-2</v>
      </c>
      <c r="F109" s="9">
        <f t="shared" si="25"/>
        <v>0.84520000000000006</v>
      </c>
    </row>
    <row r="110" spans="1:6">
      <c r="A110" s="3">
        <v>4</v>
      </c>
      <c r="B110" s="3" t="s">
        <v>23</v>
      </c>
      <c r="C110" s="9">
        <v>3.1199999999999999E-2</v>
      </c>
      <c r="D110" s="13">
        <f t="shared" si="24"/>
        <v>0.81330000000000002</v>
      </c>
      <c r="E110" s="8">
        <f>'TARIFNE STAVKE do 31.03.2022'!F101</f>
        <v>2.87E-2</v>
      </c>
      <c r="F110" s="9">
        <f t="shared" si="25"/>
        <v>0.84199999999999997</v>
      </c>
    </row>
    <row r="111" spans="1:6">
      <c r="A111" s="120" t="s">
        <v>45</v>
      </c>
      <c r="B111" s="121"/>
      <c r="C111" s="121"/>
      <c r="D111" s="121"/>
      <c r="E111" s="121"/>
      <c r="F111" s="121"/>
    </row>
    <row r="112" spans="1:6">
      <c r="A112" s="3">
        <v>1</v>
      </c>
      <c r="B112" s="3" t="s">
        <v>19</v>
      </c>
      <c r="C112" s="9">
        <v>3.1199999999999999E-2</v>
      </c>
      <c r="D112" s="13">
        <f t="shared" ref="D112:D113" si="26">C112+$C$9</f>
        <v>0.81330000000000002</v>
      </c>
      <c r="E112" s="8">
        <f>'TARIFNE STAVKE do 31.03.2022'!F105</f>
        <v>3.0499999999999999E-2</v>
      </c>
      <c r="F112" s="9">
        <f>(D112+E112)</f>
        <v>0.84379999999999999</v>
      </c>
    </row>
    <row r="113" spans="1:6">
      <c r="A113" s="3">
        <v>2</v>
      </c>
      <c r="B113" s="3" t="s">
        <v>20</v>
      </c>
      <c r="C113" s="9">
        <v>3.1199999999999999E-2</v>
      </c>
      <c r="D113" s="13">
        <f t="shared" si="26"/>
        <v>0.81330000000000002</v>
      </c>
      <c r="E113" s="8">
        <f>'TARIFNE STAVKE do 31.03.2022'!F106</f>
        <v>3.0499999999999999E-2</v>
      </c>
      <c r="F113" s="9">
        <f>(D113+E113)</f>
        <v>0.84379999999999999</v>
      </c>
    </row>
    <row r="115" spans="1:6">
      <c r="A115" s="117" t="s">
        <v>46</v>
      </c>
      <c r="B115" s="117"/>
      <c r="C115" s="117"/>
      <c r="D115" s="117"/>
      <c r="E115" s="117"/>
      <c r="F115" s="117"/>
    </row>
    <row r="116" spans="1:6" ht="38.25">
      <c r="A116" s="3" t="s">
        <v>8</v>
      </c>
      <c r="B116" s="3" t="s">
        <v>9</v>
      </c>
      <c r="C116" s="4" t="s">
        <v>10</v>
      </c>
      <c r="D116" s="4" t="s">
        <v>11</v>
      </c>
      <c r="E116" s="4" t="s">
        <v>12</v>
      </c>
      <c r="F116" s="4" t="s">
        <v>13</v>
      </c>
    </row>
    <row r="117" spans="1:6">
      <c r="A117" s="7"/>
      <c r="B117" s="7" t="s">
        <v>14</v>
      </c>
      <c r="C117" s="7" t="s">
        <v>15</v>
      </c>
      <c r="D117" s="7" t="s">
        <v>5</v>
      </c>
      <c r="E117" s="7" t="s">
        <v>16</v>
      </c>
      <c r="F117" s="11" t="s">
        <v>17</v>
      </c>
    </row>
    <row r="118" spans="1:6">
      <c r="A118" s="120" t="s">
        <v>47</v>
      </c>
      <c r="B118" s="121"/>
      <c r="C118" s="121"/>
      <c r="D118" s="121"/>
      <c r="E118" s="121"/>
      <c r="F118" s="121"/>
    </row>
    <row r="119" spans="1:6">
      <c r="A119" s="3">
        <v>1</v>
      </c>
      <c r="B119" s="3" t="s">
        <v>20</v>
      </c>
      <c r="C119" s="9">
        <v>2.5000000000000001E-2</v>
      </c>
      <c r="D119" s="13">
        <f t="shared" ref="D119:D123" si="27">C119+$C$9</f>
        <v>0.80710000000000004</v>
      </c>
      <c r="E119" s="8">
        <f>'TARIFNE STAVKE do 31.03.2022'!F110</f>
        <v>3.1899999999999998E-2</v>
      </c>
      <c r="F119" s="9">
        <f>(D119+E119)</f>
        <v>0.83900000000000008</v>
      </c>
    </row>
    <row r="120" spans="1:6">
      <c r="A120" s="3">
        <v>2</v>
      </c>
      <c r="B120" s="3" t="s">
        <v>21</v>
      </c>
      <c r="C120" s="9">
        <v>2.5000000000000001E-2</v>
      </c>
      <c r="D120" s="13">
        <f t="shared" si="27"/>
        <v>0.80710000000000004</v>
      </c>
      <c r="E120" s="8">
        <f>'TARIFNE STAVKE do 31.03.2022'!F111</f>
        <v>2.5499999999999998E-2</v>
      </c>
      <c r="F120" s="9">
        <f t="shared" ref="F120:F123" si="28">(D120+E120)</f>
        <v>0.83260000000000001</v>
      </c>
    </row>
    <row r="121" spans="1:6">
      <c r="A121" s="3">
        <v>3</v>
      </c>
      <c r="B121" s="3" t="s">
        <v>22</v>
      </c>
      <c r="C121" s="9">
        <v>2.5000000000000001E-2</v>
      </c>
      <c r="D121" s="13">
        <f t="shared" si="27"/>
        <v>0.80710000000000004</v>
      </c>
      <c r="E121" s="8">
        <f>'TARIFNE STAVKE do 31.03.2022'!F112</f>
        <v>2.3900000000000001E-2</v>
      </c>
      <c r="F121" s="9">
        <f t="shared" si="28"/>
        <v>0.83100000000000007</v>
      </c>
    </row>
    <row r="122" spans="1:6">
      <c r="A122" s="3">
        <v>4</v>
      </c>
      <c r="B122" s="3" t="s">
        <v>23</v>
      </c>
      <c r="C122" s="9">
        <v>2.5000000000000001E-2</v>
      </c>
      <c r="D122" s="13">
        <f t="shared" si="27"/>
        <v>0.80710000000000004</v>
      </c>
      <c r="E122" s="8">
        <f>'TARIFNE STAVKE do 31.03.2022'!F113</f>
        <v>2.23E-2</v>
      </c>
      <c r="F122" s="9">
        <f t="shared" si="28"/>
        <v>0.82940000000000003</v>
      </c>
    </row>
    <row r="123" spans="1:6">
      <c r="A123" s="3">
        <v>5</v>
      </c>
      <c r="B123" s="3" t="s">
        <v>24</v>
      </c>
      <c r="C123" s="9">
        <v>2.5000000000000001E-2</v>
      </c>
      <c r="D123" s="13">
        <f t="shared" si="27"/>
        <v>0.80710000000000004</v>
      </c>
      <c r="E123" s="8">
        <f>'TARIFNE STAVKE do 31.03.2022'!F114</f>
        <v>2.07E-2</v>
      </c>
      <c r="F123" s="9">
        <f t="shared" si="28"/>
        <v>0.82780000000000009</v>
      </c>
    </row>
    <row r="125" spans="1:6">
      <c r="A125" s="117" t="s">
        <v>48</v>
      </c>
      <c r="B125" s="117"/>
      <c r="C125" s="117"/>
      <c r="D125" s="117"/>
      <c r="E125" s="117"/>
      <c r="F125" s="117"/>
    </row>
    <row r="126" spans="1:6" ht="38.25">
      <c r="A126" s="3" t="s">
        <v>8</v>
      </c>
      <c r="B126" s="3" t="s">
        <v>9</v>
      </c>
      <c r="C126" s="4" t="s">
        <v>10</v>
      </c>
      <c r="D126" s="4" t="s">
        <v>11</v>
      </c>
      <c r="E126" s="4" t="s">
        <v>12</v>
      </c>
      <c r="F126" s="4" t="s">
        <v>13</v>
      </c>
    </row>
    <row r="127" spans="1:6">
      <c r="A127" s="7"/>
      <c r="B127" s="7" t="s">
        <v>14</v>
      </c>
      <c r="C127" s="7" t="s">
        <v>15</v>
      </c>
      <c r="D127" s="7" t="s">
        <v>5</v>
      </c>
      <c r="E127" s="7" t="s">
        <v>16</v>
      </c>
      <c r="F127" s="11" t="s">
        <v>17</v>
      </c>
    </row>
    <row r="128" spans="1:6">
      <c r="A128" s="120" t="s">
        <v>49</v>
      </c>
      <c r="B128" s="121"/>
      <c r="C128" s="121"/>
      <c r="D128" s="121"/>
      <c r="E128" s="121"/>
      <c r="F128" s="121"/>
    </row>
    <row r="129" spans="1:6">
      <c r="A129" s="3">
        <v>1</v>
      </c>
      <c r="B129" s="3" t="s">
        <v>19</v>
      </c>
      <c r="C129" s="9">
        <v>2.6599999999999999E-2</v>
      </c>
      <c r="D129" s="13">
        <f t="shared" ref="D129:D134" si="29">C129+$C$9</f>
        <v>0.80869999999999997</v>
      </c>
      <c r="E129" s="8">
        <f>'TARIFNE STAVKE do 31.03.2022'!F118</f>
        <v>3.2800000000000003E-2</v>
      </c>
      <c r="F129" s="9">
        <f>(D129+E129)</f>
        <v>0.84150000000000003</v>
      </c>
    </row>
    <row r="130" spans="1:6">
      <c r="A130" s="3">
        <v>2</v>
      </c>
      <c r="B130" s="3" t="s">
        <v>20</v>
      </c>
      <c r="C130" s="9">
        <v>2.6599999999999999E-2</v>
      </c>
      <c r="D130" s="13">
        <f t="shared" si="29"/>
        <v>0.80869999999999997</v>
      </c>
      <c r="E130" s="8">
        <f>'TARIFNE STAVKE do 31.03.2022'!F119</f>
        <v>3.2800000000000003E-2</v>
      </c>
      <c r="F130" s="9">
        <f t="shared" ref="F130:F134" si="30">(D130+E130)</f>
        <v>0.84150000000000003</v>
      </c>
    </row>
    <row r="131" spans="1:6">
      <c r="A131" s="3">
        <v>3</v>
      </c>
      <c r="B131" s="3" t="s">
        <v>21</v>
      </c>
      <c r="C131" s="9">
        <v>2.6599999999999999E-2</v>
      </c>
      <c r="D131" s="13">
        <f t="shared" si="29"/>
        <v>0.80869999999999997</v>
      </c>
      <c r="E131" s="8">
        <f>'TARIFNE STAVKE do 31.03.2022'!F120</f>
        <v>3.2800000000000003E-2</v>
      </c>
      <c r="F131" s="9">
        <f t="shared" si="30"/>
        <v>0.84150000000000003</v>
      </c>
    </row>
    <row r="132" spans="1:6">
      <c r="A132" s="3">
        <v>4</v>
      </c>
      <c r="B132" s="3" t="s">
        <v>22</v>
      </c>
      <c r="C132" s="9">
        <v>2.6599999999999999E-2</v>
      </c>
      <c r="D132" s="13">
        <f t="shared" si="29"/>
        <v>0.80869999999999997</v>
      </c>
      <c r="E132" s="8">
        <f>'TARIFNE STAVKE do 31.03.2022'!F121</f>
        <v>3.1199999999999999E-2</v>
      </c>
      <c r="F132" s="9">
        <f t="shared" si="30"/>
        <v>0.83989999999999998</v>
      </c>
    </row>
    <row r="133" spans="1:6">
      <c r="A133" s="3">
        <v>5</v>
      </c>
      <c r="B133" s="3" t="s">
        <v>23</v>
      </c>
      <c r="C133" s="9">
        <v>2.6599999999999999E-2</v>
      </c>
      <c r="D133" s="13">
        <f t="shared" si="29"/>
        <v>0.80869999999999997</v>
      </c>
      <c r="E133" s="8">
        <f>'TARIFNE STAVKE do 31.03.2022'!F122</f>
        <v>2.9499999999999998E-2</v>
      </c>
      <c r="F133" s="9">
        <f t="shared" si="30"/>
        <v>0.83819999999999995</v>
      </c>
    </row>
    <row r="134" spans="1:6">
      <c r="A134" s="3">
        <v>6</v>
      </c>
      <c r="B134" s="3" t="s">
        <v>24</v>
      </c>
      <c r="C134" s="9">
        <v>2.6599999999999999E-2</v>
      </c>
      <c r="D134" s="13">
        <f t="shared" si="29"/>
        <v>0.80869999999999997</v>
      </c>
      <c r="E134" s="8">
        <f>'TARIFNE STAVKE do 31.03.2022'!F123</f>
        <v>2.7900000000000001E-2</v>
      </c>
      <c r="F134" s="9">
        <f t="shared" si="30"/>
        <v>0.83660000000000001</v>
      </c>
    </row>
    <row r="135" spans="1:6">
      <c r="A135" s="120" t="s">
        <v>50</v>
      </c>
      <c r="B135" s="121"/>
      <c r="C135" s="121"/>
      <c r="D135" s="121"/>
      <c r="E135" s="121"/>
      <c r="F135" s="121"/>
    </row>
    <row r="136" spans="1:6">
      <c r="A136" s="3">
        <v>1</v>
      </c>
      <c r="B136" s="3" t="s">
        <v>19</v>
      </c>
      <c r="C136" s="9">
        <v>2.6599999999999999E-2</v>
      </c>
      <c r="D136" s="13">
        <f t="shared" ref="D136:D140" si="31">C136+$C$9</f>
        <v>0.80869999999999997</v>
      </c>
      <c r="E136" s="8">
        <f>'TARIFNE STAVKE do 31.03.2022'!F127</f>
        <v>4.3700000000000003E-2</v>
      </c>
      <c r="F136" s="9">
        <f>(D136+E136)</f>
        <v>0.85239999999999994</v>
      </c>
    </row>
    <row r="137" spans="1:6">
      <c r="A137" s="3">
        <v>2</v>
      </c>
      <c r="B137" s="3" t="s">
        <v>20</v>
      </c>
      <c r="C137" s="9">
        <v>2.6599999999999999E-2</v>
      </c>
      <c r="D137" s="13">
        <f t="shared" si="31"/>
        <v>0.80869999999999997</v>
      </c>
      <c r="E137" s="8">
        <f>'TARIFNE STAVKE do 31.03.2022'!F128</f>
        <v>3.6400000000000002E-2</v>
      </c>
      <c r="F137" s="9">
        <f t="shared" ref="F137:F140" si="32">(D137+E137)</f>
        <v>0.84509999999999996</v>
      </c>
    </row>
    <row r="138" spans="1:6">
      <c r="A138" s="3">
        <v>3</v>
      </c>
      <c r="B138" s="3" t="s">
        <v>21</v>
      </c>
      <c r="C138" s="9">
        <v>2.6599999999999999E-2</v>
      </c>
      <c r="D138" s="13">
        <f t="shared" si="31"/>
        <v>0.80869999999999997</v>
      </c>
      <c r="E138" s="8">
        <f>'TARIFNE STAVKE do 31.03.2022'!F129</f>
        <v>3.2800000000000003E-2</v>
      </c>
      <c r="F138" s="9">
        <f t="shared" si="32"/>
        <v>0.84150000000000003</v>
      </c>
    </row>
    <row r="139" spans="1:6">
      <c r="A139" s="3">
        <v>4</v>
      </c>
      <c r="B139" s="3" t="s">
        <v>22</v>
      </c>
      <c r="C139" s="9">
        <v>2.6599999999999999E-2</v>
      </c>
      <c r="D139" s="13">
        <f t="shared" si="31"/>
        <v>0.80869999999999997</v>
      </c>
      <c r="E139" s="8">
        <f>'TARIFNE STAVKE do 31.03.2022'!F130</f>
        <v>3.09E-2</v>
      </c>
      <c r="F139" s="9">
        <f t="shared" si="32"/>
        <v>0.83960000000000001</v>
      </c>
    </row>
    <row r="140" spans="1:6">
      <c r="A140" s="3">
        <v>5</v>
      </c>
      <c r="B140" s="3" t="s">
        <v>23</v>
      </c>
      <c r="C140" s="9">
        <v>2.6599999999999999E-2</v>
      </c>
      <c r="D140" s="13">
        <f t="shared" si="31"/>
        <v>0.80869999999999997</v>
      </c>
      <c r="E140" s="8">
        <f>'TARIFNE STAVKE do 31.03.2022'!F131</f>
        <v>3.09E-2</v>
      </c>
      <c r="F140" s="9">
        <f t="shared" si="32"/>
        <v>0.83960000000000001</v>
      </c>
    </row>
    <row r="142" spans="1:6">
      <c r="A142" s="117" t="s">
        <v>51</v>
      </c>
      <c r="B142" s="117"/>
      <c r="C142" s="117"/>
      <c r="D142" s="117"/>
      <c r="E142" s="117"/>
      <c r="F142" s="117"/>
    </row>
    <row r="143" spans="1:6" ht="38.25">
      <c r="A143" s="3" t="s">
        <v>8</v>
      </c>
      <c r="B143" s="3" t="s">
        <v>9</v>
      </c>
      <c r="C143" s="4" t="s">
        <v>10</v>
      </c>
      <c r="D143" s="4" t="s">
        <v>11</v>
      </c>
      <c r="E143" s="4" t="s">
        <v>12</v>
      </c>
      <c r="F143" s="4" t="s">
        <v>13</v>
      </c>
    </row>
    <row r="144" spans="1:6">
      <c r="A144" s="7"/>
      <c r="B144" s="7" t="s">
        <v>14</v>
      </c>
      <c r="C144" s="7" t="s">
        <v>15</v>
      </c>
      <c r="D144" s="7" t="s">
        <v>5</v>
      </c>
      <c r="E144" s="7" t="s">
        <v>16</v>
      </c>
      <c r="F144" s="11" t="s">
        <v>17</v>
      </c>
    </row>
    <row r="145" spans="1:6">
      <c r="A145" s="120" t="s">
        <v>52</v>
      </c>
      <c r="B145" s="121"/>
      <c r="C145" s="121"/>
      <c r="D145" s="121"/>
      <c r="E145" s="121"/>
      <c r="F145" s="121"/>
    </row>
    <row r="146" spans="1:6">
      <c r="A146" s="3">
        <v>1</v>
      </c>
      <c r="B146" s="3" t="s">
        <v>19</v>
      </c>
      <c r="C146" s="9">
        <v>2.63E-2</v>
      </c>
      <c r="D146" s="13">
        <f t="shared" ref="D146:D150" si="33">C146+$C$9</f>
        <v>0.80840000000000001</v>
      </c>
      <c r="E146" s="8">
        <f>'TARIFNE STAVKE do 31.03.2022'!F135</f>
        <v>5.8400000000000001E-2</v>
      </c>
      <c r="F146" s="9">
        <f>(D146+E146)</f>
        <v>0.86680000000000001</v>
      </c>
    </row>
    <row r="147" spans="1:6">
      <c r="A147" s="3">
        <v>2</v>
      </c>
      <c r="B147" s="3" t="s">
        <v>20</v>
      </c>
      <c r="C147" s="9">
        <v>2.63E-2</v>
      </c>
      <c r="D147" s="13">
        <f t="shared" si="33"/>
        <v>0.80840000000000001</v>
      </c>
      <c r="E147" s="8">
        <f>'TARIFNE STAVKE do 31.03.2022'!F136</f>
        <v>5.0799999999999998E-2</v>
      </c>
      <c r="F147" s="9">
        <f t="shared" ref="F147:F150" si="34">(D147+E147)</f>
        <v>0.85919999999999996</v>
      </c>
    </row>
    <row r="148" spans="1:6">
      <c r="A148" s="3">
        <v>3</v>
      </c>
      <c r="B148" s="3" t="s">
        <v>21</v>
      </c>
      <c r="C148" s="9">
        <v>2.63E-2</v>
      </c>
      <c r="D148" s="13">
        <f t="shared" si="33"/>
        <v>0.80840000000000001</v>
      </c>
      <c r="E148" s="8">
        <f>'TARIFNE STAVKE do 31.03.2022'!F137</f>
        <v>4.3200000000000002E-2</v>
      </c>
      <c r="F148" s="9">
        <f t="shared" si="34"/>
        <v>0.85160000000000002</v>
      </c>
    </row>
    <row r="149" spans="1:6">
      <c r="A149" s="3">
        <v>4</v>
      </c>
      <c r="B149" s="3" t="s">
        <v>22</v>
      </c>
      <c r="C149" s="9">
        <v>2.63E-2</v>
      </c>
      <c r="D149" s="13">
        <f t="shared" si="33"/>
        <v>0.80840000000000001</v>
      </c>
      <c r="E149" s="8">
        <f>'TARIFNE STAVKE do 31.03.2022'!F138</f>
        <v>4.2200000000000001E-2</v>
      </c>
      <c r="F149" s="9">
        <f t="shared" si="34"/>
        <v>0.85060000000000002</v>
      </c>
    </row>
    <row r="150" spans="1:6">
      <c r="A150" s="3">
        <v>5</v>
      </c>
      <c r="B150" s="3" t="s">
        <v>23</v>
      </c>
      <c r="C150" s="9">
        <v>2.63E-2</v>
      </c>
      <c r="D150" s="13">
        <f t="shared" si="33"/>
        <v>0.80840000000000001</v>
      </c>
      <c r="E150" s="8">
        <f>'TARIFNE STAVKE do 31.03.2022'!F139</f>
        <v>4.0599999999999997E-2</v>
      </c>
      <c r="F150" s="9">
        <f t="shared" si="34"/>
        <v>0.84899999999999998</v>
      </c>
    </row>
    <row r="152" spans="1:6">
      <c r="A152" s="117" t="s">
        <v>53</v>
      </c>
      <c r="B152" s="117"/>
      <c r="C152" s="117"/>
      <c r="D152" s="117"/>
      <c r="E152" s="117"/>
      <c r="F152" s="117"/>
    </row>
    <row r="153" spans="1:6" ht="38.25">
      <c r="A153" s="3" t="s">
        <v>8</v>
      </c>
      <c r="B153" s="3" t="s">
        <v>9</v>
      </c>
      <c r="C153" s="4" t="s">
        <v>10</v>
      </c>
      <c r="D153" s="4" t="s">
        <v>11</v>
      </c>
      <c r="E153" s="4" t="s">
        <v>12</v>
      </c>
      <c r="F153" s="4" t="s">
        <v>13</v>
      </c>
    </row>
    <row r="154" spans="1:6">
      <c r="A154" s="7"/>
      <c r="B154" s="7" t="s">
        <v>14</v>
      </c>
      <c r="C154" s="7" t="s">
        <v>15</v>
      </c>
      <c r="D154" s="7" t="s">
        <v>5</v>
      </c>
      <c r="E154" s="7" t="s">
        <v>16</v>
      </c>
      <c r="F154" s="11" t="s">
        <v>17</v>
      </c>
    </row>
    <row r="155" spans="1:6">
      <c r="A155" s="120" t="s">
        <v>54</v>
      </c>
      <c r="B155" s="121"/>
      <c r="C155" s="121"/>
      <c r="D155" s="121"/>
      <c r="E155" s="121"/>
      <c r="F155" s="121"/>
    </row>
    <row r="156" spans="1:6">
      <c r="A156" s="3">
        <v>1</v>
      </c>
      <c r="B156" s="3" t="s">
        <v>19</v>
      </c>
      <c r="C156" s="9">
        <v>2.6599999999999999E-2</v>
      </c>
      <c r="D156" s="13">
        <f t="shared" ref="D156:D161" si="35">C156+$C$9</f>
        <v>0.80869999999999997</v>
      </c>
      <c r="E156" s="8">
        <f>'TARIFNE STAVKE do 31.03.2022'!F143</f>
        <v>6.0699999999999997E-2</v>
      </c>
      <c r="F156" s="9">
        <f>(D156+E156)</f>
        <v>0.86939999999999995</v>
      </c>
    </row>
    <row r="157" spans="1:6">
      <c r="A157" s="3">
        <v>2</v>
      </c>
      <c r="B157" s="3" t="s">
        <v>20</v>
      </c>
      <c r="C157" s="9">
        <v>2.6599999999999999E-2</v>
      </c>
      <c r="D157" s="13">
        <f t="shared" si="35"/>
        <v>0.80869999999999997</v>
      </c>
      <c r="E157" s="8">
        <f>'TARIFNE STAVKE do 31.03.2022'!F144</f>
        <v>6.0699999999999997E-2</v>
      </c>
      <c r="F157" s="9">
        <f t="shared" ref="F157:F161" si="36">(D157+E157)</f>
        <v>0.86939999999999995</v>
      </c>
    </row>
    <row r="158" spans="1:6">
      <c r="A158" s="3">
        <v>3</v>
      </c>
      <c r="B158" s="3" t="s">
        <v>21</v>
      </c>
      <c r="C158" s="9">
        <v>2.6599999999999999E-2</v>
      </c>
      <c r="D158" s="13">
        <f t="shared" si="35"/>
        <v>0.80869999999999997</v>
      </c>
      <c r="E158" s="8">
        <f>'TARIFNE STAVKE do 31.03.2022'!F145</f>
        <v>4.8599999999999997E-2</v>
      </c>
      <c r="F158" s="9">
        <f t="shared" si="36"/>
        <v>0.85729999999999995</v>
      </c>
    </row>
    <row r="159" spans="1:6">
      <c r="A159" s="3">
        <v>4</v>
      </c>
      <c r="B159" s="3" t="s">
        <v>22</v>
      </c>
      <c r="C159" s="9">
        <v>2.6599999999999999E-2</v>
      </c>
      <c r="D159" s="13">
        <f t="shared" si="35"/>
        <v>0.80869999999999997</v>
      </c>
      <c r="E159" s="8">
        <f>'TARIFNE STAVKE do 31.03.2022'!F146</f>
        <v>4.5499999999999999E-2</v>
      </c>
      <c r="F159" s="9">
        <f t="shared" si="36"/>
        <v>0.85419999999999996</v>
      </c>
    </row>
    <row r="160" spans="1:6">
      <c r="A160" s="3">
        <v>5</v>
      </c>
      <c r="B160" s="3" t="s">
        <v>23</v>
      </c>
      <c r="C160" s="9">
        <v>2.6599999999999999E-2</v>
      </c>
      <c r="D160" s="13">
        <f t="shared" si="35"/>
        <v>0.80869999999999997</v>
      </c>
      <c r="E160" s="8">
        <f>'TARIFNE STAVKE do 31.03.2022'!F147</f>
        <v>4.2500000000000003E-2</v>
      </c>
      <c r="F160" s="9">
        <f t="shared" si="36"/>
        <v>0.85119999999999996</v>
      </c>
    </row>
    <row r="161" spans="1:6">
      <c r="A161" s="3">
        <v>6</v>
      </c>
      <c r="B161" s="3" t="s">
        <v>24</v>
      </c>
      <c r="C161" s="9">
        <v>2.6599999999999999E-2</v>
      </c>
      <c r="D161" s="13">
        <f t="shared" si="35"/>
        <v>0.80869999999999997</v>
      </c>
      <c r="E161" s="8">
        <f>'TARIFNE STAVKE do 31.03.2022'!F148</f>
        <v>3.95E-2</v>
      </c>
      <c r="F161" s="9">
        <f t="shared" si="36"/>
        <v>0.84819999999999995</v>
      </c>
    </row>
    <row r="163" spans="1:6">
      <c r="A163" s="117" t="s">
        <v>55</v>
      </c>
      <c r="B163" s="117"/>
      <c r="C163" s="117"/>
      <c r="D163" s="117"/>
      <c r="E163" s="117"/>
      <c r="F163" s="117"/>
    </row>
    <row r="164" spans="1:6" ht="38.25">
      <c r="A164" s="3" t="s">
        <v>8</v>
      </c>
      <c r="B164" s="3" t="s">
        <v>9</v>
      </c>
      <c r="C164" s="4" t="s">
        <v>10</v>
      </c>
      <c r="D164" s="4" t="s">
        <v>11</v>
      </c>
      <c r="E164" s="4" t="s">
        <v>12</v>
      </c>
      <c r="F164" s="4" t="s">
        <v>13</v>
      </c>
    </row>
    <row r="165" spans="1:6">
      <c r="A165" s="7"/>
      <c r="B165" s="7" t="s">
        <v>14</v>
      </c>
      <c r="C165" s="7" t="s">
        <v>15</v>
      </c>
      <c r="D165" s="7" t="s">
        <v>5</v>
      </c>
      <c r="E165" s="7" t="s">
        <v>16</v>
      </c>
      <c r="F165" s="11" t="s">
        <v>17</v>
      </c>
    </row>
    <row r="166" spans="1:6">
      <c r="A166" s="120" t="s">
        <v>56</v>
      </c>
      <c r="B166" s="121"/>
      <c r="C166" s="121"/>
      <c r="D166" s="121"/>
      <c r="E166" s="121"/>
      <c r="F166" s="121"/>
    </row>
    <row r="167" spans="1:6">
      <c r="A167" s="3">
        <v>1</v>
      </c>
      <c r="B167" s="3" t="s">
        <v>19</v>
      </c>
      <c r="C167" s="9">
        <v>2.6599999999999999E-2</v>
      </c>
      <c r="D167" s="13">
        <f t="shared" ref="D167:D172" si="37">C167+$C$9</f>
        <v>0.80869999999999997</v>
      </c>
      <c r="E167" s="8">
        <f>'TARIFNE STAVKE do 31.03.2022'!F152</f>
        <v>3.8699999999999998E-2</v>
      </c>
      <c r="F167" s="9">
        <f>(D167+E167)</f>
        <v>0.84739999999999993</v>
      </c>
    </row>
    <row r="168" spans="1:6">
      <c r="A168" s="3">
        <v>2</v>
      </c>
      <c r="B168" s="3" t="s">
        <v>20</v>
      </c>
      <c r="C168" s="9">
        <v>2.6599999999999999E-2</v>
      </c>
      <c r="D168" s="13">
        <f t="shared" si="37"/>
        <v>0.80869999999999997</v>
      </c>
      <c r="E168" s="8">
        <f>'TARIFNE STAVKE do 31.03.2022'!F153</f>
        <v>3.8699999999999998E-2</v>
      </c>
      <c r="F168" s="9">
        <f t="shared" ref="F168:F172" si="38">(D168+E168)</f>
        <v>0.84739999999999993</v>
      </c>
    </row>
    <row r="169" spans="1:6">
      <c r="A169" s="3">
        <v>3</v>
      </c>
      <c r="B169" s="3" t="s">
        <v>21</v>
      </c>
      <c r="C169" s="9">
        <v>2.6599999999999999E-2</v>
      </c>
      <c r="D169" s="13">
        <f t="shared" si="37"/>
        <v>0.80869999999999997</v>
      </c>
      <c r="E169" s="8">
        <f>'TARIFNE STAVKE do 31.03.2022'!F154</f>
        <v>3.1E-2</v>
      </c>
      <c r="F169" s="9">
        <f t="shared" si="38"/>
        <v>0.8397</v>
      </c>
    </row>
    <row r="170" spans="1:6">
      <c r="A170" s="3">
        <v>4</v>
      </c>
      <c r="B170" s="3" t="s">
        <v>22</v>
      </c>
      <c r="C170" s="9">
        <v>2.6599999999999999E-2</v>
      </c>
      <c r="D170" s="13">
        <f t="shared" si="37"/>
        <v>0.80869999999999997</v>
      </c>
      <c r="E170" s="8">
        <f>'TARIFNE STAVKE do 31.03.2022'!F155</f>
        <v>2.9000000000000001E-2</v>
      </c>
      <c r="F170" s="9">
        <f t="shared" si="38"/>
        <v>0.8377</v>
      </c>
    </row>
    <row r="171" spans="1:6">
      <c r="A171" s="3">
        <v>5</v>
      </c>
      <c r="B171" s="3" t="s">
        <v>23</v>
      </c>
      <c r="C171" s="9">
        <v>2.6599999999999999E-2</v>
      </c>
      <c r="D171" s="13">
        <f t="shared" si="37"/>
        <v>0.80869999999999997</v>
      </c>
      <c r="E171" s="8">
        <f>'TARIFNE STAVKE do 31.03.2022'!F156</f>
        <v>2.7099999999999999E-2</v>
      </c>
      <c r="F171" s="9">
        <f t="shared" si="38"/>
        <v>0.83579999999999999</v>
      </c>
    </row>
    <row r="172" spans="1:6">
      <c r="A172" s="3">
        <v>6</v>
      </c>
      <c r="B172" s="3" t="s">
        <v>24</v>
      </c>
      <c r="C172" s="9">
        <v>2.6599999999999999E-2</v>
      </c>
      <c r="D172" s="13">
        <f t="shared" si="37"/>
        <v>0.80869999999999997</v>
      </c>
      <c r="E172" s="8">
        <f>'TARIFNE STAVKE do 31.03.2022'!F157</f>
        <v>2.52E-2</v>
      </c>
      <c r="F172" s="9">
        <f t="shared" si="38"/>
        <v>0.83389999999999997</v>
      </c>
    </row>
    <row r="174" spans="1:6">
      <c r="A174" s="117" t="s">
        <v>57</v>
      </c>
      <c r="B174" s="117"/>
      <c r="C174" s="117"/>
      <c r="D174" s="117"/>
      <c r="E174" s="117"/>
      <c r="F174" s="117"/>
    </row>
    <row r="175" spans="1:6" ht="38.25">
      <c r="A175" s="3" t="s">
        <v>8</v>
      </c>
      <c r="B175" s="3" t="s">
        <v>9</v>
      </c>
      <c r="C175" s="4" t="s">
        <v>10</v>
      </c>
      <c r="D175" s="4" t="s">
        <v>11</v>
      </c>
      <c r="E175" s="4" t="s">
        <v>12</v>
      </c>
      <c r="F175" s="4" t="s">
        <v>13</v>
      </c>
    </row>
    <row r="176" spans="1:6">
      <c r="A176" s="7"/>
      <c r="B176" s="7" t="s">
        <v>14</v>
      </c>
      <c r="C176" s="7" t="s">
        <v>15</v>
      </c>
      <c r="D176" s="7" t="s">
        <v>5</v>
      </c>
      <c r="E176" s="7" t="s">
        <v>16</v>
      </c>
      <c r="F176" s="11" t="s">
        <v>17</v>
      </c>
    </row>
    <row r="177" spans="1:6">
      <c r="A177" s="120" t="s">
        <v>58</v>
      </c>
      <c r="B177" s="121"/>
      <c r="C177" s="121"/>
      <c r="D177" s="121"/>
      <c r="E177" s="121"/>
      <c r="F177" s="121"/>
    </row>
    <row r="178" spans="1:6">
      <c r="A178" s="3">
        <v>1</v>
      </c>
      <c r="B178" s="3" t="s">
        <v>20</v>
      </c>
      <c r="C178" s="9">
        <v>2.6599999999999999E-2</v>
      </c>
      <c r="D178" s="13">
        <f t="shared" ref="D178:D180" si="39">C178+$C$9</f>
        <v>0.80869999999999997</v>
      </c>
      <c r="E178" s="8">
        <f>'TARIFNE STAVKE do 31.03.2022'!F161</f>
        <v>3.0300000000000001E-2</v>
      </c>
      <c r="F178" s="9">
        <f>(D178+E178)</f>
        <v>0.83899999999999997</v>
      </c>
    </row>
    <row r="179" spans="1:6">
      <c r="A179" s="3">
        <v>2</v>
      </c>
      <c r="B179" s="3" t="s">
        <v>21</v>
      </c>
      <c r="C179" s="9">
        <v>2.6599999999999999E-2</v>
      </c>
      <c r="D179" s="13">
        <f t="shared" si="39"/>
        <v>0.80869999999999997</v>
      </c>
      <c r="E179" s="8">
        <f>'TARIFNE STAVKE do 31.03.2022'!F162</f>
        <v>2.9700000000000001E-2</v>
      </c>
      <c r="F179" s="9">
        <f t="shared" ref="F179:F180" si="40">(D179+E179)</f>
        <v>0.83839999999999992</v>
      </c>
    </row>
    <row r="180" spans="1:6">
      <c r="A180" s="3">
        <v>3</v>
      </c>
      <c r="B180" s="3" t="s">
        <v>23</v>
      </c>
      <c r="C180" s="9">
        <v>2.6599999999999999E-2</v>
      </c>
      <c r="D180" s="13">
        <f t="shared" si="39"/>
        <v>0.80869999999999997</v>
      </c>
      <c r="E180" s="8">
        <f>'TARIFNE STAVKE do 31.03.2022'!F163</f>
        <v>2.7300000000000001E-2</v>
      </c>
      <c r="F180" s="9">
        <f t="shared" si="40"/>
        <v>0.83599999999999997</v>
      </c>
    </row>
    <row r="182" spans="1:6">
      <c r="A182" s="117" t="s">
        <v>59</v>
      </c>
      <c r="B182" s="117"/>
      <c r="C182" s="117"/>
      <c r="D182" s="117"/>
      <c r="E182" s="117"/>
      <c r="F182" s="117"/>
    </row>
    <row r="183" spans="1:6" ht="38.25">
      <c r="A183" s="3" t="s">
        <v>8</v>
      </c>
      <c r="B183" s="3" t="s">
        <v>9</v>
      </c>
      <c r="C183" s="4" t="s">
        <v>10</v>
      </c>
      <c r="D183" s="4" t="s">
        <v>11</v>
      </c>
      <c r="E183" s="4" t="s">
        <v>12</v>
      </c>
      <c r="F183" s="4" t="s">
        <v>13</v>
      </c>
    </row>
    <row r="184" spans="1:6">
      <c r="A184" s="7"/>
      <c r="B184" s="7" t="s">
        <v>14</v>
      </c>
      <c r="C184" s="7" t="s">
        <v>15</v>
      </c>
      <c r="D184" s="7" t="s">
        <v>5</v>
      </c>
      <c r="E184" s="7" t="s">
        <v>16</v>
      </c>
      <c r="F184" s="11" t="s">
        <v>17</v>
      </c>
    </row>
    <row r="185" spans="1:6">
      <c r="A185" s="120" t="s">
        <v>60</v>
      </c>
      <c r="B185" s="121"/>
      <c r="C185" s="121"/>
      <c r="D185" s="121"/>
      <c r="E185" s="121"/>
      <c r="F185" s="121"/>
    </row>
    <row r="186" spans="1:6">
      <c r="A186" s="3">
        <v>1</v>
      </c>
      <c r="B186" s="3" t="s">
        <v>20</v>
      </c>
      <c r="C186" s="9">
        <v>2.6599999999999999E-2</v>
      </c>
      <c r="D186" s="13">
        <f t="shared" ref="D186:D189" si="41">C186+$C$9</f>
        <v>0.80869999999999997</v>
      </c>
      <c r="E186" s="8">
        <f>'TARIFNE STAVKE do 31.03.2022'!F167</f>
        <v>6.9199999999999998E-2</v>
      </c>
      <c r="F186" s="9">
        <f t="shared" ref="F186:F189" si="42">(D186+E186)</f>
        <v>0.87790000000000001</v>
      </c>
    </row>
    <row r="187" spans="1:6">
      <c r="A187" s="3">
        <v>2</v>
      </c>
      <c r="B187" s="3" t="s">
        <v>21</v>
      </c>
      <c r="C187" s="9">
        <v>2.6599999999999999E-2</v>
      </c>
      <c r="D187" s="13">
        <f t="shared" si="41"/>
        <v>0.80869999999999997</v>
      </c>
      <c r="E187" s="8">
        <f>'TARIFNE STAVKE do 31.03.2022'!F168</f>
        <v>6.5699999999999995E-2</v>
      </c>
      <c r="F187" s="9">
        <f t="shared" si="42"/>
        <v>0.87439999999999996</v>
      </c>
    </row>
    <row r="188" spans="1:6">
      <c r="A188" s="3">
        <v>3</v>
      </c>
      <c r="B188" s="3" t="s">
        <v>23</v>
      </c>
      <c r="C188" s="9">
        <v>2.6599999999999999E-2</v>
      </c>
      <c r="D188" s="13">
        <f t="shared" si="41"/>
        <v>0.80869999999999997</v>
      </c>
      <c r="E188" s="8">
        <f>'TARIFNE STAVKE do 31.03.2022'!F169</f>
        <v>5.8799999999999998E-2</v>
      </c>
      <c r="F188" s="9">
        <f t="shared" si="42"/>
        <v>0.86749999999999994</v>
      </c>
    </row>
    <row r="189" spans="1:6">
      <c r="A189" s="3">
        <v>4</v>
      </c>
      <c r="B189" s="3" t="s">
        <v>25</v>
      </c>
      <c r="C189" s="9">
        <v>2.6599999999999999E-2</v>
      </c>
      <c r="D189" s="13">
        <f t="shared" si="41"/>
        <v>0.80869999999999997</v>
      </c>
      <c r="E189" s="8">
        <f>'TARIFNE STAVKE do 31.03.2022'!F170</f>
        <v>4.1500000000000002E-2</v>
      </c>
      <c r="F189" s="9">
        <f t="shared" si="42"/>
        <v>0.85019999999999996</v>
      </c>
    </row>
    <row r="191" spans="1:6">
      <c r="A191" s="117" t="s">
        <v>61</v>
      </c>
      <c r="B191" s="117"/>
      <c r="C191" s="117"/>
      <c r="D191" s="117"/>
      <c r="E191" s="117"/>
      <c r="F191" s="117"/>
    </row>
    <row r="192" spans="1:6" ht="38.25">
      <c r="A192" s="3" t="s">
        <v>8</v>
      </c>
      <c r="B192" s="3" t="s">
        <v>9</v>
      </c>
      <c r="C192" s="4" t="s">
        <v>10</v>
      </c>
      <c r="D192" s="4" t="s">
        <v>11</v>
      </c>
      <c r="E192" s="4" t="s">
        <v>12</v>
      </c>
      <c r="F192" s="4" t="s">
        <v>13</v>
      </c>
    </row>
    <row r="193" spans="1:6">
      <c r="A193" s="7"/>
      <c r="B193" s="7" t="s">
        <v>14</v>
      </c>
      <c r="C193" s="7" t="s">
        <v>15</v>
      </c>
      <c r="D193" s="7" t="s">
        <v>5</v>
      </c>
      <c r="E193" s="7" t="s">
        <v>16</v>
      </c>
      <c r="F193" s="11" t="s">
        <v>17</v>
      </c>
    </row>
    <row r="194" spans="1:6">
      <c r="A194" s="120" t="s">
        <v>62</v>
      </c>
      <c r="B194" s="121"/>
      <c r="C194" s="121"/>
      <c r="D194" s="121"/>
      <c r="E194" s="121"/>
      <c r="F194" s="121"/>
    </row>
    <row r="195" spans="1:6">
      <c r="A195" s="3">
        <v>1</v>
      </c>
      <c r="B195" s="3" t="s">
        <v>19</v>
      </c>
      <c r="C195" s="9">
        <v>2.5899999999999999E-2</v>
      </c>
      <c r="D195" s="13">
        <f t="shared" ref="D195:D199" si="43">C195+$C$9</f>
        <v>0.80800000000000005</v>
      </c>
      <c r="E195" s="8">
        <f>'TARIFNE STAVKE do 31.03.2022'!F174</f>
        <v>2.93E-2</v>
      </c>
      <c r="F195" s="9">
        <f t="shared" ref="F195:F199" si="44">(D195+E195)</f>
        <v>0.83730000000000004</v>
      </c>
    </row>
    <row r="196" spans="1:6">
      <c r="A196" s="3">
        <v>2</v>
      </c>
      <c r="B196" s="3" t="s">
        <v>20</v>
      </c>
      <c r="C196" s="9">
        <v>2.5899999999999999E-2</v>
      </c>
      <c r="D196" s="13">
        <f t="shared" si="43"/>
        <v>0.80800000000000005</v>
      </c>
      <c r="E196" s="8">
        <f>'TARIFNE STAVKE do 31.03.2022'!F175</f>
        <v>2.93E-2</v>
      </c>
      <c r="F196" s="9">
        <f t="shared" si="44"/>
        <v>0.83730000000000004</v>
      </c>
    </row>
    <row r="197" spans="1:6">
      <c r="A197" s="3">
        <v>3</v>
      </c>
      <c r="B197" s="3" t="s">
        <v>21</v>
      </c>
      <c r="C197" s="9">
        <v>2.5899999999999999E-2</v>
      </c>
      <c r="D197" s="13">
        <f t="shared" si="43"/>
        <v>0.80800000000000005</v>
      </c>
      <c r="E197" s="8">
        <f>'TARIFNE STAVKE do 31.03.2022'!F176</f>
        <v>2.64E-2</v>
      </c>
      <c r="F197" s="9">
        <f t="shared" si="44"/>
        <v>0.83440000000000003</v>
      </c>
    </row>
    <row r="198" spans="1:6">
      <c r="A198" s="3">
        <v>4</v>
      </c>
      <c r="B198" s="3" t="s">
        <v>22</v>
      </c>
      <c r="C198" s="9">
        <v>2.5899999999999999E-2</v>
      </c>
      <c r="D198" s="13">
        <f t="shared" si="43"/>
        <v>0.80800000000000005</v>
      </c>
      <c r="E198" s="8">
        <f>'TARIFNE STAVKE do 31.03.2022'!F177</f>
        <v>2.64E-2</v>
      </c>
      <c r="F198" s="9">
        <f t="shared" si="44"/>
        <v>0.83440000000000003</v>
      </c>
    </row>
    <row r="199" spans="1:6">
      <c r="A199" s="3">
        <v>5</v>
      </c>
      <c r="B199" s="3" t="s">
        <v>23</v>
      </c>
      <c r="C199" s="9">
        <v>2.5899999999999999E-2</v>
      </c>
      <c r="D199" s="13">
        <f t="shared" si="43"/>
        <v>0.80800000000000005</v>
      </c>
      <c r="E199" s="8">
        <f>'TARIFNE STAVKE do 31.03.2022'!F178</f>
        <v>2.3400000000000001E-2</v>
      </c>
      <c r="F199" s="9">
        <f t="shared" si="44"/>
        <v>0.83140000000000003</v>
      </c>
    </row>
    <row r="201" spans="1:6">
      <c r="A201" s="117" t="s">
        <v>63</v>
      </c>
      <c r="B201" s="117"/>
      <c r="C201" s="117"/>
      <c r="D201" s="117"/>
      <c r="E201" s="117"/>
      <c r="F201" s="117"/>
    </row>
    <row r="202" spans="1:6" ht="38.25">
      <c r="A202" s="3" t="s">
        <v>8</v>
      </c>
      <c r="B202" s="3" t="s">
        <v>9</v>
      </c>
      <c r="C202" s="4" t="s">
        <v>10</v>
      </c>
      <c r="D202" s="4" t="s">
        <v>11</v>
      </c>
      <c r="E202" s="4" t="s">
        <v>12</v>
      </c>
      <c r="F202" s="4" t="s">
        <v>13</v>
      </c>
    </row>
    <row r="203" spans="1:6">
      <c r="A203" s="7"/>
      <c r="B203" s="7" t="s">
        <v>14</v>
      </c>
      <c r="C203" s="7" t="s">
        <v>15</v>
      </c>
      <c r="D203" s="7" t="s">
        <v>5</v>
      </c>
      <c r="E203" s="7" t="s">
        <v>16</v>
      </c>
      <c r="F203" s="11" t="s">
        <v>17</v>
      </c>
    </row>
    <row r="204" spans="1:6">
      <c r="A204" s="123" t="s">
        <v>149</v>
      </c>
      <c r="B204" s="124"/>
      <c r="C204" s="124"/>
      <c r="D204" s="124"/>
      <c r="E204" s="124"/>
      <c r="F204" s="124"/>
    </row>
    <row r="205" spans="1:6">
      <c r="A205" s="3">
        <v>1</v>
      </c>
      <c r="B205" s="3" t="s">
        <v>19</v>
      </c>
      <c r="C205" s="9">
        <v>2.5899999999999999E-2</v>
      </c>
      <c r="D205" s="13">
        <f t="shared" ref="D205:D209" si="45">C205+$C$9</f>
        <v>0.80800000000000005</v>
      </c>
      <c r="E205" s="8">
        <f>'TARIFNE STAVKE od 01.04.2022'!F16</f>
        <v>3.3700000000000001E-2</v>
      </c>
      <c r="F205" s="9">
        <f t="shared" ref="F205:F209" si="46">(D205+E205)</f>
        <v>0.8417</v>
      </c>
    </row>
    <row r="206" spans="1:6">
      <c r="A206" s="3">
        <v>2</v>
      </c>
      <c r="B206" s="3" t="s">
        <v>20</v>
      </c>
      <c r="C206" s="9">
        <v>2.5899999999999999E-2</v>
      </c>
      <c r="D206" s="13">
        <f t="shared" si="45"/>
        <v>0.80800000000000005</v>
      </c>
      <c r="E206" s="8">
        <f>'TARIFNE STAVKE od 01.04.2022'!F17</f>
        <v>3.3700000000000001E-2</v>
      </c>
      <c r="F206" s="9">
        <f t="shared" si="46"/>
        <v>0.8417</v>
      </c>
    </row>
    <row r="207" spans="1:6">
      <c r="A207" s="3">
        <v>3</v>
      </c>
      <c r="B207" s="3" t="s">
        <v>21</v>
      </c>
      <c r="C207" s="9">
        <v>2.5899999999999999E-2</v>
      </c>
      <c r="D207" s="13">
        <f t="shared" si="45"/>
        <v>0.80800000000000005</v>
      </c>
      <c r="E207" s="8">
        <f>'TARIFNE STAVKE od 01.04.2022'!F18</f>
        <v>3.3700000000000001E-2</v>
      </c>
      <c r="F207" s="9">
        <f t="shared" si="46"/>
        <v>0.8417</v>
      </c>
    </row>
    <row r="208" spans="1:6">
      <c r="A208" s="3">
        <v>4</v>
      </c>
      <c r="B208" s="3" t="s">
        <v>22</v>
      </c>
      <c r="C208" s="9">
        <v>2.5899999999999999E-2</v>
      </c>
      <c r="D208" s="13">
        <f t="shared" si="45"/>
        <v>0.80800000000000005</v>
      </c>
      <c r="E208" s="8">
        <f>'TARIFNE STAVKE od 01.04.2022'!F19</f>
        <v>3.0300000000000001E-2</v>
      </c>
      <c r="F208" s="9">
        <f t="shared" si="46"/>
        <v>0.83830000000000005</v>
      </c>
    </row>
    <row r="209" spans="1:6">
      <c r="A209" s="3">
        <v>5</v>
      </c>
      <c r="B209" s="3" t="s">
        <v>23</v>
      </c>
      <c r="C209" s="9">
        <v>2.5899999999999999E-2</v>
      </c>
      <c r="D209" s="13">
        <f t="shared" si="45"/>
        <v>0.80800000000000005</v>
      </c>
      <c r="E209" s="8">
        <f>'TARIFNE STAVKE od 01.04.2022'!F20</f>
        <v>3.0300000000000001E-2</v>
      </c>
      <c r="F209" s="9">
        <f t="shared" si="46"/>
        <v>0.83830000000000005</v>
      </c>
    </row>
    <row r="210" spans="1:6">
      <c r="A210" s="120" t="s">
        <v>65</v>
      </c>
      <c r="B210" s="121"/>
      <c r="C210" s="121"/>
      <c r="D210" s="121"/>
      <c r="E210" s="121"/>
      <c r="F210" s="121"/>
    </row>
    <row r="211" spans="1:6">
      <c r="A211" s="3">
        <v>1</v>
      </c>
      <c r="B211" s="3" t="s">
        <v>20</v>
      </c>
      <c r="C211" s="9">
        <v>2.5899999999999999E-2</v>
      </c>
      <c r="D211" s="13">
        <f t="shared" ref="D211:D214" si="47">C211+$C$9</f>
        <v>0.80800000000000005</v>
      </c>
      <c r="E211" s="8">
        <f>'TARIFNE STAVKE do 31.03.2022'!F190</f>
        <v>4.0599999999999997E-2</v>
      </c>
      <c r="F211" s="9">
        <f t="shared" ref="F211:F214" si="48">(D211+E211)</f>
        <v>0.84860000000000002</v>
      </c>
    </row>
    <row r="212" spans="1:6">
      <c r="A212" s="3">
        <v>2</v>
      </c>
      <c r="B212" s="3" t="s">
        <v>21</v>
      </c>
      <c r="C212" s="9">
        <v>2.5899999999999999E-2</v>
      </c>
      <c r="D212" s="13">
        <f t="shared" si="47"/>
        <v>0.80800000000000005</v>
      </c>
      <c r="E212" s="8">
        <f>'TARIFNE STAVKE do 31.03.2022'!F191</f>
        <v>4.0599999999999997E-2</v>
      </c>
      <c r="F212" s="9">
        <f t="shared" si="48"/>
        <v>0.84860000000000002</v>
      </c>
    </row>
    <row r="213" spans="1:6">
      <c r="A213" s="3">
        <v>3</v>
      </c>
      <c r="B213" s="3" t="s">
        <v>22</v>
      </c>
      <c r="C213" s="9">
        <v>2.5899999999999999E-2</v>
      </c>
      <c r="D213" s="13">
        <f t="shared" si="47"/>
        <v>0.80800000000000005</v>
      </c>
      <c r="E213" s="8">
        <f>'TARIFNE STAVKE do 31.03.2022'!F192</f>
        <v>3.8600000000000002E-2</v>
      </c>
      <c r="F213" s="9">
        <f t="shared" si="48"/>
        <v>0.84660000000000002</v>
      </c>
    </row>
    <row r="214" spans="1:6">
      <c r="A214" s="3">
        <v>4</v>
      </c>
      <c r="B214" s="3" t="s">
        <v>23</v>
      </c>
      <c r="C214" s="9">
        <v>2.5899999999999999E-2</v>
      </c>
      <c r="D214" s="13">
        <f t="shared" si="47"/>
        <v>0.80800000000000005</v>
      </c>
      <c r="E214" s="8">
        <f>'TARIFNE STAVKE do 31.03.2022'!F193</f>
        <v>3.6499999999999998E-2</v>
      </c>
      <c r="F214" s="9">
        <f t="shared" si="48"/>
        <v>0.84450000000000003</v>
      </c>
    </row>
    <row r="215" spans="1:6">
      <c r="A215" s="122" t="s">
        <v>66</v>
      </c>
      <c r="B215" s="122"/>
      <c r="C215" s="122"/>
      <c r="D215" s="122"/>
      <c r="E215" s="122"/>
      <c r="F215" s="122"/>
    </row>
    <row r="216" spans="1:6">
      <c r="A216" s="3">
        <v>1</v>
      </c>
      <c r="B216" s="3" t="s">
        <v>20</v>
      </c>
      <c r="C216" s="9">
        <v>2.5899999999999999E-2</v>
      </c>
      <c r="D216" s="13">
        <f t="shared" ref="D216:D219" si="49">C216+$C$9</f>
        <v>0.80800000000000005</v>
      </c>
      <c r="E216" s="8">
        <f>'TARIFNE STAVKE do 31.03.2022'!F197</f>
        <v>4.5900000000000003E-2</v>
      </c>
      <c r="F216" s="9">
        <f t="shared" ref="F216:F219" si="50">(D216+E216)</f>
        <v>0.8539000000000001</v>
      </c>
    </row>
    <row r="217" spans="1:6">
      <c r="A217" s="3">
        <v>2</v>
      </c>
      <c r="B217" s="3" t="s">
        <v>21</v>
      </c>
      <c r="C217" s="9">
        <v>2.5899999999999999E-2</v>
      </c>
      <c r="D217" s="13">
        <f t="shared" si="49"/>
        <v>0.80800000000000005</v>
      </c>
      <c r="E217" s="8">
        <f>'TARIFNE STAVKE do 31.03.2022'!F198</f>
        <v>3.6700000000000003E-2</v>
      </c>
      <c r="F217" s="9">
        <f t="shared" si="50"/>
        <v>0.84470000000000001</v>
      </c>
    </row>
    <row r="218" spans="1:6">
      <c r="A218" s="3">
        <v>3</v>
      </c>
      <c r="B218" s="3" t="s">
        <v>22</v>
      </c>
      <c r="C218" s="9">
        <v>2.5899999999999999E-2</v>
      </c>
      <c r="D218" s="13">
        <f t="shared" si="49"/>
        <v>0.80800000000000005</v>
      </c>
      <c r="E218" s="8">
        <f>'TARIFNE STAVKE do 31.03.2022'!F199</f>
        <v>3.44E-2</v>
      </c>
      <c r="F218" s="9">
        <f t="shared" si="50"/>
        <v>0.84240000000000004</v>
      </c>
    </row>
    <row r="219" spans="1:6">
      <c r="A219" s="3">
        <v>4</v>
      </c>
      <c r="B219" s="3" t="s">
        <v>23</v>
      </c>
      <c r="C219" s="9">
        <v>2.5899999999999999E-2</v>
      </c>
      <c r="D219" s="13">
        <f t="shared" si="49"/>
        <v>0.80800000000000005</v>
      </c>
      <c r="E219" s="8">
        <f>'TARIFNE STAVKE do 31.03.2022'!F200</f>
        <v>3.2099999999999997E-2</v>
      </c>
      <c r="F219" s="9">
        <f t="shared" si="50"/>
        <v>0.84010000000000007</v>
      </c>
    </row>
    <row r="221" spans="1:6">
      <c r="A221" s="117" t="s">
        <v>67</v>
      </c>
      <c r="B221" s="117"/>
      <c r="C221" s="117"/>
      <c r="D221" s="117"/>
      <c r="E221" s="117"/>
      <c r="F221" s="117"/>
    </row>
    <row r="222" spans="1:6" ht="38.25">
      <c r="A222" s="3" t="s">
        <v>8</v>
      </c>
      <c r="B222" s="3" t="s">
        <v>9</v>
      </c>
      <c r="C222" s="4" t="s">
        <v>10</v>
      </c>
      <c r="D222" s="4" t="s">
        <v>11</v>
      </c>
      <c r="E222" s="4" t="s">
        <v>12</v>
      </c>
      <c r="F222" s="4" t="s">
        <v>13</v>
      </c>
    </row>
    <row r="223" spans="1:6">
      <c r="A223" s="7"/>
      <c r="B223" s="7" t="s">
        <v>14</v>
      </c>
      <c r="C223" s="7" t="s">
        <v>15</v>
      </c>
      <c r="D223" s="7" t="s">
        <v>5</v>
      </c>
      <c r="E223" s="7" t="s">
        <v>16</v>
      </c>
      <c r="F223" s="11" t="s">
        <v>17</v>
      </c>
    </row>
    <row r="224" spans="1:6">
      <c r="A224" s="120" t="s">
        <v>68</v>
      </c>
      <c r="B224" s="121"/>
      <c r="C224" s="121"/>
      <c r="D224" s="121"/>
      <c r="E224" s="121"/>
      <c r="F224" s="121"/>
    </row>
    <row r="225" spans="1:6">
      <c r="A225" s="3">
        <v>1</v>
      </c>
      <c r="B225" s="3" t="s">
        <v>19</v>
      </c>
      <c r="C225" s="9">
        <v>2.9499999999999998E-2</v>
      </c>
      <c r="D225" s="13">
        <f t="shared" ref="D225:D228" si="51">C225+$C$9</f>
        <v>0.81159999999999999</v>
      </c>
      <c r="E225" s="8">
        <f>'TARIFNE STAVKE do 31.03.2022'!F204</f>
        <v>5.1400000000000001E-2</v>
      </c>
      <c r="F225" s="9">
        <f t="shared" ref="F225:F228" si="52">(D225+E225)</f>
        <v>0.86299999999999999</v>
      </c>
    </row>
    <row r="226" spans="1:6">
      <c r="A226" s="3">
        <v>2</v>
      </c>
      <c r="B226" s="3" t="s">
        <v>20</v>
      </c>
      <c r="C226" s="9">
        <v>2.9499999999999998E-2</v>
      </c>
      <c r="D226" s="13">
        <f t="shared" si="51"/>
        <v>0.81159999999999999</v>
      </c>
      <c r="E226" s="8">
        <f>'TARIFNE STAVKE do 31.03.2022'!F205</f>
        <v>3.95E-2</v>
      </c>
      <c r="F226" s="9">
        <f t="shared" si="52"/>
        <v>0.85109999999999997</v>
      </c>
    </row>
    <row r="227" spans="1:6">
      <c r="A227" s="3">
        <v>3</v>
      </c>
      <c r="B227" s="3" t="s">
        <v>21</v>
      </c>
      <c r="C227" s="9">
        <v>2.9499999999999998E-2</v>
      </c>
      <c r="D227" s="13">
        <f t="shared" si="51"/>
        <v>0.81159999999999999</v>
      </c>
      <c r="E227" s="8">
        <f>'TARIFNE STAVKE do 31.03.2022'!F206</f>
        <v>3.3599999999999998E-2</v>
      </c>
      <c r="F227" s="9">
        <f t="shared" si="52"/>
        <v>0.84519999999999995</v>
      </c>
    </row>
    <row r="228" spans="1:6">
      <c r="A228" s="3">
        <v>4</v>
      </c>
      <c r="B228" s="3" t="s">
        <v>23</v>
      </c>
      <c r="C228" s="9">
        <v>2.9499999999999998E-2</v>
      </c>
      <c r="D228" s="13">
        <f t="shared" si="51"/>
        <v>0.81159999999999999</v>
      </c>
      <c r="E228" s="8">
        <f>'TARIFNE STAVKE do 31.03.2022'!F207</f>
        <v>2.9600000000000001E-2</v>
      </c>
      <c r="F228" s="9">
        <f t="shared" si="52"/>
        <v>0.84119999999999995</v>
      </c>
    </row>
    <row r="230" spans="1:6">
      <c r="A230" s="117" t="s">
        <v>69</v>
      </c>
      <c r="B230" s="117"/>
      <c r="C230" s="117"/>
      <c r="D230" s="117"/>
      <c r="E230" s="117"/>
      <c r="F230" s="117"/>
    </row>
    <row r="231" spans="1:6" ht="38.25">
      <c r="A231" s="3" t="s">
        <v>8</v>
      </c>
      <c r="B231" s="3" t="s">
        <v>9</v>
      </c>
      <c r="C231" s="4" t="s">
        <v>10</v>
      </c>
      <c r="D231" s="4" t="s">
        <v>11</v>
      </c>
      <c r="E231" s="4" t="s">
        <v>12</v>
      </c>
      <c r="F231" s="4" t="s">
        <v>13</v>
      </c>
    </row>
    <row r="232" spans="1:6">
      <c r="A232" s="7"/>
      <c r="B232" s="7" t="s">
        <v>14</v>
      </c>
      <c r="C232" s="7" t="s">
        <v>15</v>
      </c>
      <c r="D232" s="7" t="s">
        <v>5</v>
      </c>
      <c r="E232" s="7" t="s">
        <v>16</v>
      </c>
      <c r="F232" s="11" t="s">
        <v>17</v>
      </c>
    </row>
    <row r="233" spans="1:6">
      <c r="A233" s="120" t="s">
        <v>68</v>
      </c>
      <c r="B233" s="121"/>
      <c r="C233" s="121"/>
      <c r="D233" s="121"/>
      <c r="E233" s="121"/>
      <c r="F233" s="121"/>
    </row>
    <row r="234" spans="1:6">
      <c r="A234" s="3">
        <v>1</v>
      </c>
      <c r="B234" s="3" t="s">
        <v>19</v>
      </c>
      <c r="C234" s="9">
        <v>3.7100000000000001E-2</v>
      </c>
      <c r="D234" s="13">
        <f t="shared" ref="D234:D241" si="53">C234+$C$9</f>
        <v>0.81920000000000004</v>
      </c>
      <c r="E234" s="8">
        <f>'TARIFNE STAVKE do 31.03.2022'!F211</f>
        <v>5.1400000000000001E-2</v>
      </c>
      <c r="F234" s="9">
        <f t="shared" ref="F234:F241" si="54">(D234+E234)</f>
        <v>0.87060000000000004</v>
      </c>
    </row>
    <row r="235" spans="1:6">
      <c r="A235" s="3">
        <v>2</v>
      </c>
      <c r="B235" s="3" t="s">
        <v>20</v>
      </c>
      <c r="C235" s="9">
        <v>3.7100000000000001E-2</v>
      </c>
      <c r="D235" s="13">
        <f t="shared" si="53"/>
        <v>0.81920000000000004</v>
      </c>
      <c r="E235" s="8">
        <f>'TARIFNE STAVKE do 31.03.2022'!F212</f>
        <v>3.95E-2</v>
      </c>
      <c r="F235" s="9">
        <f t="shared" si="54"/>
        <v>0.85870000000000002</v>
      </c>
    </row>
    <row r="236" spans="1:6">
      <c r="A236" s="3">
        <v>3</v>
      </c>
      <c r="B236" s="3" t="s">
        <v>21</v>
      </c>
      <c r="C236" s="9">
        <v>3.7100000000000001E-2</v>
      </c>
      <c r="D236" s="13">
        <f t="shared" si="53"/>
        <v>0.81920000000000004</v>
      </c>
      <c r="E236" s="8">
        <f>'TARIFNE STAVKE do 31.03.2022'!F213</f>
        <v>3.3599999999999998E-2</v>
      </c>
      <c r="F236" s="9">
        <f t="shared" si="54"/>
        <v>0.8528</v>
      </c>
    </row>
    <row r="237" spans="1:6">
      <c r="A237" s="3">
        <v>4</v>
      </c>
      <c r="B237" s="3" t="s">
        <v>22</v>
      </c>
      <c r="C237" s="9">
        <v>3.7100000000000001E-2</v>
      </c>
      <c r="D237" s="13">
        <f t="shared" si="53"/>
        <v>0.81920000000000004</v>
      </c>
      <c r="E237" s="8">
        <f>'TARIFNE STAVKE do 31.03.2022'!F214</f>
        <v>3.1600000000000003E-2</v>
      </c>
      <c r="F237" s="9">
        <f t="shared" si="54"/>
        <v>0.8508</v>
      </c>
    </row>
    <row r="238" spans="1:6">
      <c r="A238" s="3">
        <v>5</v>
      </c>
      <c r="B238" s="3" t="s">
        <v>23</v>
      </c>
      <c r="C238" s="9">
        <v>3.7100000000000001E-2</v>
      </c>
      <c r="D238" s="13">
        <f t="shared" si="53"/>
        <v>0.81920000000000004</v>
      </c>
      <c r="E238" s="8">
        <f>'TARIFNE STAVKE do 31.03.2022'!F215</f>
        <v>2.9600000000000001E-2</v>
      </c>
      <c r="F238" s="9">
        <f t="shared" si="54"/>
        <v>0.8488</v>
      </c>
    </row>
    <row r="239" spans="1:6">
      <c r="A239" s="3">
        <v>6</v>
      </c>
      <c r="B239" s="3" t="s">
        <v>24</v>
      </c>
      <c r="C239" s="9">
        <v>3.7100000000000001E-2</v>
      </c>
      <c r="D239" s="13">
        <f t="shared" si="53"/>
        <v>0.81920000000000004</v>
      </c>
      <c r="E239" s="8">
        <f>'TARIFNE STAVKE do 31.03.2022'!F216</f>
        <v>2.7699999999999999E-2</v>
      </c>
      <c r="F239" s="9">
        <f t="shared" si="54"/>
        <v>0.84689999999999999</v>
      </c>
    </row>
    <row r="240" spans="1:6">
      <c r="A240" s="3">
        <v>7</v>
      </c>
      <c r="B240" s="3" t="s">
        <v>25</v>
      </c>
      <c r="C240" s="9">
        <v>3.7100000000000001E-2</v>
      </c>
      <c r="D240" s="13">
        <f t="shared" si="53"/>
        <v>0.81920000000000004</v>
      </c>
      <c r="E240" s="8">
        <f>'TARIFNE STAVKE do 31.03.2022'!F217</f>
        <v>2.5700000000000001E-2</v>
      </c>
      <c r="F240" s="9">
        <f t="shared" si="54"/>
        <v>0.84489999999999998</v>
      </c>
    </row>
    <row r="241" spans="1:6">
      <c r="A241" s="3">
        <v>8</v>
      </c>
      <c r="B241" s="3" t="s">
        <v>28</v>
      </c>
      <c r="C241" s="9">
        <v>3.7100000000000001E-2</v>
      </c>
      <c r="D241" s="13">
        <f t="shared" si="53"/>
        <v>0.81920000000000004</v>
      </c>
      <c r="E241" s="8">
        <f>'TARIFNE STAVKE do 31.03.2022'!F218</f>
        <v>2.3699999999999999E-2</v>
      </c>
      <c r="F241" s="9">
        <f t="shared" si="54"/>
        <v>0.84289999999999998</v>
      </c>
    </row>
    <row r="243" spans="1:6">
      <c r="A243" s="117" t="s">
        <v>70</v>
      </c>
      <c r="B243" s="117"/>
      <c r="C243" s="117"/>
      <c r="D243" s="117"/>
      <c r="E243" s="117"/>
      <c r="F243" s="117"/>
    </row>
    <row r="244" spans="1:6" ht="38.25">
      <c r="A244" s="3" t="s">
        <v>8</v>
      </c>
      <c r="B244" s="3" t="s">
        <v>9</v>
      </c>
      <c r="C244" s="4" t="s">
        <v>10</v>
      </c>
      <c r="D244" s="4" t="s">
        <v>11</v>
      </c>
      <c r="E244" s="4" t="s">
        <v>12</v>
      </c>
      <c r="F244" s="4" t="s">
        <v>13</v>
      </c>
    </row>
    <row r="245" spans="1:6">
      <c r="A245" s="7"/>
      <c r="B245" s="7" t="s">
        <v>14</v>
      </c>
      <c r="C245" s="7" t="s">
        <v>15</v>
      </c>
      <c r="D245" s="7" t="s">
        <v>5</v>
      </c>
      <c r="E245" s="7" t="s">
        <v>16</v>
      </c>
      <c r="F245" s="11" t="s">
        <v>17</v>
      </c>
    </row>
    <row r="246" spans="1:6">
      <c r="A246" s="120" t="s">
        <v>68</v>
      </c>
      <c r="B246" s="121"/>
      <c r="C246" s="121"/>
      <c r="D246" s="121"/>
      <c r="E246" s="121"/>
      <c r="F246" s="121"/>
    </row>
    <row r="247" spans="1:6">
      <c r="A247" s="3">
        <v>1</v>
      </c>
      <c r="B247" s="3" t="s">
        <v>19</v>
      </c>
      <c r="C247" s="9">
        <v>3.7100000000000001E-2</v>
      </c>
      <c r="D247" s="13">
        <f t="shared" ref="D247:D253" si="55">C247+$C$9</f>
        <v>0.81920000000000004</v>
      </c>
      <c r="E247" s="8">
        <f>'TARIFNE STAVKE do 31.03.2022'!F222</f>
        <v>5.1400000000000001E-2</v>
      </c>
      <c r="F247" s="9">
        <f t="shared" ref="F247:F253" si="56">(D247+E247)</f>
        <v>0.87060000000000004</v>
      </c>
    </row>
    <row r="248" spans="1:6">
      <c r="A248" s="3">
        <v>2</v>
      </c>
      <c r="B248" s="3" t="s">
        <v>20</v>
      </c>
      <c r="C248" s="9">
        <v>3.7100000000000001E-2</v>
      </c>
      <c r="D248" s="13">
        <f t="shared" si="55"/>
        <v>0.81920000000000004</v>
      </c>
      <c r="E248" s="8">
        <f>'TARIFNE STAVKE do 31.03.2022'!F223</f>
        <v>3.95E-2</v>
      </c>
      <c r="F248" s="9">
        <f t="shared" si="56"/>
        <v>0.85870000000000002</v>
      </c>
    </row>
    <row r="249" spans="1:6">
      <c r="A249" s="3">
        <v>3</v>
      </c>
      <c r="B249" s="3" t="s">
        <v>21</v>
      </c>
      <c r="C249" s="9">
        <v>3.7100000000000001E-2</v>
      </c>
      <c r="D249" s="13">
        <f t="shared" si="55"/>
        <v>0.81920000000000004</v>
      </c>
      <c r="E249" s="8">
        <f>'TARIFNE STAVKE do 31.03.2022'!F224</f>
        <v>3.3599999999999998E-2</v>
      </c>
      <c r="F249" s="9">
        <f t="shared" si="56"/>
        <v>0.8528</v>
      </c>
    </row>
    <row r="250" spans="1:6">
      <c r="A250" s="3">
        <v>4</v>
      </c>
      <c r="B250" s="3" t="s">
        <v>22</v>
      </c>
      <c r="C250" s="9">
        <v>3.7100000000000001E-2</v>
      </c>
      <c r="D250" s="13">
        <f t="shared" si="55"/>
        <v>0.81920000000000004</v>
      </c>
      <c r="E250" s="8">
        <f>'TARIFNE STAVKE do 31.03.2022'!F225</f>
        <v>3.1600000000000003E-2</v>
      </c>
      <c r="F250" s="9">
        <f t="shared" si="56"/>
        <v>0.8508</v>
      </c>
    </row>
    <row r="251" spans="1:6">
      <c r="A251" s="3">
        <v>5</v>
      </c>
      <c r="B251" s="3" t="s">
        <v>23</v>
      </c>
      <c r="C251" s="9">
        <v>3.7100000000000001E-2</v>
      </c>
      <c r="D251" s="13">
        <f t="shared" si="55"/>
        <v>0.81920000000000004</v>
      </c>
      <c r="E251" s="8">
        <f>'TARIFNE STAVKE do 31.03.2022'!F226</f>
        <v>2.9600000000000001E-2</v>
      </c>
      <c r="F251" s="9">
        <f t="shared" si="56"/>
        <v>0.8488</v>
      </c>
    </row>
    <row r="252" spans="1:6">
      <c r="A252" s="3">
        <v>6</v>
      </c>
      <c r="B252" s="3" t="s">
        <v>24</v>
      </c>
      <c r="C252" s="9">
        <v>3.7100000000000001E-2</v>
      </c>
      <c r="D252" s="13">
        <f t="shared" si="55"/>
        <v>0.81920000000000004</v>
      </c>
      <c r="E252" s="8">
        <f>'TARIFNE STAVKE do 31.03.2022'!F227</f>
        <v>2.7699999999999999E-2</v>
      </c>
      <c r="F252" s="9">
        <f t="shared" si="56"/>
        <v>0.84689999999999999</v>
      </c>
    </row>
    <row r="253" spans="1:6">
      <c r="A253" s="3">
        <v>7</v>
      </c>
      <c r="B253" s="3" t="s">
        <v>25</v>
      </c>
      <c r="C253" s="9">
        <v>3.7100000000000001E-2</v>
      </c>
      <c r="D253" s="13">
        <f t="shared" si="55"/>
        <v>0.81920000000000004</v>
      </c>
      <c r="E253" s="8">
        <f>'TARIFNE STAVKE do 31.03.2022'!F228</f>
        <v>2.5700000000000001E-2</v>
      </c>
      <c r="F253" s="9">
        <f t="shared" si="56"/>
        <v>0.84489999999999998</v>
      </c>
    </row>
    <row r="255" spans="1:6">
      <c r="A255" s="117" t="s">
        <v>71</v>
      </c>
      <c r="B255" s="117"/>
      <c r="C255" s="117"/>
      <c r="D255" s="117"/>
      <c r="E255" s="117"/>
      <c r="F255" s="117"/>
    </row>
    <row r="256" spans="1:6" ht="38.25">
      <c r="A256" s="3" t="s">
        <v>8</v>
      </c>
      <c r="B256" s="3" t="s">
        <v>9</v>
      </c>
      <c r="C256" s="4" t="s">
        <v>10</v>
      </c>
      <c r="D256" s="4" t="s">
        <v>11</v>
      </c>
      <c r="E256" s="4" t="s">
        <v>12</v>
      </c>
      <c r="F256" s="4" t="s">
        <v>13</v>
      </c>
    </row>
    <row r="257" spans="1:6">
      <c r="A257" s="7"/>
      <c r="B257" s="7" t="s">
        <v>14</v>
      </c>
      <c r="C257" s="7" t="s">
        <v>15</v>
      </c>
      <c r="D257" s="7" t="s">
        <v>5</v>
      </c>
      <c r="E257" s="7" t="s">
        <v>16</v>
      </c>
      <c r="F257" s="11" t="s">
        <v>17</v>
      </c>
    </row>
    <row r="258" spans="1:6">
      <c r="A258" s="120" t="s">
        <v>68</v>
      </c>
      <c r="B258" s="121"/>
      <c r="C258" s="121"/>
      <c r="D258" s="121"/>
      <c r="E258" s="121"/>
      <c r="F258" s="121"/>
    </row>
    <row r="259" spans="1:6">
      <c r="A259" s="3">
        <v>1</v>
      </c>
      <c r="B259" s="3" t="s">
        <v>19</v>
      </c>
      <c r="C259" s="9">
        <v>2.9499999999999998E-2</v>
      </c>
      <c r="D259" s="13">
        <f t="shared" ref="D259:D265" si="57">C259+$C$9</f>
        <v>0.81159999999999999</v>
      </c>
      <c r="E259" s="8">
        <f>'TARIFNE STAVKE do 31.03.2022'!F232</f>
        <v>5.1400000000000001E-2</v>
      </c>
      <c r="F259" s="9">
        <f t="shared" ref="F259:F265" si="58">(D259+E259)</f>
        <v>0.86299999999999999</v>
      </c>
    </row>
    <row r="260" spans="1:6">
      <c r="A260" s="3">
        <v>2</v>
      </c>
      <c r="B260" s="3" t="s">
        <v>20</v>
      </c>
      <c r="C260" s="9">
        <v>2.9499999999999998E-2</v>
      </c>
      <c r="D260" s="13">
        <f t="shared" si="57"/>
        <v>0.81159999999999999</v>
      </c>
      <c r="E260" s="8">
        <f>'TARIFNE STAVKE do 31.03.2022'!F233</f>
        <v>3.95E-2</v>
      </c>
      <c r="F260" s="9">
        <f t="shared" si="58"/>
        <v>0.85109999999999997</v>
      </c>
    </row>
    <row r="261" spans="1:6">
      <c r="A261" s="3">
        <v>3</v>
      </c>
      <c r="B261" s="3" t="s">
        <v>21</v>
      </c>
      <c r="C261" s="9">
        <v>2.9499999999999998E-2</v>
      </c>
      <c r="D261" s="13">
        <f t="shared" si="57"/>
        <v>0.81159999999999999</v>
      </c>
      <c r="E261" s="8">
        <f>'TARIFNE STAVKE do 31.03.2022'!F234</f>
        <v>3.3599999999999998E-2</v>
      </c>
      <c r="F261" s="9">
        <f t="shared" si="58"/>
        <v>0.84519999999999995</v>
      </c>
    </row>
    <row r="262" spans="1:6">
      <c r="A262" s="3">
        <v>4</v>
      </c>
      <c r="B262" s="3" t="s">
        <v>22</v>
      </c>
      <c r="C262" s="9">
        <v>2.9499999999999998E-2</v>
      </c>
      <c r="D262" s="13">
        <f t="shared" si="57"/>
        <v>0.81159999999999999</v>
      </c>
      <c r="E262" s="8">
        <f>'TARIFNE STAVKE do 31.03.2022'!F235</f>
        <v>3.1600000000000003E-2</v>
      </c>
      <c r="F262" s="9">
        <f t="shared" si="58"/>
        <v>0.84319999999999995</v>
      </c>
    </row>
    <row r="263" spans="1:6">
      <c r="A263" s="3">
        <v>5</v>
      </c>
      <c r="B263" s="3" t="s">
        <v>23</v>
      </c>
      <c r="C263" s="9">
        <v>2.9499999999999998E-2</v>
      </c>
      <c r="D263" s="13">
        <f t="shared" si="57"/>
        <v>0.81159999999999999</v>
      </c>
      <c r="E263" s="8">
        <f>'TARIFNE STAVKE do 31.03.2022'!F236</f>
        <v>2.9600000000000001E-2</v>
      </c>
      <c r="F263" s="9">
        <f t="shared" si="58"/>
        <v>0.84119999999999995</v>
      </c>
    </row>
    <row r="264" spans="1:6">
      <c r="A264" s="3">
        <v>6</v>
      </c>
      <c r="B264" s="3" t="s">
        <v>24</v>
      </c>
      <c r="C264" s="9">
        <v>2.9499999999999998E-2</v>
      </c>
      <c r="D264" s="13">
        <f t="shared" si="57"/>
        <v>0.81159999999999999</v>
      </c>
      <c r="E264" s="8">
        <f>'TARIFNE STAVKE do 31.03.2022'!F237</f>
        <v>2.7699999999999999E-2</v>
      </c>
      <c r="F264" s="9">
        <f t="shared" si="58"/>
        <v>0.83929999999999993</v>
      </c>
    </row>
    <row r="265" spans="1:6">
      <c r="A265" s="3">
        <v>7</v>
      </c>
      <c r="B265" s="3" t="s">
        <v>25</v>
      </c>
      <c r="C265" s="9">
        <v>2.9499999999999998E-2</v>
      </c>
      <c r="D265" s="13">
        <f t="shared" si="57"/>
        <v>0.81159999999999999</v>
      </c>
      <c r="E265" s="8">
        <f>'TARIFNE STAVKE do 31.03.2022'!F238</f>
        <v>2.5700000000000001E-2</v>
      </c>
      <c r="F265" s="9">
        <f t="shared" si="58"/>
        <v>0.83729999999999993</v>
      </c>
    </row>
    <row r="267" spans="1:6">
      <c r="A267" s="117" t="s">
        <v>72</v>
      </c>
      <c r="B267" s="117"/>
      <c r="C267" s="117"/>
      <c r="D267" s="117"/>
      <c r="E267" s="117"/>
      <c r="F267" s="117"/>
    </row>
    <row r="268" spans="1:6" ht="38.25">
      <c r="A268" s="3" t="s">
        <v>8</v>
      </c>
      <c r="B268" s="3" t="s">
        <v>9</v>
      </c>
      <c r="C268" s="4" t="s">
        <v>10</v>
      </c>
      <c r="D268" s="4" t="s">
        <v>11</v>
      </c>
      <c r="E268" s="4" t="s">
        <v>12</v>
      </c>
      <c r="F268" s="4" t="s">
        <v>13</v>
      </c>
    </row>
    <row r="269" spans="1:6">
      <c r="A269" s="7"/>
      <c r="B269" s="7" t="s">
        <v>14</v>
      </c>
      <c r="C269" s="7" t="s">
        <v>15</v>
      </c>
      <c r="D269" s="7" t="s">
        <v>5</v>
      </c>
      <c r="E269" s="7" t="s">
        <v>16</v>
      </c>
      <c r="F269" s="11" t="s">
        <v>17</v>
      </c>
    </row>
    <row r="270" spans="1:6">
      <c r="A270" s="120" t="s">
        <v>68</v>
      </c>
      <c r="B270" s="121"/>
      <c r="C270" s="121"/>
      <c r="D270" s="121"/>
      <c r="E270" s="121"/>
      <c r="F270" s="121"/>
    </row>
    <row r="271" spans="1:6">
      <c r="A271" s="3">
        <v>1</v>
      </c>
      <c r="B271" s="3" t="s">
        <v>19</v>
      </c>
      <c r="C271" s="9">
        <v>3.7100000000000001E-2</v>
      </c>
      <c r="D271" s="13">
        <f t="shared" ref="D271:D276" si="59">C271+$C$9</f>
        <v>0.81920000000000004</v>
      </c>
      <c r="E271" s="8">
        <f>'TARIFNE STAVKE do 31.03.2022'!F242</f>
        <v>5.1400000000000001E-2</v>
      </c>
      <c r="F271" s="9">
        <f t="shared" ref="F271:F276" si="60">(D271+E271)</f>
        <v>0.87060000000000004</v>
      </c>
    </row>
    <row r="272" spans="1:6">
      <c r="A272" s="3">
        <v>2</v>
      </c>
      <c r="B272" s="3" t="s">
        <v>20</v>
      </c>
      <c r="C272" s="9">
        <v>3.7100000000000001E-2</v>
      </c>
      <c r="D272" s="13">
        <f t="shared" si="59"/>
        <v>0.81920000000000004</v>
      </c>
      <c r="E272" s="8">
        <f>'TARIFNE STAVKE do 31.03.2022'!F243</f>
        <v>3.95E-2</v>
      </c>
      <c r="F272" s="9">
        <f t="shared" si="60"/>
        <v>0.85870000000000002</v>
      </c>
    </row>
    <row r="273" spans="1:6">
      <c r="A273" s="3">
        <v>3</v>
      </c>
      <c r="B273" s="3" t="s">
        <v>21</v>
      </c>
      <c r="C273" s="9">
        <v>3.7100000000000001E-2</v>
      </c>
      <c r="D273" s="13">
        <f t="shared" si="59"/>
        <v>0.81920000000000004</v>
      </c>
      <c r="E273" s="8">
        <f>'TARIFNE STAVKE do 31.03.2022'!F244</f>
        <v>3.3599999999999998E-2</v>
      </c>
      <c r="F273" s="9">
        <f t="shared" si="60"/>
        <v>0.8528</v>
      </c>
    </row>
    <row r="274" spans="1:6">
      <c r="A274" s="3">
        <v>4</v>
      </c>
      <c r="B274" s="3" t="s">
        <v>23</v>
      </c>
      <c r="C274" s="9">
        <v>3.7100000000000001E-2</v>
      </c>
      <c r="D274" s="13">
        <f t="shared" si="59"/>
        <v>0.81920000000000004</v>
      </c>
      <c r="E274" s="8">
        <f>'TARIFNE STAVKE do 31.03.2022'!F245</f>
        <v>2.9600000000000001E-2</v>
      </c>
      <c r="F274" s="9">
        <f t="shared" si="60"/>
        <v>0.8488</v>
      </c>
    </row>
    <row r="275" spans="1:6">
      <c r="A275" s="3">
        <v>5</v>
      </c>
      <c r="B275" s="3" t="s">
        <v>28</v>
      </c>
      <c r="C275" s="9">
        <v>3.7100000000000001E-2</v>
      </c>
      <c r="D275" s="13">
        <f t="shared" si="59"/>
        <v>0.81920000000000004</v>
      </c>
      <c r="E275" s="8">
        <f>'TARIFNE STAVKE do 31.03.2022'!F246</f>
        <v>2.3699999999999999E-2</v>
      </c>
      <c r="F275" s="9">
        <f t="shared" si="60"/>
        <v>0.84289999999999998</v>
      </c>
    </row>
    <row r="276" spans="1:6">
      <c r="A276" s="3">
        <v>6</v>
      </c>
      <c r="B276" s="3" t="s">
        <v>73</v>
      </c>
      <c r="C276" s="9">
        <v>3.7100000000000001E-2</v>
      </c>
      <c r="D276" s="13">
        <f t="shared" si="59"/>
        <v>0.81920000000000004</v>
      </c>
      <c r="E276" s="8">
        <f>'TARIFNE STAVKE do 31.03.2022'!F247</f>
        <v>1.38E-2</v>
      </c>
      <c r="F276" s="9">
        <f t="shared" si="60"/>
        <v>0.83300000000000007</v>
      </c>
    </row>
    <row r="278" spans="1:6">
      <c r="A278" s="117" t="s">
        <v>74</v>
      </c>
      <c r="B278" s="117"/>
      <c r="C278" s="117"/>
      <c r="D278" s="117"/>
      <c r="E278" s="117"/>
      <c r="F278" s="117"/>
    </row>
    <row r="279" spans="1:6" ht="38.25">
      <c r="A279" s="3" t="s">
        <v>8</v>
      </c>
      <c r="B279" s="3" t="s">
        <v>9</v>
      </c>
      <c r="C279" s="4" t="s">
        <v>10</v>
      </c>
      <c r="D279" s="4" t="s">
        <v>11</v>
      </c>
      <c r="E279" s="4" t="s">
        <v>12</v>
      </c>
      <c r="F279" s="4" t="s">
        <v>13</v>
      </c>
    </row>
    <row r="280" spans="1:6">
      <c r="A280" s="7"/>
      <c r="B280" s="7" t="s">
        <v>14</v>
      </c>
      <c r="C280" s="7" t="s">
        <v>15</v>
      </c>
      <c r="D280" s="7" t="s">
        <v>5</v>
      </c>
      <c r="E280" s="7" t="s">
        <v>16</v>
      </c>
      <c r="F280" s="11" t="s">
        <v>17</v>
      </c>
    </row>
    <row r="281" spans="1:6">
      <c r="A281" s="120" t="s">
        <v>68</v>
      </c>
      <c r="B281" s="121"/>
      <c r="C281" s="121"/>
      <c r="D281" s="121"/>
      <c r="E281" s="121"/>
      <c r="F281" s="121"/>
    </row>
    <row r="282" spans="1:6">
      <c r="A282" s="3">
        <v>1</v>
      </c>
      <c r="B282" s="3" t="s">
        <v>19</v>
      </c>
      <c r="C282" s="9">
        <v>3.7100000000000001E-2</v>
      </c>
      <c r="D282" s="13">
        <f t="shared" ref="D282:D288" si="61">C282+$C$9</f>
        <v>0.81920000000000004</v>
      </c>
      <c r="E282" s="8">
        <f>'TARIFNE STAVKE do 31.03.2022'!F251</f>
        <v>5.1400000000000001E-2</v>
      </c>
      <c r="F282" s="9">
        <f t="shared" ref="F282:F288" si="62">(D282+E282)</f>
        <v>0.87060000000000004</v>
      </c>
    </row>
    <row r="283" spans="1:6">
      <c r="A283" s="3">
        <v>2</v>
      </c>
      <c r="B283" s="3" t="s">
        <v>20</v>
      </c>
      <c r="C283" s="9">
        <v>3.7100000000000001E-2</v>
      </c>
      <c r="D283" s="13">
        <f t="shared" si="61"/>
        <v>0.81920000000000004</v>
      </c>
      <c r="E283" s="8">
        <f>'TARIFNE STAVKE do 31.03.2022'!F252</f>
        <v>3.95E-2</v>
      </c>
      <c r="F283" s="9">
        <f t="shared" si="62"/>
        <v>0.85870000000000002</v>
      </c>
    </row>
    <row r="284" spans="1:6">
      <c r="A284" s="3">
        <v>3</v>
      </c>
      <c r="B284" s="3" t="s">
        <v>21</v>
      </c>
      <c r="C284" s="9">
        <v>3.7100000000000001E-2</v>
      </c>
      <c r="D284" s="13">
        <f t="shared" si="61"/>
        <v>0.81920000000000004</v>
      </c>
      <c r="E284" s="8">
        <f>'TARIFNE STAVKE do 31.03.2022'!F253</f>
        <v>3.3599999999999998E-2</v>
      </c>
      <c r="F284" s="9">
        <f t="shared" si="62"/>
        <v>0.8528</v>
      </c>
    </row>
    <row r="285" spans="1:6">
      <c r="A285" s="3">
        <v>4</v>
      </c>
      <c r="B285" s="3" t="s">
        <v>22</v>
      </c>
      <c r="C285" s="9">
        <v>3.7100000000000001E-2</v>
      </c>
      <c r="D285" s="13">
        <f t="shared" si="61"/>
        <v>0.81920000000000004</v>
      </c>
      <c r="E285" s="8">
        <f>'TARIFNE STAVKE do 31.03.2022'!F254</f>
        <v>3.1600000000000003E-2</v>
      </c>
      <c r="F285" s="9">
        <f t="shared" si="62"/>
        <v>0.8508</v>
      </c>
    </row>
    <row r="286" spans="1:6">
      <c r="A286" s="3">
        <v>5</v>
      </c>
      <c r="B286" s="3" t="s">
        <v>23</v>
      </c>
      <c r="C286" s="9">
        <v>3.7100000000000001E-2</v>
      </c>
      <c r="D286" s="13">
        <f t="shared" si="61"/>
        <v>0.81920000000000004</v>
      </c>
      <c r="E286" s="8">
        <f>'TARIFNE STAVKE do 31.03.2022'!F255</f>
        <v>2.9600000000000001E-2</v>
      </c>
      <c r="F286" s="9">
        <f t="shared" si="62"/>
        <v>0.8488</v>
      </c>
    </row>
    <row r="287" spans="1:6">
      <c r="A287" s="3">
        <v>6</v>
      </c>
      <c r="B287" s="3" t="s">
        <v>24</v>
      </c>
      <c r="C287" s="9">
        <v>3.7100000000000001E-2</v>
      </c>
      <c r="D287" s="13">
        <f t="shared" si="61"/>
        <v>0.81920000000000004</v>
      </c>
      <c r="E287" s="8">
        <f>'TARIFNE STAVKE do 31.03.2022'!F256</f>
        <v>2.7699999999999999E-2</v>
      </c>
      <c r="F287" s="9">
        <f t="shared" si="62"/>
        <v>0.84689999999999999</v>
      </c>
    </row>
    <row r="288" spans="1:6">
      <c r="A288" s="3">
        <v>7</v>
      </c>
      <c r="B288" s="3" t="s">
        <v>25</v>
      </c>
      <c r="C288" s="9">
        <v>3.7100000000000001E-2</v>
      </c>
      <c r="D288" s="13">
        <f t="shared" si="61"/>
        <v>0.81920000000000004</v>
      </c>
      <c r="E288" s="8">
        <f>'TARIFNE STAVKE do 31.03.2022'!F257</f>
        <v>2.5700000000000001E-2</v>
      </c>
      <c r="F288" s="9">
        <f t="shared" si="62"/>
        <v>0.84489999999999998</v>
      </c>
    </row>
    <row r="290" spans="1:6">
      <c r="A290" s="117" t="s">
        <v>75</v>
      </c>
      <c r="B290" s="117"/>
      <c r="C290" s="117"/>
      <c r="D290" s="117"/>
      <c r="E290" s="117"/>
      <c r="F290" s="117"/>
    </row>
    <row r="291" spans="1:6" ht="38.25">
      <c r="A291" s="3" t="s">
        <v>8</v>
      </c>
      <c r="B291" s="3" t="s">
        <v>9</v>
      </c>
      <c r="C291" s="4" t="s">
        <v>10</v>
      </c>
      <c r="D291" s="4" t="s">
        <v>11</v>
      </c>
      <c r="E291" s="4" t="s">
        <v>12</v>
      </c>
      <c r="F291" s="4" t="s">
        <v>13</v>
      </c>
    </row>
    <row r="292" spans="1:6">
      <c r="A292" s="7"/>
      <c r="B292" s="7" t="s">
        <v>14</v>
      </c>
      <c r="C292" s="7" t="s">
        <v>15</v>
      </c>
      <c r="D292" s="7" t="s">
        <v>5</v>
      </c>
      <c r="E292" s="7" t="s">
        <v>16</v>
      </c>
      <c r="F292" s="11" t="s">
        <v>17</v>
      </c>
    </row>
    <row r="293" spans="1:6">
      <c r="A293" s="120" t="s">
        <v>76</v>
      </c>
      <c r="B293" s="121"/>
      <c r="C293" s="121"/>
      <c r="D293" s="121"/>
      <c r="E293" s="121"/>
      <c r="F293" s="121"/>
    </row>
    <row r="294" spans="1:6">
      <c r="A294" s="3">
        <v>1</v>
      </c>
      <c r="B294" s="3" t="s">
        <v>19</v>
      </c>
      <c r="C294" s="9">
        <v>2.9499999999999998E-2</v>
      </c>
      <c r="D294" s="13">
        <f t="shared" ref="D294:D299" si="63">C294+$C$9</f>
        <v>0.81159999999999999</v>
      </c>
      <c r="E294" s="8">
        <f>'TARIFNE STAVKE do 31.03.2022'!F261</f>
        <v>2.7799999999999998E-2</v>
      </c>
      <c r="F294" s="9">
        <f t="shared" ref="F294:F299" si="64">(D294+E294)</f>
        <v>0.83940000000000003</v>
      </c>
    </row>
    <row r="295" spans="1:6">
      <c r="A295" s="3">
        <v>2</v>
      </c>
      <c r="B295" s="3" t="s">
        <v>20</v>
      </c>
      <c r="C295" s="9">
        <v>2.9499999999999998E-2</v>
      </c>
      <c r="D295" s="13">
        <f t="shared" si="63"/>
        <v>0.81159999999999999</v>
      </c>
      <c r="E295" s="8">
        <f>'TARIFNE STAVKE do 31.03.2022'!F262</f>
        <v>2.7799999999999998E-2</v>
      </c>
      <c r="F295" s="9">
        <f t="shared" si="64"/>
        <v>0.83940000000000003</v>
      </c>
    </row>
    <row r="296" spans="1:6">
      <c r="A296" s="3">
        <v>3</v>
      </c>
      <c r="B296" s="3" t="s">
        <v>21</v>
      </c>
      <c r="C296" s="9">
        <v>2.9499999999999998E-2</v>
      </c>
      <c r="D296" s="13">
        <f t="shared" si="63"/>
        <v>0.81159999999999999</v>
      </c>
      <c r="E296" s="8">
        <f>'TARIFNE STAVKE do 31.03.2022'!F263</f>
        <v>2.7799999999999998E-2</v>
      </c>
      <c r="F296" s="9">
        <f t="shared" si="64"/>
        <v>0.83940000000000003</v>
      </c>
    </row>
    <row r="297" spans="1:6">
      <c r="A297" s="3">
        <v>4</v>
      </c>
      <c r="B297" s="3" t="s">
        <v>22</v>
      </c>
      <c r="C297" s="9">
        <v>2.9499999999999998E-2</v>
      </c>
      <c r="D297" s="13">
        <f t="shared" si="63"/>
        <v>0.81159999999999999</v>
      </c>
      <c r="E297" s="8">
        <f>'TARIFNE STAVKE do 31.03.2022'!F264</f>
        <v>2.64E-2</v>
      </c>
      <c r="F297" s="9">
        <f t="shared" si="64"/>
        <v>0.83799999999999997</v>
      </c>
    </row>
    <row r="298" spans="1:6">
      <c r="A298" s="3">
        <v>5</v>
      </c>
      <c r="B298" s="3" t="s">
        <v>23</v>
      </c>
      <c r="C298" s="9">
        <v>2.9499999999999998E-2</v>
      </c>
      <c r="D298" s="13">
        <f t="shared" si="63"/>
        <v>0.81159999999999999</v>
      </c>
      <c r="E298" s="8">
        <f>'TARIFNE STAVKE do 31.03.2022'!F265</f>
        <v>2.5000000000000001E-2</v>
      </c>
      <c r="F298" s="9">
        <f t="shared" si="64"/>
        <v>0.83660000000000001</v>
      </c>
    </row>
    <row r="299" spans="1:6">
      <c r="A299" s="3">
        <v>6</v>
      </c>
      <c r="B299" s="3" t="s">
        <v>24</v>
      </c>
      <c r="C299" s="9">
        <v>2.9499999999999998E-2</v>
      </c>
      <c r="D299" s="13">
        <f t="shared" si="63"/>
        <v>0.81159999999999999</v>
      </c>
      <c r="E299" s="8">
        <f>'TARIFNE STAVKE do 31.03.2022'!F266</f>
        <v>2.3599999999999999E-2</v>
      </c>
      <c r="F299" s="9">
        <f t="shared" si="64"/>
        <v>0.83519999999999994</v>
      </c>
    </row>
    <row r="301" spans="1:6">
      <c r="A301" s="117" t="s">
        <v>77</v>
      </c>
      <c r="B301" s="117"/>
      <c r="C301" s="117"/>
      <c r="D301" s="117"/>
      <c r="E301" s="117"/>
      <c r="F301" s="117"/>
    </row>
    <row r="302" spans="1:6" ht="38.25">
      <c r="A302" s="3" t="s">
        <v>8</v>
      </c>
      <c r="B302" s="3" t="s">
        <v>9</v>
      </c>
      <c r="C302" s="4" t="s">
        <v>10</v>
      </c>
      <c r="D302" s="4" t="s">
        <v>11</v>
      </c>
      <c r="E302" s="4" t="s">
        <v>12</v>
      </c>
      <c r="F302" s="4" t="s">
        <v>13</v>
      </c>
    </row>
    <row r="303" spans="1:6">
      <c r="A303" s="7"/>
      <c r="B303" s="7" t="s">
        <v>14</v>
      </c>
      <c r="C303" s="7" t="s">
        <v>15</v>
      </c>
      <c r="D303" s="7" t="s">
        <v>5</v>
      </c>
      <c r="E303" s="7" t="s">
        <v>16</v>
      </c>
      <c r="F303" s="11" t="s">
        <v>17</v>
      </c>
    </row>
    <row r="304" spans="1:6">
      <c r="A304" s="120" t="s">
        <v>78</v>
      </c>
      <c r="B304" s="121"/>
      <c r="C304" s="121"/>
      <c r="D304" s="121"/>
      <c r="E304" s="121"/>
      <c r="F304" s="121"/>
    </row>
    <row r="305" spans="1:6">
      <c r="A305" s="3">
        <v>1</v>
      </c>
      <c r="B305" s="3" t="s">
        <v>19</v>
      </c>
      <c r="C305" s="9">
        <v>3.04E-2</v>
      </c>
      <c r="D305" s="13">
        <f t="shared" ref="D305:D309" si="65">C305+$C$9</f>
        <v>0.8125</v>
      </c>
      <c r="E305" s="8">
        <f>'TARIFNE STAVKE do 31.03.2022'!F270</f>
        <v>5.0900000000000001E-2</v>
      </c>
      <c r="F305" s="9">
        <f t="shared" ref="F305:F309" si="66">(D305+E305)</f>
        <v>0.86339999999999995</v>
      </c>
    </row>
    <row r="306" spans="1:6">
      <c r="A306" s="3">
        <v>2</v>
      </c>
      <c r="B306" s="3" t="s">
        <v>20</v>
      </c>
      <c r="C306" s="9">
        <v>3.04E-2</v>
      </c>
      <c r="D306" s="13">
        <f t="shared" si="65"/>
        <v>0.8125</v>
      </c>
      <c r="E306" s="8">
        <f>'TARIFNE STAVKE do 31.03.2022'!F271</f>
        <v>4.24E-2</v>
      </c>
      <c r="F306" s="9">
        <f t="shared" si="66"/>
        <v>0.85489999999999999</v>
      </c>
    </row>
    <row r="307" spans="1:6">
      <c r="A307" s="3">
        <v>3</v>
      </c>
      <c r="B307" s="3" t="s">
        <v>21</v>
      </c>
      <c r="C307" s="9">
        <v>3.04E-2</v>
      </c>
      <c r="D307" s="13">
        <f t="shared" si="65"/>
        <v>0.8125</v>
      </c>
      <c r="E307" s="8">
        <f>'TARIFNE STAVKE do 31.03.2022'!F272</f>
        <v>4.0300000000000002E-2</v>
      </c>
      <c r="F307" s="9">
        <f t="shared" si="66"/>
        <v>0.8528</v>
      </c>
    </row>
    <row r="308" spans="1:6">
      <c r="A308" s="3">
        <v>4</v>
      </c>
      <c r="B308" s="3" t="s">
        <v>22</v>
      </c>
      <c r="C308" s="9">
        <v>3.04E-2</v>
      </c>
      <c r="D308" s="13">
        <f t="shared" si="65"/>
        <v>0.8125</v>
      </c>
      <c r="E308" s="8">
        <f>'TARIFNE STAVKE do 31.03.2022'!F273</f>
        <v>3.8199999999999998E-2</v>
      </c>
      <c r="F308" s="9">
        <f t="shared" si="66"/>
        <v>0.85070000000000001</v>
      </c>
    </row>
    <row r="309" spans="1:6">
      <c r="A309" s="3">
        <v>5</v>
      </c>
      <c r="B309" s="3" t="s">
        <v>23</v>
      </c>
      <c r="C309" s="9">
        <v>3.04E-2</v>
      </c>
      <c r="D309" s="13">
        <f t="shared" si="65"/>
        <v>0.8125</v>
      </c>
      <c r="E309" s="8">
        <f>'TARIFNE STAVKE do 31.03.2022'!F274</f>
        <v>3.5999999999999997E-2</v>
      </c>
      <c r="F309" s="9">
        <f t="shared" si="66"/>
        <v>0.84850000000000003</v>
      </c>
    </row>
    <row r="310" spans="1:6">
      <c r="A310" s="120" t="s">
        <v>79</v>
      </c>
      <c r="B310" s="121"/>
      <c r="C310" s="121"/>
      <c r="D310" s="121"/>
      <c r="E310" s="121"/>
      <c r="F310" s="121"/>
    </row>
    <row r="311" spans="1:6">
      <c r="A311" s="3">
        <v>1</v>
      </c>
      <c r="B311" s="3" t="s">
        <v>20</v>
      </c>
      <c r="C311" s="9">
        <v>3.04E-2</v>
      </c>
      <c r="D311" s="13">
        <f t="shared" ref="D311:D313" si="67">C311+$C$9</f>
        <v>0.8125</v>
      </c>
      <c r="E311" s="8">
        <f>'TARIFNE STAVKE do 31.03.2022'!F278</f>
        <v>0.05</v>
      </c>
      <c r="F311" s="9">
        <f t="shared" ref="F311:F313" si="68">(D311+E311)</f>
        <v>0.86250000000000004</v>
      </c>
    </row>
    <row r="312" spans="1:6">
      <c r="A312" s="3">
        <v>2</v>
      </c>
      <c r="B312" s="3" t="s">
        <v>22</v>
      </c>
      <c r="C312" s="9">
        <v>3.04E-2</v>
      </c>
      <c r="D312" s="13">
        <f t="shared" si="67"/>
        <v>0.8125</v>
      </c>
      <c r="E312" s="8">
        <f>'TARIFNE STAVKE do 31.03.2022'!F279</f>
        <v>4.7500000000000001E-2</v>
      </c>
      <c r="F312" s="9">
        <f t="shared" si="68"/>
        <v>0.86</v>
      </c>
    </row>
    <row r="313" spans="1:6">
      <c r="A313" s="3">
        <v>3</v>
      </c>
      <c r="B313" s="3" t="s">
        <v>23</v>
      </c>
      <c r="C313" s="9">
        <v>3.04E-2</v>
      </c>
      <c r="D313" s="13">
        <f t="shared" si="67"/>
        <v>0.8125</v>
      </c>
      <c r="E313" s="8">
        <f>'TARIFNE STAVKE do 31.03.2022'!F280</f>
        <v>4.4999999999999998E-2</v>
      </c>
      <c r="F313" s="9">
        <f t="shared" si="68"/>
        <v>0.85750000000000004</v>
      </c>
    </row>
    <row r="315" spans="1:6">
      <c r="A315" s="117" t="s">
        <v>80</v>
      </c>
      <c r="B315" s="117"/>
      <c r="C315" s="117"/>
      <c r="D315" s="117"/>
      <c r="E315" s="117"/>
      <c r="F315" s="117"/>
    </row>
    <row r="316" spans="1:6" ht="38.25">
      <c r="A316" s="3" t="s">
        <v>8</v>
      </c>
      <c r="B316" s="3" t="s">
        <v>9</v>
      </c>
      <c r="C316" s="4" t="s">
        <v>10</v>
      </c>
      <c r="D316" s="4" t="s">
        <v>11</v>
      </c>
      <c r="E316" s="4" t="s">
        <v>12</v>
      </c>
      <c r="F316" s="4" t="s">
        <v>13</v>
      </c>
    </row>
    <row r="317" spans="1:6">
      <c r="A317" s="7"/>
      <c r="B317" s="7" t="s">
        <v>14</v>
      </c>
      <c r="C317" s="7" t="s">
        <v>15</v>
      </c>
      <c r="D317" s="7" t="s">
        <v>5</v>
      </c>
      <c r="E317" s="7" t="s">
        <v>16</v>
      </c>
      <c r="F317" s="11" t="s">
        <v>17</v>
      </c>
    </row>
    <row r="318" spans="1:6">
      <c r="A318" s="120" t="s">
        <v>81</v>
      </c>
      <c r="B318" s="121"/>
      <c r="C318" s="121"/>
      <c r="D318" s="121"/>
      <c r="E318" s="121"/>
      <c r="F318" s="121"/>
    </row>
    <row r="319" spans="1:6">
      <c r="A319" s="3">
        <v>1</v>
      </c>
      <c r="B319" s="3" t="s">
        <v>19</v>
      </c>
      <c r="C319" s="9">
        <v>2.7900000000000001E-2</v>
      </c>
      <c r="D319" s="13">
        <f t="shared" ref="D319:D323" si="69">C319+$C$9</f>
        <v>0.81</v>
      </c>
      <c r="E319" s="8">
        <f>'TARIFNE STAVKE do 31.03.2022'!F284</f>
        <v>0.10879999999999999</v>
      </c>
      <c r="F319" s="9">
        <f t="shared" ref="F319:F323" si="70">(D319+E319)</f>
        <v>0.91880000000000006</v>
      </c>
    </row>
    <row r="320" spans="1:6">
      <c r="A320" s="3">
        <v>2</v>
      </c>
      <c r="B320" s="3" t="s">
        <v>20</v>
      </c>
      <c r="C320" s="9">
        <v>2.7900000000000001E-2</v>
      </c>
      <c r="D320" s="13">
        <f t="shared" si="69"/>
        <v>0.81</v>
      </c>
      <c r="E320" s="8">
        <f>'TARIFNE STAVKE do 31.03.2022'!F285</f>
        <v>9.8900000000000002E-2</v>
      </c>
      <c r="F320" s="9">
        <f t="shared" si="70"/>
        <v>0.90890000000000004</v>
      </c>
    </row>
    <row r="321" spans="1:6">
      <c r="A321" s="3">
        <v>3</v>
      </c>
      <c r="B321" s="3" t="s">
        <v>21</v>
      </c>
      <c r="C321" s="9">
        <v>2.7900000000000001E-2</v>
      </c>
      <c r="D321" s="13">
        <f t="shared" si="69"/>
        <v>0.81</v>
      </c>
      <c r="E321" s="8">
        <f>'TARIFNE STAVKE do 31.03.2022'!F286</f>
        <v>9.8900000000000002E-2</v>
      </c>
      <c r="F321" s="9">
        <f t="shared" si="70"/>
        <v>0.90890000000000004</v>
      </c>
    </row>
    <row r="322" spans="1:6">
      <c r="A322" s="3">
        <v>4</v>
      </c>
      <c r="B322" s="3" t="s">
        <v>22</v>
      </c>
      <c r="C322" s="9">
        <v>2.7900000000000001E-2</v>
      </c>
      <c r="D322" s="13">
        <f t="shared" si="69"/>
        <v>0.81</v>
      </c>
      <c r="E322" s="8">
        <f>'TARIFNE STAVKE do 31.03.2022'!F287</f>
        <v>9.4E-2</v>
      </c>
      <c r="F322" s="9">
        <f t="shared" si="70"/>
        <v>0.90400000000000003</v>
      </c>
    </row>
    <row r="323" spans="1:6">
      <c r="A323" s="3">
        <v>5</v>
      </c>
      <c r="B323" s="3" t="s">
        <v>23</v>
      </c>
      <c r="C323" s="9">
        <v>2.7900000000000001E-2</v>
      </c>
      <c r="D323" s="13">
        <f t="shared" si="69"/>
        <v>0.81</v>
      </c>
      <c r="E323" s="8">
        <f>'TARIFNE STAVKE do 31.03.2022'!F288</f>
        <v>8.8999999999999996E-2</v>
      </c>
      <c r="F323" s="9">
        <f t="shared" si="70"/>
        <v>0.89900000000000002</v>
      </c>
    </row>
    <row r="325" spans="1:6">
      <c r="A325" s="117" t="s">
        <v>82</v>
      </c>
      <c r="B325" s="117"/>
      <c r="C325" s="117"/>
      <c r="D325" s="117"/>
      <c r="E325" s="117"/>
      <c r="F325" s="117"/>
    </row>
    <row r="326" spans="1:6" ht="38.25">
      <c r="A326" s="3" t="s">
        <v>8</v>
      </c>
      <c r="B326" s="3" t="s">
        <v>9</v>
      </c>
      <c r="C326" s="4" t="s">
        <v>10</v>
      </c>
      <c r="D326" s="4" t="s">
        <v>11</v>
      </c>
      <c r="E326" s="4" t="s">
        <v>12</v>
      </c>
      <c r="F326" s="4" t="s">
        <v>13</v>
      </c>
    </row>
    <row r="327" spans="1:6">
      <c r="A327" s="7"/>
      <c r="B327" s="7" t="s">
        <v>14</v>
      </c>
      <c r="C327" s="7" t="s">
        <v>15</v>
      </c>
      <c r="D327" s="7" t="s">
        <v>5</v>
      </c>
      <c r="E327" s="7" t="s">
        <v>16</v>
      </c>
      <c r="F327" s="11" t="s">
        <v>17</v>
      </c>
    </row>
    <row r="328" spans="1:6">
      <c r="A328" s="120" t="s">
        <v>83</v>
      </c>
      <c r="B328" s="121"/>
      <c r="C328" s="121"/>
      <c r="D328" s="121"/>
      <c r="E328" s="121"/>
      <c r="F328" s="121"/>
    </row>
    <row r="329" spans="1:6">
      <c r="A329" s="3">
        <v>1</v>
      </c>
      <c r="B329" s="3" t="s">
        <v>19</v>
      </c>
      <c r="C329" s="9">
        <v>2.7900000000000001E-2</v>
      </c>
      <c r="D329" s="13">
        <f t="shared" ref="D329:D334" si="71">C329+$C$9</f>
        <v>0.81</v>
      </c>
      <c r="E329" s="8">
        <f>'TARIFNE STAVKE do 31.03.2022'!F292</f>
        <v>0.1087</v>
      </c>
      <c r="F329" s="9">
        <f t="shared" ref="F329:F334" si="72">(D329+E329)</f>
        <v>0.91870000000000007</v>
      </c>
    </row>
    <row r="330" spans="1:6">
      <c r="A330" s="3">
        <v>2</v>
      </c>
      <c r="B330" s="3" t="s">
        <v>20</v>
      </c>
      <c r="C330" s="9">
        <v>2.7900000000000001E-2</v>
      </c>
      <c r="D330" s="13">
        <f t="shared" si="71"/>
        <v>0.81</v>
      </c>
      <c r="E330" s="8">
        <f>'TARIFNE STAVKE do 31.03.2022'!F293</f>
        <v>9.8799999999999999E-2</v>
      </c>
      <c r="F330" s="9">
        <f t="shared" si="72"/>
        <v>0.90880000000000005</v>
      </c>
    </row>
    <row r="331" spans="1:6">
      <c r="A331" s="3">
        <v>3</v>
      </c>
      <c r="B331" s="3" t="s">
        <v>21</v>
      </c>
      <c r="C331" s="9">
        <v>2.7900000000000001E-2</v>
      </c>
      <c r="D331" s="13">
        <f t="shared" si="71"/>
        <v>0.81</v>
      </c>
      <c r="E331" s="8">
        <f>'TARIFNE STAVKE do 31.03.2022'!F294</f>
        <v>9.8799999999999999E-2</v>
      </c>
      <c r="F331" s="9">
        <f t="shared" si="72"/>
        <v>0.90880000000000005</v>
      </c>
    </row>
    <row r="332" spans="1:6">
      <c r="A332" s="3">
        <v>4</v>
      </c>
      <c r="B332" s="3" t="s">
        <v>22</v>
      </c>
      <c r="C332" s="9">
        <v>2.7900000000000001E-2</v>
      </c>
      <c r="D332" s="13">
        <f t="shared" si="71"/>
        <v>0.81</v>
      </c>
      <c r="E332" s="8">
        <f>'TARIFNE STAVKE do 31.03.2022'!F295</f>
        <v>9.3899999999999997E-2</v>
      </c>
      <c r="F332" s="9">
        <f t="shared" si="72"/>
        <v>0.90390000000000004</v>
      </c>
    </row>
    <row r="333" spans="1:6">
      <c r="A333" s="3">
        <v>5</v>
      </c>
      <c r="B333" s="3" t="s">
        <v>23</v>
      </c>
      <c r="C333" s="9">
        <v>2.7900000000000001E-2</v>
      </c>
      <c r="D333" s="13">
        <f t="shared" si="71"/>
        <v>0.81</v>
      </c>
      <c r="E333" s="8">
        <f>'TARIFNE STAVKE do 31.03.2022'!F296</f>
        <v>8.8900000000000007E-2</v>
      </c>
      <c r="F333" s="9">
        <f t="shared" si="72"/>
        <v>0.89890000000000003</v>
      </c>
    </row>
    <row r="334" spans="1:6">
      <c r="A334" s="3">
        <v>6</v>
      </c>
      <c r="B334" s="3" t="s">
        <v>24</v>
      </c>
      <c r="C334" s="9">
        <v>2.7900000000000001E-2</v>
      </c>
      <c r="D334" s="13">
        <f t="shared" si="71"/>
        <v>0.81</v>
      </c>
      <c r="E334" s="8">
        <f>'TARIFNE STAVKE do 31.03.2022'!F297</f>
        <v>8.4000000000000005E-2</v>
      </c>
      <c r="F334" s="9">
        <f t="shared" si="72"/>
        <v>0.89400000000000002</v>
      </c>
    </row>
    <row r="336" spans="1:6">
      <c r="A336" s="117" t="s">
        <v>84</v>
      </c>
      <c r="B336" s="117"/>
      <c r="C336" s="117"/>
      <c r="D336" s="117"/>
      <c r="E336" s="117"/>
      <c r="F336" s="117"/>
    </row>
    <row r="337" spans="1:6" ht="38.25">
      <c r="A337" s="3" t="s">
        <v>8</v>
      </c>
      <c r="B337" s="3" t="s">
        <v>9</v>
      </c>
      <c r="C337" s="4" t="s">
        <v>10</v>
      </c>
      <c r="D337" s="4" t="s">
        <v>11</v>
      </c>
      <c r="E337" s="4" t="s">
        <v>12</v>
      </c>
      <c r="F337" s="4" t="s">
        <v>13</v>
      </c>
    </row>
    <row r="338" spans="1:6">
      <c r="A338" s="7"/>
      <c r="B338" s="7" t="s">
        <v>14</v>
      </c>
      <c r="C338" s="7" t="s">
        <v>15</v>
      </c>
      <c r="D338" s="7" t="s">
        <v>5</v>
      </c>
      <c r="E338" s="7" t="s">
        <v>16</v>
      </c>
      <c r="F338" s="11" t="s">
        <v>17</v>
      </c>
    </row>
    <row r="339" spans="1:6">
      <c r="A339" s="120" t="s">
        <v>85</v>
      </c>
      <c r="B339" s="121"/>
      <c r="C339" s="121"/>
      <c r="D339" s="121"/>
      <c r="E339" s="121"/>
      <c r="F339" s="121"/>
    </row>
    <row r="340" spans="1:6">
      <c r="A340" s="3">
        <v>1</v>
      </c>
      <c r="B340" s="3" t="s">
        <v>23</v>
      </c>
      <c r="C340" s="9">
        <v>2.7900000000000001E-2</v>
      </c>
      <c r="D340" s="13">
        <f>C340+$C$9</f>
        <v>0.81</v>
      </c>
      <c r="E340" s="8">
        <f>'TARIFNE STAVKE do 31.03.2022'!F301</f>
        <v>8.6800000000000002E-2</v>
      </c>
      <c r="F340" s="9">
        <f t="shared" ref="F340:F342" si="73">(D340+E340)</f>
        <v>0.89680000000000004</v>
      </c>
    </row>
    <row r="341" spans="1:6">
      <c r="A341" s="3">
        <v>2</v>
      </c>
      <c r="B341" s="3" t="s">
        <v>25</v>
      </c>
      <c r="C341" s="9">
        <v>2.7900000000000001E-2</v>
      </c>
      <c r="D341" s="13">
        <f t="shared" ref="D341:D342" si="74">C341+$C$9</f>
        <v>0.81</v>
      </c>
      <c r="E341" s="8">
        <f>'TARIFNE STAVKE do 31.03.2022'!F302</f>
        <v>7.7100000000000002E-2</v>
      </c>
      <c r="F341" s="9">
        <f t="shared" si="73"/>
        <v>0.8871</v>
      </c>
    </row>
    <row r="342" spans="1:6">
      <c r="A342" s="3">
        <v>3</v>
      </c>
      <c r="B342" s="3" t="s">
        <v>28</v>
      </c>
      <c r="C342" s="9">
        <v>2.7900000000000001E-2</v>
      </c>
      <c r="D342" s="13">
        <f t="shared" si="74"/>
        <v>0.81</v>
      </c>
      <c r="E342" s="8">
        <f>'TARIFNE STAVKE do 31.03.2022'!F303</f>
        <v>7.2300000000000003E-2</v>
      </c>
      <c r="F342" s="9">
        <f t="shared" si="73"/>
        <v>0.88230000000000008</v>
      </c>
    </row>
  </sheetData>
  <mergeCells count="70">
    <mergeCell ref="A325:F325"/>
    <mergeCell ref="A328:F328"/>
    <mergeCell ref="A336:F336"/>
    <mergeCell ref="A339:F339"/>
    <mergeCell ref="A293:F293"/>
    <mergeCell ref="A301:F301"/>
    <mergeCell ref="A304:F304"/>
    <mergeCell ref="A310:F310"/>
    <mergeCell ref="A315:F315"/>
    <mergeCell ref="A318:F318"/>
    <mergeCell ref="A290:F290"/>
    <mergeCell ref="A224:F224"/>
    <mergeCell ref="A230:F230"/>
    <mergeCell ref="A233:F233"/>
    <mergeCell ref="A243:F243"/>
    <mergeCell ref="A246:F246"/>
    <mergeCell ref="A255:F255"/>
    <mergeCell ref="A258:F258"/>
    <mergeCell ref="A267:F267"/>
    <mergeCell ref="A270:F270"/>
    <mergeCell ref="A278:F278"/>
    <mergeCell ref="A281:F281"/>
    <mergeCell ref="A221:F221"/>
    <mergeCell ref="A166:F166"/>
    <mergeCell ref="A174:F174"/>
    <mergeCell ref="A177:F177"/>
    <mergeCell ref="A182:F182"/>
    <mergeCell ref="A185:F185"/>
    <mergeCell ref="A191:F191"/>
    <mergeCell ref="A194:F194"/>
    <mergeCell ref="A201:F201"/>
    <mergeCell ref="A204:F204"/>
    <mergeCell ref="A210:F210"/>
    <mergeCell ref="A215:F215"/>
    <mergeCell ref="A163:F163"/>
    <mergeCell ref="A106:F106"/>
    <mergeCell ref="A111:F111"/>
    <mergeCell ref="A115:F115"/>
    <mergeCell ref="A118:F118"/>
    <mergeCell ref="A125:F125"/>
    <mergeCell ref="A128:F128"/>
    <mergeCell ref="A135:F135"/>
    <mergeCell ref="A142:F142"/>
    <mergeCell ref="A145:F145"/>
    <mergeCell ref="A152:F152"/>
    <mergeCell ref="A155:F155"/>
    <mergeCell ref="A102:F102"/>
    <mergeCell ref="A51:F51"/>
    <mergeCell ref="A54:F54"/>
    <mergeCell ref="A58:F58"/>
    <mergeCell ref="A63:F63"/>
    <mergeCell ref="A66:F66"/>
    <mergeCell ref="A71:F71"/>
    <mergeCell ref="A77:F77"/>
    <mergeCell ref="A83:F83"/>
    <mergeCell ref="A86:F86"/>
    <mergeCell ref="A94:F94"/>
    <mergeCell ref="A99:F99"/>
    <mergeCell ref="A45:F45"/>
    <mergeCell ref="A1:F1"/>
    <mergeCell ref="A3:F3"/>
    <mergeCell ref="A4:F4"/>
    <mergeCell ref="A6:F6"/>
    <mergeCell ref="A8:F8"/>
    <mergeCell ref="A11:F11"/>
    <mergeCell ref="A14:F14"/>
    <mergeCell ref="A23:F23"/>
    <mergeCell ref="A26:F26"/>
    <mergeCell ref="A36:F36"/>
    <mergeCell ref="A39:F39"/>
  </mergeCells>
  <pageMargins left="0.39370078740157483" right="0.39370078740157483" top="1.0833333333333333" bottom="0.74803149606299213" header="0.31496062992125984" footer="0.31496062992125984"/>
  <pageSetup scale="78" orientation="portrait" r:id="rId1"/>
  <rowBreaks count="3" manualBreakCount="3">
    <brk id="50" max="16383" man="1"/>
    <brk id="98" max="16383" man="1"/>
    <brk id="141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11DA9-DC93-4EA0-BFFC-A2DE708A8F4A}">
  <sheetPr codeName="Sheet25"/>
  <dimension ref="A1:F342"/>
  <sheetViews>
    <sheetView view="pageBreakPreview" zoomScaleNormal="100" zoomScaleSheetLayoutView="100" workbookViewId="0">
      <selection activeCell="A9" sqref="A9:XFD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30.140625" bestFit="1" customWidth="1"/>
    <col min="5" max="5" width="26.42578125" bestFit="1" customWidth="1"/>
    <col min="6" max="6" width="22.85546875" bestFit="1" customWidth="1"/>
  </cols>
  <sheetData>
    <row r="1" spans="1:6" ht="17.25">
      <c r="A1" s="113" t="s">
        <v>145</v>
      </c>
      <c r="B1" s="118"/>
      <c r="C1" s="118"/>
      <c r="D1" s="118"/>
      <c r="E1" s="118"/>
      <c r="F1" s="118"/>
    </row>
    <row r="3" spans="1:6">
      <c r="A3" s="114" t="s">
        <v>1</v>
      </c>
      <c r="B3" s="114"/>
      <c r="C3" s="114"/>
      <c r="D3" s="114"/>
      <c r="E3" s="114"/>
      <c r="F3" s="114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2"/>
      <c r="B5" s="2"/>
      <c r="C5" s="2"/>
      <c r="D5" s="2"/>
      <c r="E5" s="2"/>
      <c r="F5" s="2"/>
    </row>
    <row r="6" spans="1:6">
      <c r="A6" s="119" t="s">
        <v>3</v>
      </c>
      <c r="B6" s="119"/>
      <c r="C6" s="119"/>
      <c r="D6" s="119"/>
      <c r="E6" s="119"/>
      <c r="F6" s="119"/>
    </row>
    <row r="7" spans="1:6">
      <c r="A7" s="2"/>
      <c r="B7" s="2"/>
      <c r="C7" s="2"/>
      <c r="D7" s="2"/>
      <c r="E7" s="2"/>
      <c r="F7" s="2"/>
    </row>
    <row r="8" spans="1:6" ht="73.5" customHeight="1">
      <c r="A8" s="119" t="s">
        <v>4</v>
      </c>
      <c r="B8" s="119"/>
      <c r="C8" s="119"/>
      <c r="D8" s="119"/>
      <c r="E8" s="119"/>
      <c r="F8" s="119"/>
    </row>
    <row r="9" spans="1:6" hidden="1">
      <c r="A9" s="1" t="s">
        <v>5</v>
      </c>
      <c r="B9" s="12" t="s">
        <v>6</v>
      </c>
      <c r="C9" s="66">
        <v>0.88649999999999995</v>
      </c>
      <c r="D9" s="2"/>
      <c r="E9" s="2"/>
      <c r="F9" s="2"/>
    </row>
    <row r="11" spans="1:6">
      <c r="A11" s="117" t="s">
        <v>7</v>
      </c>
      <c r="B11" s="117"/>
      <c r="C11" s="117"/>
      <c r="D11" s="117"/>
      <c r="E11" s="117"/>
      <c r="F11" s="117"/>
    </row>
    <row r="12" spans="1:6" ht="38.25">
      <c r="A12" s="3" t="s">
        <v>8</v>
      </c>
      <c r="B12" s="3" t="s">
        <v>9</v>
      </c>
      <c r="C12" s="4" t="s">
        <v>10</v>
      </c>
      <c r="D12" s="4" t="s">
        <v>11</v>
      </c>
      <c r="E12" s="4" t="s">
        <v>12</v>
      </c>
      <c r="F12" s="4" t="s">
        <v>13</v>
      </c>
    </row>
    <row r="13" spans="1:6">
      <c r="A13" s="7"/>
      <c r="B13" s="7" t="s">
        <v>14</v>
      </c>
      <c r="C13" s="7" t="s">
        <v>15</v>
      </c>
      <c r="D13" s="7" t="s">
        <v>5</v>
      </c>
      <c r="E13" s="7" t="s">
        <v>16</v>
      </c>
      <c r="F13" s="11" t="s">
        <v>17</v>
      </c>
    </row>
    <row r="14" spans="1:6">
      <c r="A14" s="120" t="s">
        <v>18</v>
      </c>
      <c r="B14" s="121"/>
      <c r="C14" s="121"/>
      <c r="D14" s="121"/>
      <c r="E14" s="121"/>
      <c r="F14" s="121"/>
    </row>
    <row r="15" spans="1:6">
      <c r="A15" s="3">
        <v>1</v>
      </c>
      <c r="B15" s="3" t="s">
        <v>19</v>
      </c>
      <c r="C15" s="9">
        <v>2.9700000000000001E-2</v>
      </c>
      <c r="D15" s="13">
        <f>C15+$C$9</f>
        <v>0.9161999999999999</v>
      </c>
      <c r="E15" s="8">
        <f>'TARIFNE STAVKE do 31.03.2022'!F6</f>
        <v>5.7700000000000001E-2</v>
      </c>
      <c r="F15" s="9">
        <f>(D15+E15)</f>
        <v>0.97389999999999988</v>
      </c>
    </row>
    <row r="16" spans="1:6">
      <c r="A16" s="3">
        <v>2</v>
      </c>
      <c r="B16" s="3" t="s">
        <v>20</v>
      </c>
      <c r="C16" s="9">
        <v>2.9700000000000001E-2</v>
      </c>
      <c r="D16" s="13">
        <f t="shared" ref="D16:D21" si="0">C16+$C$9</f>
        <v>0.9161999999999999</v>
      </c>
      <c r="E16" s="8">
        <f>'TARIFNE STAVKE do 31.03.2022'!F7</f>
        <v>4.4400000000000002E-2</v>
      </c>
      <c r="F16" s="9">
        <f t="shared" ref="F16:F21" si="1">(D16+E16)</f>
        <v>0.9605999999999999</v>
      </c>
    </row>
    <row r="17" spans="1:6">
      <c r="A17" s="3">
        <v>3</v>
      </c>
      <c r="B17" s="3" t="s">
        <v>21</v>
      </c>
      <c r="C17" s="9">
        <v>2.9700000000000001E-2</v>
      </c>
      <c r="D17" s="13">
        <f t="shared" si="0"/>
        <v>0.9161999999999999</v>
      </c>
      <c r="E17" s="8">
        <f>'TARIFNE STAVKE do 31.03.2022'!F8</f>
        <v>4.3499999999999997E-2</v>
      </c>
      <c r="F17" s="9">
        <f t="shared" si="1"/>
        <v>0.95969999999999989</v>
      </c>
    </row>
    <row r="18" spans="1:6">
      <c r="A18" s="3">
        <v>4</v>
      </c>
      <c r="B18" s="3" t="s">
        <v>22</v>
      </c>
      <c r="C18" s="9">
        <v>2.9700000000000001E-2</v>
      </c>
      <c r="D18" s="13">
        <f t="shared" si="0"/>
        <v>0.9161999999999999</v>
      </c>
      <c r="E18" s="8">
        <f>'TARIFNE STAVKE do 31.03.2022'!F9</f>
        <v>4.2200000000000001E-2</v>
      </c>
      <c r="F18" s="9">
        <f t="shared" si="1"/>
        <v>0.95839999999999992</v>
      </c>
    </row>
    <row r="19" spans="1:6">
      <c r="A19" s="3">
        <v>5</v>
      </c>
      <c r="B19" s="3" t="s">
        <v>23</v>
      </c>
      <c r="C19" s="9">
        <v>2.9700000000000001E-2</v>
      </c>
      <c r="D19" s="13">
        <f t="shared" si="0"/>
        <v>0.9161999999999999</v>
      </c>
      <c r="E19" s="8">
        <f>'TARIFNE STAVKE do 31.03.2022'!F10</f>
        <v>0.04</v>
      </c>
      <c r="F19" s="9">
        <f t="shared" si="1"/>
        <v>0.95619999999999994</v>
      </c>
    </row>
    <row r="20" spans="1:6">
      <c r="A20" s="3">
        <v>6</v>
      </c>
      <c r="B20" s="3" t="s">
        <v>24</v>
      </c>
      <c r="C20" s="9">
        <v>2.9700000000000001E-2</v>
      </c>
      <c r="D20" s="13">
        <f t="shared" si="0"/>
        <v>0.9161999999999999</v>
      </c>
      <c r="E20" s="8">
        <f>'TARIFNE STAVKE do 31.03.2022'!F11</f>
        <v>3.7699999999999997E-2</v>
      </c>
      <c r="F20" s="9">
        <f t="shared" si="1"/>
        <v>0.95389999999999986</v>
      </c>
    </row>
    <row r="21" spans="1:6">
      <c r="A21" s="3">
        <v>7</v>
      </c>
      <c r="B21" s="3" t="s">
        <v>25</v>
      </c>
      <c r="C21" s="9">
        <v>2.9700000000000001E-2</v>
      </c>
      <c r="D21" s="13">
        <f t="shared" si="0"/>
        <v>0.9161999999999999</v>
      </c>
      <c r="E21" s="8">
        <f>'TARIFNE STAVKE do 31.03.2022'!F12</f>
        <v>3.5499999999999997E-2</v>
      </c>
      <c r="F21" s="9">
        <f t="shared" si="1"/>
        <v>0.95169999999999988</v>
      </c>
    </row>
    <row r="22" spans="1:6">
      <c r="A22" s="1"/>
      <c r="B22" s="2"/>
      <c r="C22" s="5"/>
      <c r="D22" s="6"/>
      <c r="E22" s="6"/>
    </row>
    <row r="23" spans="1:6">
      <c r="A23" s="117" t="s">
        <v>26</v>
      </c>
      <c r="B23" s="117"/>
      <c r="C23" s="117"/>
      <c r="D23" s="117"/>
      <c r="E23" s="117"/>
      <c r="F23" s="117"/>
    </row>
    <row r="24" spans="1:6" ht="38.25">
      <c r="A24" s="3" t="s">
        <v>8</v>
      </c>
      <c r="B24" s="3" t="s">
        <v>9</v>
      </c>
      <c r="C24" s="4" t="s">
        <v>10</v>
      </c>
      <c r="D24" s="4" t="s">
        <v>11</v>
      </c>
      <c r="E24" s="4" t="s">
        <v>12</v>
      </c>
      <c r="F24" s="4" t="s">
        <v>13</v>
      </c>
    </row>
    <row r="25" spans="1:6">
      <c r="A25" s="7"/>
      <c r="B25" s="7" t="s">
        <v>14</v>
      </c>
      <c r="C25" s="7" t="s">
        <v>15</v>
      </c>
      <c r="D25" s="7" t="s">
        <v>5</v>
      </c>
      <c r="E25" s="7" t="s">
        <v>16</v>
      </c>
      <c r="F25" s="11" t="s">
        <v>17</v>
      </c>
    </row>
    <row r="26" spans="1:6">
      <c r="A26" s="120" t="s">
        <v>27</v>
      </c>
      <c r="B26" s="121"/>
      <c r="C26" s="121"/>
      <c r="D26" s="121"/>
      <c r="E26" s="121"/>
      <c r="F26" s="121"/>
    </row>
    <row r="27" spans="1:6">
      <c r="A27" s="3">
        <v>1</v>
      </c>
      <c r="B27" s="3" t="s">
        <v>19</v>
      </c>
      <c r="C27" s="9">
        <v>2.3199999999999998E-2</v>
      </c>
      <c r="D27" s="13">
        <f t="shared" ref="D27:D34" si="2">C27+$C$9</f>
        <v>0.90969999999999995</v>
      </c>
      <c r="E27" s="10">
        <f>'TARIFNE STAVKE od 01.04.2022'!F16</f>
        <v>3.3700000000000001E-2</v>
      </c>
      <c r="F27" s="9">
        <f>(D27+E27)</f>
        <v>0.94339999999999991</v>
      </c>
    </row>
    <row r="28" spans="1:6">
      <c r="A28" s="3">
        <v>2</v>
      </c>
      <c r="B28" s="3" t="s">
        <v>20</v>
      </c>
      <c r="C28" s="9">
        <v>2.3199999999999998E-2</v>
      </c>
      <c r="D28" s="13">
        <f t="shared" si="2"/>
        <v>0.90969999999999995</v>
      </c>
      <c r="E28" s="10">
        <f>'TARIFNE STAVKE od 01.04.2022'!F17</f>
        <v>3.3700000000000001E-2</v>
      </c>
      <c r="F28" s="9">
        <f t="shared" ref="F28:F34" si="3">(D28+E28)</f>
        <v>0.94339999999999991</v>
      </c>
    </row>
    <row r="29" spans="1:6">
      <c r="A29" s="3">
        <v>3</v>
      </c>
      <c r="B29" s="3" t="s">
        <v>21</v>
      </c>
      <c r="C29" s="9">
        <v>2.3199999999999998E-2</v>
      </c>
      <c r="D29" s="13">
        <f t="shared" si="2"/>
        <v>0.90969999999999995</v>
      </c>
      <c r="E29" s="10">
        <f>'TARIFNE STAVKE od 01.04.2022'!F18</f>
        <v>3.3700000000000001E-2</v>
      </c>
      <c r="F29" s="9">
        <f t="shared" si="3"/>
        <v>0.94339999999999991</v>
      </c>
    </row>
    <row r="30" spans="1:6">
      <c r="A30" s="3">
        <v>4</v>
      </c>
      <c r="B30" s="3" t="s">
        <v>22</v>
      </c>
      <c r="C30" s="9">
        <v>2.3199999999999998E-2</v>
      </c>
      <c r="D30" s="13">
        <f t="shared" si="2"/>
        <v>0.90969999999999995</v>
      </c>
      <c r="E30" s="10">
        <f>'TARIFNE STAVKE od 01.04.2022'!F19</f>
        <v>3.0300000000000001E-2</v>
      </c>
      <c r="F30" s="9">
        <f t="shared" si="3"/>
        <v>0.94</v>
      </c>
    </row>
    <row r="31" spans="1:6">
      <c r="A31" s="3">
        <v>5</v>
      </c>
      <c r="B31" s="3" t="s">
        <v>23</v>
      </c>
      <c r="C31" s="9">
        <v>2.3199999999999998E-2</v>
      </c>
      <c r="D31" s="13">
        <f t="shared" si="2"/>
        <v>0.90969999999999995</v>
      </c>
      <c r="E31" s="10">
        <f>'TARIFNE STAVKE od 01.04.2022'!F20</f>
        <v>3.0300000000000001E-2</v>
      </c>
      <c r="F31" s="9">
        <f t="shared" si="3"/>
        <v>0.94</v>
      </c>
    </row>
    <row r="32" spans="1:6">
      <c r="A32" s="3">
        <v>6</v>
      </c>
      <c r="B32" s="3" t="s">
        <v>24</v>
      </c>
      <c r="C32" s="9">
        <v>2.3199999999999998E-2</v>
      </c>
      <c r="D32" s="13">
        <f t="shared" si="2"/>
        <v>0.90969999999999995</v>
      </c>
      <c r="E32" s="10">
        <f>'TARIFNE STAVKE od 01.04.2022'!F21</f>
        <v>2.86E-2</v>
      </c>
      <c r="F32" s="9">
        <f t="shared" si="3"/>
        <v>0.93829999999999991</v>
      </c>
    </row>
    <row r="33" spans="1:6">
      <c r="A33" s="3">
        <v>7</v>
      </c>
      <c r="B33" s="3" t="s">
        <v>25</v>
      </c>
      <c r="C33" s="9">
        <v>2.3199999999999998E-2</v>
      </c>
      <c r="D33" s="13">
        <f t="shared" si="2"/>
        <v>0.90969999999999995</v>
      </c>
      <c r="E33" s="10">
        <f>'TARIFNE STAVKE od 01.04.2022'!F22</f>
        <v>2.7E-2</v>
      </c>
      <c r="F33" s="9">
        <f t="shared" si="3"/>
        <v>0.93669999999999998</v>
      </c>
    </row>
    <row r="34" spans="1:6">
      <c r="A34" s="3">
        <v>8</v>
      </c>
      <c r="B34" s="3" t="s">
        <v>28</v>
      </c>
      <c r="C34" s="9">
        <v>2.3199999999999998E-2</v>
      </c>
      <c r="D34" s="13">
        <f t="shared" si="2"/>
        <v>0.90969999999999995</v>
      </c>
      <c r="E34" s="10">
        <f>'TARIFNE STAVKE od 01.04.2022'!F23</f>
        <v>2.53E-2</v>
      </c>
      <c r="F34" s="9">
        <f t="shared" si="3"/>
        <v>0.93499999999999994</v>
      </c>
    </row>
    <row r="36" spans="1:6">
      <c r="A36" s="117" t="s">
        <v>29</v>
      </c>
      <c r="B36" s="117"/>
      <c r="C36" s="117"/>
      <c r="D36" s="117"/>
      <c r="E36" s="117"/>
      <c r="F36" s="117"/>
    </row>
    <row r="37" spans="1:6" ht="38.25">
      <c r="A37" s="3" t="s">
        <v>8</v>
      </c>
      <c r="B37" s="3" t="s">
        <v>9</v>
      </c>
      <c r="C37" s="4" t="s">
        <v>10</v>
      </c>
      <c r="D37" s="4" t="s">
        <v>11</v>
      </c>
      <c r="E37" s="4" t="s">
        <v>12</v>
      </c>
      <c r="F37" s="4" t="s">
        <v>13</v>
      </c>
    </row>
    <row r="38" spans="1:6">
      <c r="A38" s="7"/>
      <c r="B38" s="7" t="s">
        <v>14</v>
      </c>
      <c r="C38" s="7" t="s">
        <v>15</v>
      </c>
      <c r="D38" s="7" t="s">
        <v>5</v>
      </c>
      <c r="E38" s="7" t="s">
        <v>16</v>
      </c>
      <c r="F38" s="11" t="s">
        <v>17</v>
      </c>
    </row>
    <row r="39" spans="1:6">
      <c r="A39" s="120" t="s">
        <v>30</v>
      </c>
      <c r="B39" s="121"/>
      <c r="C39" s="121"/>
      <c r="D39" s="121"/>
      <c r="E39" s="121"/>
      <c r="F39" s="121"/>
    </row>
    <row r="40" spans="1:6">
      <c r="A40" s="3">
        <v>1</v>
      </c>
      <c r="B40" s="3" t="s">
        <v>19</v>
      </c>
      <c r="C40" s="9">
        <v>2.5899999999999999E-2</v>
      </c>
      <c r="D40" s="13">
        <f t="shared" ref="D40:D44" si="4">C40+$C$9</f>
        <v>0.91239999999999999</v>
      </c>
      <c r="E40" s="8">
        <f>'TARIFNE STAVKE do 31.03.2022'!F27</f>
        <v>2.4500000000000001E-2</v>
      </c>
      <c r="F40" s="9">
        <f>(D40+E40)</f>
        <v>0.93689999999999996</v>
      </c>
    </row>
    <row r="41" spans="1:6">
      <c r="A41" s="3">
        <v>2</v>
      </c>
      <c r="B41" s="3" t="s">
        <v>20</v>
      </c>
      <c r="C41" s="9">
        <v>2.5899999999999999E-2</v>
      </c>
      <c r="D41" s="13">
        <f t="shared" si="4"/>
        <v>0.91239999999999999</v>
      </c>
      <c r="E41" s="8">
        <f>'TARIFNE STAVKE do 31.03.2022'!F28</f>
        <v>2.4299999999999999E-2</v>
      </c>
      <c r="F41" s="9">
        <f t="shared" ref="F41:F44" si="5">(D41+E41)</f>
        <v>0.93669999999999998</v>
      </c>
    </row>
    <row r="42" spans="1:6">
      <c r="A42" s="3">
        <v>3</v>
      </c>
      <c r="B42" s="3" t="s">
        <v>21</v>
      </c>
      <c r="C42" s="9">
        <v>2.5899999999999999E-2</v>
      </c>
      <c r="D42" s="13">
        <f t="shared" si="4"/>
        <v>0.91239999999999999</v>
      </c>
      <c r="E42" s="8">
        <f>'TARIFNE STAVKE do 31.03.2022'!F29</f>
        <v>2.1899999999999999E-2</v>
      </c>
      <c r="F42" s="9">
        <f t="shared" si="5"/>
        <v>0.93430000000000002</v>
      </c>
    </row>
    <row r="43" spans="1:6">
      <c r="A43" s="3">
        <v>4</v>
      </c>
      <c r="B43" s="3" t="s">
        <v>22</v>
      </c>
      <c r="C43" s="9">
        <v>2.5899999999999999E-2</v>
      </c>
      <c r="D43" s="13">
        <f t="shared" si="4"/>
        <v>0.91239999999999999</v>
      </c>
      <c r="E43" s="8">
        <f>'TARIFNE STAVKE do 31.03.2022'!F30</f>
        <v>2.07E-2</v>
      </c>
      <c r="F43" s="9">
        <f t="shared" si="5"/>
        <v>0.93310000000000004</v>
      </c>
    </row>
    <row r="44" spans="1:6">
      <c r="A44" s="3">
        <v>5</v>
      </c>
      <c r="B44" s="3" t="s">
        <v>23</v>
      </c>
      <c r="C44" s="9">
        <v>2.5899999999999999E-2</v>
      </c>
      <c r="D44" s="13">
        <f t="shared" si="4"/>
        <v>0.91239999999999999</v>
      </c>
      <c r="E44" s="8">
        <f>'TARIFNE STAVKE do 31.03.2022'!F31</f>
        <v>1.8200000000000001E-2</v>
      </c>
      <c r="F44" s="9">
        <f t="shared" si="5"/>
        <v>0.93059999999999998</v>
      </c>
    </row>
    <row r="45" spans="1:6">
      <c r="A45" s="120" t="s">
        <v>31</v>
      </c>
      <c r="B45" s="121"/>
      <c r="C45" s="121"/>
      <c r="D45" s="121"/>
      <c r="E45" s="121"/>
      <c r="F45" s="121"/>
    </row>
    <row r="46" spans="1:6">
      <c r="A46" s="3">
        <v>1</v>
      </c>
      <c r="B46" s="3" t="s">
        <v>20</v>
      </c>
      <c r="C46" s="9">
        <v>3.04E-2</v>
      </c>
      <c r="D46" s="13">
        <f t="shared" ref="D46:D49" si="6">C46+$C$9</f>
        <v>0.91689999999999994</v>
      </c>
      <c r="E46" s="8">
        <f>'TARIFNE STAVKE do 31.03.2022'!F35</f>
        <v>7.46E-2</v>
      </c>
      <c r="F46" s="9">
        <f>(D46+E46)</f>
        <v>0.99149999999999994</v>
      </c>
    </row>
    <row r="47" spans="1:6">
      <c r="A47" s="3">
        <v>2</v>
      </c>
      <c r="B47" s="3" t="s">
        <v>21</v>
      </c>
      <c r="C47" s="9">
        <v>3.04E-2</v>
      </c>
      <c r="D47" s="13">
        <f t="shared" si="6"/>
        <v>0.91689999999999994</v>
      </c>
      <c r="E47" s="8">
        <f>'TARIFNE STAVKE do 31.03.2022'!F36</f>
        <v>7.0900000000000005E-2</v>
      </c>
      <c r="F47" s="9">
        <f t="shared" ref="F47:F49" si="7">(D47+E47)</f>
        <v>0.9877999999999999</v>
      </c>
    </row>
    <row r="48" spans="1:6">
      <c r="A48" s="3">
        <v>3</v>
      </c>
      <c r="B48" s="3" t="s">
        <v>22</v>
      </c>
      <c r="C48" s="9">
        <v>3.04E-2</v>
      </c>
      <c r="D48" s="13">
        <f t="shared" si="6"/>
        <v>0.91689999999999994</v>
      </c>
      <c r="E48" s="8">
        <f>'TARIFNE STAVKE do 31.03.2022'!F37</f>
        <v>6.7100000000000007E-2</v>
      </c>
      <c r="F48" s="9">
        <f t="shared" si="7"/>
        <v>0.98399999999999999</v>
      </c>
    </row>
    <row r="49" spans="1:6">
      <c r="A49" s="3">
        <v>4</v>
      </c>
      <c r="B49" s="3" t="s">
        <v>23</v>
      </c>
      <c r="C49" s="9">
        <v>3.04E-2</v>
      </c>
      <c r="D49" s="13">
        <f t="shared" si="6"/>
        <v>0.91689999999999994</v>
      </c>
      <c r="E49" s="8">
        <f>'TARIFNE STAVKE do 31.03.2022'!F38</f>
        <v>6.7100000000000007E-2</v>
      </c>
      <c r="F49" s="9">
        <f t="shared" si="7"/>
        <v>0.98399999999999999</v>
      </c>
    </row>
    <row r="51" spans="1:6">
      <c r="A51" s="117" t="s">
        <v>32</v>
      </c>
      <c r="B51" s="117"/>
      <c r="C51" s="117"/>
      <c r="D51" s="117"/>
      <c r="E51" s="117"/>
      <c r="F51" s="117"/>
    </row>
    <row r="52" spans="1:6" ht="38.25">
      <c r="A52" s="3" t="s">
        <v>8</v>
      </c>
      <c r="B52" s="3" t="s">
        <v>9</v>
      </c>
      <c r="C52" s="4" t="s">
        <v>10</v>
      </c>
      <c r="D52" s="4" t="s">
        <v>11</v>
      </c>
      <c r="E52" s="4" t="s">
        <v>12</v>
      </c>
      <c r="F52" s="4" t="s">
        <v>13</v>
      </c>
    </row>
    <row r="53" spans="1:6">
      <c r="A53" s="7"/>
      <c r="B53" s="7" t="s">
        <v>14</v>
      </c>
      <c r="C53" s="7" t="s">
        <v>15</v>
      </c>
      <c r="D53" s="7" t="s">
        <v>5</v>
      </c>
      <c r="E53" s="7" t="s">
        <v>16</v>
      </c>
      <c r="F53" s="11" t="s">
        <v>17</v>
      </c>
    </row>
    <row r="54" spans="1:6">
      <c r="A54" s="122" t="s">
        <v>33</v>
      </c>
      <c r="B54" s="122"/>
      <c r="C54" s="122"/>
      <c r="D54" s="122"/>
      <c r="E54" s="122"/>
      <c r="F54" s="122"/>
    </row>
    <row r="55" spans="1:6">
      <c r="A55" s="3">
        <v>1</v>
      </c>
      <c r="B55" s="3" t="s">
        <v>20</v>
      </c>
      <c r="C55" s="9">
        <v>3.4200000000000001E-2</v>
      </c>
      <c r="D55" s="13">
        <f t="shared" ref="D55:D57" si="8">C55+$C$9</f>
        <v>0.92069999999999996</v>
      </c>
      <c r="E55" s="10">
        <f>'TARIFNE STAVKE do 31.03.2022'!F42</f>
        <v>5.2200000000000003E-2</v>
      </c>
      <c r="F55" s="9">
        <f>(D55+E55)</f>
        <v>0.97289999999999999</v>
      </c>
    </row>
    <row r="56" spans="1:6">
      <c r="A56" s="3">
        <v>2</v>
      </c>
      <c r="B56" s="3" t="s">
        <v>21</v>
      </c>
      <c r="C56" s="9">
        <v>3.4200000000000001E-2</v>
      </c>
      <c r="D56" s="13">
        <f t="shared" si="8"/>
        <v>0.92069999999999996</v>
      </c>
      <c r="E56" s="10">
        <f>'TARIFNE STAVKE do 31.03.2022'!F43</f>
        <v>5.2200000000000003E-2</v>
      </c>
      <c r="F56" s="9">
        <f t="shared" ref="F56:F57" si="9">(D56+E56)</f>
        <v>0.97289999999999999</v>
      </c>
    </row>
    <row r="57" spans="1:6">
      <c r="A57" s="3">
        <v>3</v>
      </c>
      <c r="B57" s="3" t="s">
        <v>22</v>
      </c>
      <c r="C57" s="9">
        <v>3.4200000000000001E-2</v>
      </c>
      <c r="D57" s="13">
        <f t="shared" si="8"/>
        <v>0.92069999999999996</v>
      </c>
      <c r="E57" s="10">
        <f>'TARIFNE STAVKE do 31.03.2022'!F44</f>
        <v>4.9599999999999998E-2</v>
      </c>
      <c r="F57" s="9">
        <f t="shared" si="9"/>
        <v>0.97029999999999994</v>
      </c>
    </row>
    <row r="58" spans="1:6">
      <c r="A58" s="122" t="s">
        <v>34</v>
      </c>
      <c r="B58" s="122"/>
      <c r="C58" s="122"/>
      <c r="D58" s="122"/>
      <c r="E58" s="122"/>
      <c r="F58" s="122"/>
    </row>
    <row r="59" spans="1:6">
      <c r="A59" s="3">
        <v>1</v>
      </c>
      <c r="B59" s="3" t="s">
        <v>20</v>
      </c>
      <c r="C59" s="9">
        <v>3.4200000000000001E-2</v>
      </c>
      <c r="D59" s="13">
        <f t="shared" ref="D59:D61" si="10">C59+$C$9</f>
        <v>0.92069999999999996</v>
      </c>
      <c r="E59" s="10">
        <f>'TARIFNE STAVKE do 31.03.2022'!F48</f>
        <v>4.7199999999999999E-2</v>
      </c>
      <c r="F59" s="9">
        <f>(D59+E59)</f>
        <v>0.96789999999999998</v>
      </c>
    </row>
    <row r="60" spans="1:6">
      <c r="A60" s="3">
        <v>2</v>
      </c>
      <c r="B60" s="3" t="s">
        <v>21</v>
      </c>
      <c r="C60" s="9">
        <v>3.4200000000000001E-2</v>
      </c>
      <c r="D60" s="13">
        <f t="shared" si="10"/>
        <v>0.92069999999999996</v>
      </c>
      <c r="E60" s="10">
        <f>'TARIFNE STAVKE do 31.03.2022'!F49</f>
        <v>4.7199999999999999E-2</v>
      </c>
      <c r="F60" s="9">
        <f t="shared" ref="F60:F61" si="11">(D60+E60)</f>
        <v>0.96789999999999998</v>
      </c>
    </row>
    <row r="61" spans="1:6">
      <c r="A61" s="3">
        <v>3</v>
      </c>
      <c r="B61" s="3" t="s">
        <v>23</v>
      </c>
      <c r="C61" s="9">
        <v>3.4200000000000001E-2</v>
      </c>
      <c r="D61" s="13">
        <f t="shared" si="10"/>
        <v>0.92069999999999996</v>
      </c>
      <c r="E61" s="10">
        <f>'TARIFNE STAVKE do 31.03.2022'!F50</f>
        <v>4.2500000000000003E-2</v>
      </c>
      <c r="F61" s="9">
        <f t="shared" si="11"/>
        <v>0.96319999999999995</v>
      </c>
    </row>
    <row r="63" spans="1:6">
      <c r="A63" s="117" t="s">
        <v>35</v>
      </c>
      <c r="B63" s="117"/>
      <c r="C63" s="117"/>
      <c r="D63" s="117"/>
      <c r="E63" s="117"/>
      <c r="F63" s="117"/>
    </row>
    <row r="64" spans="1:6" ht="38.25">
      <c r="A64" s="3" t="s">
        <v>8</v>
      </c>
      <c r="B64" s="3" t="s">
        <v>9</v>
      </c>
      <c r="C64" s="4" t="s">
        <v>10</v>
      </c>
      <c r="D64" s="4" t="s">
        <v>11</v>
      </c>
      <c r="E64" s="4" t="s">
        <v>12</v>
      </c>
      <c r="F64" s="4" t="s">
        <v>13</v>
      </c>
    </row>
    <row r="65" spans="1:6">
      <c r="A65" s="7"/>
      <c r="B65" s="7" t="s">
        <v>14</v>
      </c>
      <c r="C65" s="7" t="s">
        <v>15</v>
      </c>
      <c r="D65" s="7" t="s">
        <v>5</v>
      </c>
      <c r="E65" s="7" t="s">
        <v>16</v>
      </c>
      <c r="F65" s="11" t="s">
        <v>17</v>
      </c>
    </row>
    <row r="66" spans="1:6">
      <c r="A66" s="123" t="s">
        <v>150</v>
      </c>
      <c r="B66" s="124"/>
      <c r="C66" s="124"/>
      <c r="D66" s="124"/>
      <c r="E66" s="124"/>
      <c r="F66" s="124"/>
    </row>
    <row r="67" spans="1:6">
      <c r="A67" s="3">
        <v>1</v>
      </c>
      <c r="B67" s="3" t="s">
        <v>20</v>
      </c>
      <c r="C67" s="9">
        <v>3.04E-2</v>
      </c>
      <c r="D67" s="13">
        <f t="shared" ref="D67:D70" si="12">C67+$C$9</f>
        <v>0.91689999999999994</v>
      </c>
      <c r="E67" s="8">
        <f>'TARIFNE STAVKE od 01.04.2022'!F17</f>
        <v>3.3700000000000001E-2</v>
      </c>
      <c r="F67" s="9">
        <f>(D67+E67)</f>
        <v>0.95059999999999989</v>
      </c>
    </row>
    <row r="68" spans="1:6">
      <c r="A68" s="3">
        <v>2</v>
      </c>
      <c r="B68" s="3" t="s">
        <v>21</v>
      </c>
      <c r="C68" s="9">
        <v>3.04E-2</v>
      </c>
      <c r="D68" s="13">
        <f t="shared" si="12"/>
        <v>0.91689999999999994</v>
      </c>
      <c r="E68" s="8">
        <f>'TARIFNE STAVKE od 01.04.2022'!F18</f>
        <v>3.3700000000000001E-2</v>
      </c>
      <c r="F68" s="9">
        <f t="shared" ref="F68:F70" si="13">(D68+E68)</f>
        <v>0.95059999999999989</v>
      </c>
    </row>
    <row r="69" spans="1:6">
      <c r="A69" s="3">
        <v>3</v>
      </c>
      <c r="B69" s="3" t="s">
        <v>22</v>
      </c>
      <c r="C69" s="9">
        <v>3.04E-2</v>
      </c>
      <c r="D69" s="13">
        <f t="shared" si="12"/>
        <v>0.91689999999999994</v>
      </c>
      <c r="E69" s="8">
        <f>'TARIFNE STAVKE od 01.04.2022'!F19</f>
        <v>3.0300000000000001E-2</v>
      </c>
      <c r="F69" s="9">
        <f t="shared" si="13"/>
        <v>0.94719999999999993</v>
      </c>
    </row>
    <row r="70" spans="1:6">
      <c r="A70" s="3">
        <v>4</v>
      </c>
      <c r="B70" s="3" t="s">
        <v>23</v>
      </c>
      <c r="C70" s="9">
        <v>3.04E-2</v>
      </c>
      <c r="D70" s="13">
        <f t="shared" si="12"/>
        <v>0.91689999999999994</v>
      </c>
      <c r="E70" s="8">
        <f>'TARIFNE STAVKE od 01.04.2022'!F20</f>
        <v>3.0300000000000001E-2</v>
      </c>
      <c r="F70" s="9">
        <f t="shared" si="13"/>
        <v>0.94719999999999993</v>
      </c>
    </row>
    <row r="71" spans="1:6">
      <c r="A71" s="120" t="s">
        <v>37</v>
      </c>
      <c r="B71" s="121"/>
      <c r="C71" s="121"/>
      <c r="D71" s="121"/>
      <c r="E71" s="121"/>
      <c r="F71" s="121"/>
    </row>
    <row r="72" spans="1:6">
      <c r="A72" s="3">
        <v>1</v>
      </c>
      <c r="B72" s="3" t="s">
        <v>19</v>
      </c>
      <c r="C72" s="9">
        <v>3.04E-2</v>
      </c>
      <c r="D72" s="13">
        <f t="shared" ref="D72:D76" si="14">C72+$C$9</f>
        <v>0.91689999999999994</v>
      </c>
      <c r="E72" s="8">
        <f>'TARIFNE STAVKE do 31.03.2022'!F61</f>
        <v>0.04</v>
      </c>
      <c r="F72" s="9">
        <f>(D72+E72)</f>
        <v>0.95689999999999997</v>
      </c>
    </row>
    <row r="73" spans="1:6">
      <c r="A73" s="3">
        <v>2</v>
      </c>
      <c r="B73" s="3" t="s">
        <v>20</v>
      </c>
      <c r="C73" s="9">
        <v>3.04E-2</v>
      </c>
      <c r="D73" s="13">
        <f t="shared" si="14"/>
        <v>0.91689999999999994</v>
      </c>
      <c r="E73" s="8">
        <f>'TARIFNE STAVKE do 31.03.2022'!F62</f>
        <v>3.0800000000000001E-2</v>
      </c>
      <c r="F73" s="9">
        <f t="shared" ref="F73:F76" si="15">(D73+E73)</f>
        <v>0.94769999999999999</v>
      </c>
    </row>
    <row r="74" spans="1:6">
      <c r="A74" s="3">
        <v>3</v>
      </c>
      <c r="B74" s="3" t="s">
        <v>21</v>
      </c>
      <c r="C74" s="9">
        <v>3.04E-2</v>
      </c>
      <c r="D74" s="13">
        <f t="shared" si="14"/>
        <v>0.91689999999999994</v>
      </c>
      <c r="E74" s="8">
        <f>'TARIFNE STAVKE do 31.03.2022'!F63</f>
        <v>3.0800000000000001E-2</v>
      </c>
      <c r="F74" s="9">
        <f t="shared" si="15"/>
        <v>0.94769999999999999</v>
      </c>
    </row>
    <row r="75" spans="1:6">
      <c r="A75" s="3">
        <v>4</v>
      </c>
      <c r="B75" s="3" t="s">
        <v>22</v>
      </c>
      <c r="C75" s="9">
        <v>3.04E-2</v>
      </c>
      <c r="D75" s="13">
        <f t="shared" si="14"/>
        <v>0.91689999999999994</v>
      </c>
      <c r="E75" s="8">
        <f>'TARIFNE STAVKE do 31.03.2022'!F64</f>
        <v>2.93E-2</v>
      </c>
      <c r="F75" s="9">
        <f t="shared" si="15"/>
        <v>0.94619999999999993</v>
      </c>
    </row>
    <row r="76" spans="1:6">
      <c r="A76" s="3">
        <v>5</v>
      </c>
      <c r="B76" s="3" t="s">
        <v>23</v>
      </c>
      <c r="C76" s="9">
        <v>3.04E-2</v>
      </c>
      <c r="D76" s="13">
        <f t="shared" si="14"/>
        <v>0.91689999999999994</v>
      </c>
      <c r="E76" s="8">
        <f>'TARIFNE STAVKE do 31.03.2022'!F65</f>
        <v>2.7699999999999999E-2</v>
      </c>
      <c r="F76" s="9">
        <f t="shared" si="15"/>
        <v>0.94459999999999988</v>
      </c>
    </row>
    <row r="77" spans="1:6">
      <c r="A77" s="122" t="s">
        <v>38</v>
      </c>
      <c r="B77" s="122"/>
      <c r="C77" s="122"/>
      <c r="D77" s="122"/>
      <c r="E77" s="122"/>
      <c r="F77" s="122"/>
    </row>
    <row r="78" spans="1:6">
      <c r="A78" s="3">
        <v>1</v>
      </c>
      <c r="B78" s="3" t="s">
        <v>19</v>
      </c>
      <c r="C78" s="9">
        <v>3.4200000000000001E-2</v>
      </c>
      <c r="D78" s="13">
        <f t="shared" ref="D78:D81" si="16">C78+$C$9</f>
        <v>0.92069999999999996</v>
      </c>
      <c r="E78" s="8">
        <f>'TARIFNE STAVKE do 31.03.2022'!F69</f>
        <v>3.6600000000000001E-2</v>
      </c>
      <c r="F78" s="9">
        <f>(D78+E78)</f>
        <v>0.95729999999999993</v>
      </c>
    </row>
    <row r="79" spans="1:6">
      <c r="A79" s="3">
        <v>2</v>
      </c>
      <c r="B79" s="3" t="s">
        <v>20</v>
      </c>
      <c r="C79" s="9">
        <v>3.4200000000000001E-2</v>
      </c>
      <c r="D79" s="13">
        <f t="shared" si="16"/>
        <v>0.92069999999999996</v>
      </c>
      <c r="E79" s="8">
        <f>'TARIFNE STAVKE do 31.03.2022'!F70</f>
        <v>3.1800000000000002E-2</v>
      </c>
      <c r="F79" s="9">
        <f t="shared" ref="F79:F81" si="17">(D79+E79)</f>
        <v>0.95250000000000001</v>
      </c>
    </row>
    <row r="80" spans="1:6">
      <c r="A80" s="3">
        <v>3</v>
      </c>
      <c r="B80" s="3" t="s">
        <v>21</v>
      </c>
      <c r="C80" s="9">
        <v>3.4200000000000001E-2</v>
      </c>
      <c r="D80" s="13">
        <f t="shared" si="16"/>
        <v>0.92069999999999996</v>
      </c>
      <c r="E80" s="8">
        <f>'TARIFNE STAVKE do 31.03.2022'!F71</f>
        <v>2.86E-2</v>
      </c>
      <c r="F80" s="9">
        <f t="shared" si="17"/>
        <v>0.94929999999999992</v>
      </c>
    </row>
    <row r="81" spans="1:6">
      <c r="A81" s="3">
        <v>4</v>
      </c>
      <c r="B81" s="3" t="s">
        <v>23</v>
      </c>
      <c r="C81" s="9">
        <v>3.4200000000000001E-2</v>
      </c>
      <c r="D81" s="13">
        <f t="shared" si="16"/>
        <v>0.92069999999999996</v>
      </c>
      <c r="E81" s="8">
        <f>'TARIFNE STAVKE do 31.03.2022'!F72</f>
        <v>2.5399999999999999E-2</v>
      </c>
      <c r="F81" s="9">
        <f t="shared" si="17"/>
        <v>0.94609999999999994</v>
      </c>
    </row>
    <row r="83" spans="1:6">
      <c r="A83" s="117" t="s">
        <v>39</v>
      </c>
      <c r="B83" s="117"/>
      <c r="C83" s="117"/>
      <c r="D83" s="117"/>
      <c r="E83" s="117"/>
      <c r="F83" s="117"/>
    </row>
    <row r="84" spans="1:6" ht="38.25">
      <c r="A84" s="3" t="s">
        <v>8</v>
      </c>
      <c r="B84" s="3" t="s">
        <v>9</v>
      </c>
      <c r="C84" s="4" t="s">
        <v>10</v>
      </c>
      <c r="D84" s="4" t="s">
        <v>11</v>
      </c>
      <c r="E84" s="4" t="s">
        <v>12</v>
      </c>
      <c r="F84" s="4" t="s">
        <v>13</v>
      </c>
    </row>
    <row r="85" spans="1:6">
      <c r="A85" s="7"/>
      <c r="B85" s="7" t="s">
        <v>14</v>
      </c>
      <c r="C85" s="7" t="s">
        <v>15</v>
      </c>
      <c r="D85" s="7" t="s">
        <v>5</v>
      </c>
      <c r="E85" s="7" t="s">
        <v>16</v>
      </c>
      <c r="F85" s="11" t="s">
        <v>17</v>
      </c>
    </row>
    <row r="86" spans="1:6">
      <c r="A86" s="120" t="s">
        <v>40</v>
      </c>
      <c r="B86" s="121"/>
      <c r="C86" s="121"/>
      <c r="D86" s="121"/>
      <c r="E86" s="121"/>
      <c r="F86" s="121"/>
    </row>
    <row r="87" spans="1:6">
      <c r="A87" s="3">
        <v>1</v>
      </c>
      <c r="B87" s="3" t="s">
        <v>19</v>
      </c>
      <c r="C87" s="9">
        <v>2.8199999999999999E-2</v>
      </c>
      <c r="D87" s="13">
        <f t="shared" ref="D87:D93" si="18">C87+$C$9</f>
        <v>0.91469999999999996</v>
      </c>
      <c r="E87" s="8">
        <f>'TARIFNE STAVKE do 31.03.2022'!F76</f>
        <v>4.3099999999999999E-2</v>
      </c>
      <c r="F87" s="9">
        <f>(D87+E87)</f>
        <v>0.95779999999999998</v>
      </c>
    </row>
    <row r="88" spans="1:6">
      <c r="A88" s="3">
        <v>2</v>
      </c>
      <c r="B88" s="3" t="s">
        <v>20</v>
      </c>
      <c r="C88" s="9">
        <v>2.8199999999999999E-2</v>
      </c>
      <c r="D88" s="13">
        <f t="shared" si="18"/>
        <v>0.91469999999999996</v>
      </c>
      <c r="E88" s="8">
        <f>'TARIFNE STAVKE do 31.03.2022'!F77</f>
        <v>3.5900000000000001E-2</v>
      </c>
      <c r="F88" s="9">
        <f t="shared" ref="F88:F93" si="19">(D88+E88)</f>
        <v>0.9506</v>
      </c>
    </row>
    <row r="89" spans="1:6">
      <c r="A89" s="3">
        <v>3</v>
      </c>
      <c r="B89" s="3" t="s">
        <v>21</v>
      </c>
      <c r="C89" s="9">
        <v>2.8199999999999999E-2</v>
      </c>
      <c r="D89" s="13">
        <f t="shared" si="18"/>
        <v>0.91469999999999996</v>
      </c>
      <c r="E89" s="8">
        <f>'TARIFNE STAVKE do 31.03.2022'!F78</f>
        <v>3.4099999999999998E-2</v>
      </c>
      <c r="F89" s="9">
        <f t="shared" si="19"/>
        <v>0.94879999999999998</v>
      </c>
    </row>
    <row r="90" spans="1:6">
      <c r="A90" s="3">
        <v>4</v>
      </c>
      <c r="B90" s="3" t="s">
        <v>22</v>
      </c>
      <c r="C90" s="9">
        <v>2.8199999999999999E-2</v>
      </c>
      <c r="D90" s="13">
        <f t="shared" si="18"/>
        <v>0.91469999999999996</v>
      </c>
      <c r="E90" s="8">
        <f>'TARIFNE STAVKE do 31.03.2022'!F79</f>
        <v>3.2300000000000002E-2</v>
      </c>
      <c r="F90" s="9">
        <f t="shared" si="19"/>
        <v>0.94699999999999995</v>
      </c>
    </row>
    <row r="91" spans="1:6">
      <c r="A91" s="3">
        <v>5</v>
      </c>
      <c r="B91" s="3" t="s">
        <v>23</v>
      </c>
      <c r="C91" s="9">
        <v>2.8199999999999999E-2</v>
      </c>
      <c r="D91" s="13">
        <f t="shared" si="18"/>
        <v>0.91469999999999996</v>
      </c>
      <c r="E91" s="8">
        <f>'TARIFNE STAVKE do 31.03.2022'!F80</f>
        <v>3.0499999999999999E-2</v>
      </c>
      <c r="F91" s="9">
        <f t="shared" si="19"/>
        <v>0.94519999999999993</v>
      </c>
    </row>
    <row r="92" spans="1:6">
      <c r="A92" s="3">
        <v>6</v>
      </c>
      <c r="B92" s="3" t="s">
        <v>24</v>
      </c>
      <c r="C92" s="9">
        <v>2.8199999999999999E-2</v>
      </c>
      <c r="D92" s="13">
        <f t="shared" si="18"/>
        <v>0.91469999999999996</v>
      </c>
      <c r="E92" s="8">
        <f>'TARIFNE STAVKE do 31.03.2022'!F81</f>
        <v>2.87E-2</v>
      </c>
      <c r="F92" s="9">
        <f t="shared" si="19"/>
        <v>0.94339999999999991</v>
      </c>
    </row>
    <row r="93" spans="1:6">
      <c r="A93" s="3">
        <v>7</v>
      </c>
      <c r="B93" s="3" t="s">
        <v>25</v>
      </c>
      <c r="C93" s="9">
        <v>2.8199999999999999E-2</v>
      </c>
      <c r="D93" s="13">
        <f t="shared" si="18"/>
        <v>0.91469999999999996</v>
      </c>
      <c r="E93" s="8">
        <f>'TARIFNE STAVKE do 31.03.2022'!F82</f>
        <v>2.87E-2</v>
      </c>
      <c r="F93" s="9">
        <f t="shared" si="19"/>
        <v>0.94339999999999991</v>
      </c>
    </row>
    <row r="94" spans="1:6">
      <c r="A94" s="120" t="s">
        <v>41</v>
      </c>
      <c r="B94" s="121"/>
      <c r="C94" s="121"/>
      <c r="D94" s="121"/>
      <c r="E94" s="121"/>
      <c r="F94" s="121"/>
    </row>
    <row r="95" spans="1:6">
      <c r="A95" s="3">
        <v>1</v>
      </c>
      <c r="B95" s="3" t="s">
        <v>20</v>
      </c>
      <c r="C95" s="9">
        <v>2.8199999999999999E-2</v>
      </c>
      <c r="D95" s="13">
        <f t="shared" ref="D95:D97" si="20">C95+$C$9</f>
        <v>0.91469999999999996</v>
      </c>
      <c r="E95" s="8">
        <f>'TARIFNE STAVKE do 31.03.2022'!F86</f>
        <v>2.23E-2</v>
      </c>
      <c r="F95" s="9">
        <f>(D95+E95)</f>
        <v>0.93699999999999994</v>
      </c>
    </row>
    <row r="96" spans="1:6">
      <c r="A96" s="3">
        <v>2</v>
      </c>
      <c r="B96" s="3" t="s">
        <v>22</v>
      </c>
      <c r="C96" s="9">
        <v>2.8199999999999999E-2</v>
      </c>
      <c r="D96" s="13">
        <f t="shared" si="20"/>
        <v>0.91469999999999996</v>
      </c>
      <c r="E96" s="8">
        <f>'TARIFNE STAVKE do 31.03.2022'!F87</f>
        <v>1.78E-2</v>
      </c>
      <c r="F96" s="9">
        <f t="shared" ref="F96:F97" si="21">(D96+E96)</f>
        <v>0.9325</v>
      </c>
    </row>
    <row r="97" spans="1:6">
      <c r="A97" s="3">
        <v>3</v>
      </c>
      <c r="B97" s="3" t="s">
        <v>23</v>
      </c>
      <c r="C97" s="9">
        <v>2.8199999999999999E-2</v>
      </c>
      <c r="D97" s="13">
        <f t="shared" si="20"/>
        <v>0.91469999999999996</v>
      </c>
      <c r="E97" s="8">
        <f>'TARIFNE STAVKE do 31.03.2022'!F88</f>
        <v>1.78E-2</v>
      </c>
      <c r="F97" s="9">
        <f t="shared" si="21"/>
        <v>0.9325</v>
      </c>
    </row>
    <row r="99" spans="1:6">
      <c r="A99" s="117" t="s">
        <v>42</v>
      </c>
      <c r="B99" s="117"/>
      <c r="C99" s="117"/>
      <c r="D99" s="117"/>
      <c r="E99" s="117"/>
      <c r="F99" s="117"/>
    </row>
    <row r="100" spans="1:6" ht="38.25">
      <c r="A100" s="3" t="s">
        <v>8</v>
      </c>
      <c r="B100" s="3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</row>
    <row r="101" spans="1:6">
      <c r="A101" s="7"/>
      <c r="B101" s="7" t="s">
        <v>14</v>
      </c>
      <c r="C101" s="7" t="s">
        <v>15</v>
      </c>
      <c r="D101" s="7" t="s">
        <v>5</v>
      </c>
      <c r="E101" s="7" t="s">
        <v>16</v>
      </c>
      <c r="F101" s="11" t="s">
        <v>17</v>
      </c>
    </row>
    <row r="102" spans="1:6">
      <c r="A102" s="120" t="s">
        <v>43</v>
      </c>
      <c r="B102" s="121"/>
      <c r="C102" s="121"/>
      <c r="D102" s="121"/>
      <c r="E102" s="121"/>
      <c r="F102" s="121"/>
    </row>
    <row r="103" spans="1:6">
      <c r="A103" s="3">
        <v>1</v>
      </c>
      <c r="B103" s="3" t="s">
        <v>20</v>
      </c>
      <c r="C103" s="9">
        <v>3.1199999999999999E-2</v>
      </c>
      <c r="D103" s="13">
        <f t="shared" ref="D103:D105" si="22">C103+$C$9</f>
        <v>0.91769999999999996</v>
      </c>
      <c r="E103" s="8">
        <f>'TARIFNE STAVKE do 31.03.2022'!F92</f>
        <v>4.3999999999999997E-2</v>
      </c>
      <c r="F103" s="9">
        <f>(D103+E103)</f>
        <v>0.9617</v>
      </c>
    </row>
    <row r="104" spans="1:6">
      <c r="A104" s="3">
        <v>2</v>
      </c>
      <c r="B104" s="3" t="s">
        <v>21</v>
      </c>
      <c r="C104" s="9">
        <v>3.1199999999999999E-2</v>
      </c>
      <c r="D104" s="13">
        <f t="shared" si="22"/>
        <v>0.91769999999999996</v>
      </c>
      <c r="E104" s="8">
        <f>'TARIFNE STAVKE do 31.03.2022'!F93</f>
        <v>3.5200000000000002E-2</v>
      </c>
      <c r="F104" s="9">
        <f t="shared" ref="F104:F105" si="23">(D104+E104)</f>
        <v>0.95289999999999997</v>
      </c>
    </row>
    <row r="105" spans="1:6">
      <c r="A105" s="3">
        <v>3</v>
      </c>
      <c r="B105" s="3" t="s">
        <v>22</v>
      </c>
      <c r="C105" s="9">
        <v>3.1199999999999999E-2</v>
      </c>
      <c r="D105" s="13">
        <f t="shared" si="22"/>
        <v>0.91769999999999996</v>
      </c>
      <c r="E105" s="8">
        <f>'TARIFNE STAVKE do 31.03.2022'!F94</f>
        <v>3.3000000000000002E-2</v>
      </c>
      <c r="F105" s="9">
        <f t="shared" si="23"/>
        <v>0.95069999999999999</v>
      </c>
    </row>
    <row r="106" spans="1:6">
      <c r="A106" s="120" t="s">
        <v>44</v>
      </c>
      <c r="B106" s="121"/>
      <c r="C106" s="121"/>
      <c r="D106" s="121"/>
      <c r="E106" s="121"/>
      <c r="F106" s="121"/>
    </row>
    <row r="107" spans="1:6">
      <c r="A107" s="3">
        <v>1</v>
      </c>
      <c r="B107" s="3" t="s">
        <v>19</v>
      </c>
      <c r="C107" s="9">
        <v>3.1199999999999999E-2</v>
      </c>
      <c r="D107" s="13">
        <f t="shared" ref="D107:D110" si="24">C107+$C$9</f>
        <v>0.91769999999999996</v>
      </c>
      <c r="E107" s="8">
        <f>'TARIFNE STAVKE do 31.03.2022'!F98</f>
        <v>3.9899999999999998E-2</v>
      </c>
      <c r="F107" s="9">
        <f>(D107+E107)</f>
        <v>0.95760000000000001</v>
      </c>
    </row>
    <row r="108" spans="1:6">
      <c r="A108" s="3">
        <v>2</v>
      </c>
      <c r="B108" s="3" t="s">
        <v>20</v>
      </c>
      <c r="C108" s="9">
        <v>3.1199999999999999E-2</v>
      </c>
      <c r="D108" s="13">
        <f t="shared" si="24"/>
        <v>0.91769999999999996</v>
      </c>
      <c r="E108" s="8">
        <f>'TARIFNE STAVKE do 31.03.2022'!F99</f>
        <v>3.1899999999999998E-2</v>
      </c>
      <c r="F108" s="9">
        <f t="shared" ref="F108:F110" si="25">(D108+E108)</f>
        <v>0.9496</v>
      </c>
    </row>
    <row r="109" spans="1:6">
      <c r="A109" s="3">
        <v>3</v>
      </c>
      <c r="B109" s="3" t="s">
        <v>21</v>
      </c>
      <c r="C109" s="9">
        <v>3.1199999999999999E-2</v>
      </c>
      <c r="D109" s="13">
        <f t="shared" si="24"/>
        <v>0.91769999999999996</v>
      </c>
      <c r="E109" s="8">
        <f>'TARIFNE STAVKE do 31.03.2022'!F100</f>
        <v>3.1899999999999998E-2</v>
      </c>
      <c r="F109" s="9">
        <f t="shared" si="25"/>
        <v>0.9496</v>
      </c>
    </row>
    <row r="110" spans="1:6">
      <c r="A110" s="3">
        <v>4</v>
      </c>
      <c r="B110" s="3" t="s">
        <v>23</v>
      </c>
      <c r="C110" s="9">
        <v>3.1199999999999999E-2</v>
      </c>
      <c r="D110" s="13">
        <f t="shared" si="24"/>
        <v>0.91769999999999996</v>
      </c>
      <c r="E110" s="8">
        <f>'TARIFNE STAVKE do 31.03.2022'!F101</f>
        <v>2.87E-2</v>
      </c>
      <c r="F110" s="9">
        <f t="shared" si="25"/>
        <v>0.94639999999999991</v>
      </c>
    </row>
    <row r="111" spans="1:6">
      <c r="A111" s="120" t="s">
        <v>45</v>
      </c>
      <c r="B111" s="121"/>
      <c r="C111" s="121"/>
      <c r="D111" s="121"/>
      <c r="E111" s="121"/>
      <c r="F111" s="121"/>
    </row>
    <row r="112" spans="1:6">
      <c r="A112" s="3">
        <v>1</v>
      </c>
      <c r="B112" s="3" t="s">
        <v>19</v>
      </c>
      <c r="C112" s="9">
        <v>3.1199999999999999E-2</v>
      </c>
      <c r="D112" s="13">
        <f t="shared" ref="D112:D113" si="26">C112+$C$9</f>
        <v>0.91769999999999996</v>
      </c>
      <c r="E112" s="8">
        <f>'TARIFNE STAVKE do 31.03.2022'!F105</f>
        <v>3.0499999999999999E-2</v>
      </c>
      <c r="F112" s="9">
        <f>(D112+E112)</f>
        <v>0.94819999999999993</v>
      </c>
    </row>
    <row r="113" spans="1:6">
      <c r="A113" s="3">
        <v>2</v>
      </c>
      <c r="B113" s="3" t="s">
        <v>20</v>
      </c>
      <c r="C113" s="9">
        <v>3.1199999999999999E-2</v>
      </c>
      <c r="D113" s="13">
        <f t="shared" si="26"/>
        <v>0.91769999999999996</v>
      </c>
      <c r="E113" s="8">
        <f>'TARIFNE STAVKE do 31.03.2022'!F106</f>
        <v>3.0499999999999999E-2</v>
      </c>
      <c r="F113" s="9">
        <f>(D113+E113)</f>
        <v>0.94819999999999993</v>
      </c>
    </row>
    <row r="115" spans="1:6">
      <c r="A115" s="117" t="s">
        <v>46</v>
      </c>
      <c r="B115" s="117"/>
      <c r="C115" s="117"/>
      <c r="D115" s="117"/>
      <c r="E115" s="117"/>
      <c r="F115" s="117"/>
    </row>
    <row r="116" spans="1:6" ht="38.25">
      <c r="A116" s="3" t="s">
        <v>8</v>
      </c>
      <c r="B116" s="3" t="s">
        <v>9</v>
      </c>
      <c r="C116" s="4" t="s">
        <v>10</v>
      </c>
      <c r="D116" s="4" t="s">
        <v>11</v>
      </c>
      <c r="E116" s="4" t="s">
        <v>12</v>
      </c>
      <c r="F116" s="4" t="s">
        <v>13</v>
      </c>
    </row>
    <row r="117" spans="1:6">
      <c r="A117" s="7"/>
      <c r="B117" s="7" t="s">
        <v>14</v>
      </c>
      <c r="C117" s="7" t="s">
        <v>15</v>
      </c>
      <c r="D117" s="7" t="s">
        <v>5</v>
      </c>
      <c r="E117" s="7" t="s">
        <v>16</v>
      </c>
      <c r="F117" s="11" t="s">
        <v>17</v>
      </c>
    </row>
    <row r="118" spans="1:6">
      <c r="A118" s="120" t="s">
        <v>47</v>
      </c>
      <c r="B118" s="121"/>
      <c r="C118" s="121"/>
      <c r="D118" s="121"/>
      <c r="E118" s="121"/>
      <c r="F118" s="121"/>
    </row>
    <row r="119" spans="1:6">
      <c r="A119" s="3">
        <v>1</v>
      </c>
      <c r="B119" s="3" t="s">
        <v>20</v>
      </c>
      <c r="C119" s="9">
        <v>2.5000000000000001E-2</v>
      </c>
      <c r="D119" s="13">
        <f t="shared" ref="D119:D123" si="27">C119+$C$9</f>
        <v>0.91149999999999998</v>
      </c>
      <c r="E119" s="8">
        <f>'TARIFNE STAVKE do 31.03.2022'!F110</f>
        <v>3.1899999999999998E-2</v>
      </c>
      <c r="F119" s="9">
        <f>(D119+E119)</f>
        <v>0.94340000000000002</v>
      </c>
    </row>
    <row r="120" spans="1:6">
      <c r="A120" s="3">
        <v>2</v>
      </c>
      <c r="B120" s="3" t="s">
        <v>21</v>
      </c>
      <c r="C120" s="9">
        <v>2.5000000000000001E-2</v>
      </c>
      <c r="D120" s="13">
        <f t="shared" si="27"/>
        <v>0.91149999999999998</v>
      </c>
      <c r="E120" s="8">
        <f>'TARIFNE STAVKE do 31.03.2022'!F111</f>
        <v>2.5499999999999998E-2</v>
      </c>
      <c r="F120" s="9">
        <f t="shared" ref="F120:F123" si="28">(D120+E120)</f>
        <v>0.93699999999999994</v>
      </c>
    </row>
    <row r="121" spans="1:6">
      <c r="A121" s="3">
        <v>3</v>
      </c>
      <c r="B121" s="3" t="s">
        <v>22</v>
      </c>
      <c r="C121" s="9">
        <v>2.5000000000000001E-2</v>
      </c>
      <c r="D121" s="13">
        <f t="shared" si="27"/>
        <v>0.91149999999999998</v>
      </c>
      <c r="E121" s="8">
        <f>'TARIFNE STAVKE do 31.03.2022'!F112</f>
        <v>2.3900000000000001E-2</v>
      </c>
      <c r="F121" s="9">
        <f t="shared" si="28"/>
        <v>0.93540000000000001</v>
      </c>
    </row>
    <row r="122" spans="1:6">
      <c r="A122" s="3">
        <v>4</v>
      </c>
      <c r="B122" s="3" t="s">
        <v>23</v>
      </c>
      <c r="C122" s="9">
        <v>2.5000000000000001E-2</v>
      </c>
      <c r="D122" s="13">
        <f t="shared" si="27"/>
        <v>0.91149999999999998</v>
      </c>
      <c r="E122" s="8">
        <f>'TARIFNE STAVKE do 31.03.2022'!F113</f>
        <v>2.23E-2</v>
      </c>
      <c r="F122" s="9">
        <f t="shared" si="28"/>
        <v>0.93379999999999996</v>
      </c>
    </row>
    <row r="123" spans="1:6">
      <c r="A123" s="3">
        <v>5</v>
      </c>
      <c r="B123" s="3" t="s">
        <v>24</v>
      </c>
      <c r="C123" s="9">
        <v>2.5000000000000001E-2</v>
      </c>
      <c r="D123" s="13">
        <f t="shared" si="27"/>
        <v>0.91149999999999998</v>
      </c>
      <c r="E123" s="8">
        <f>'TARIFNE STAVKE do 31.03.2022'!F114</f>
        <v>2.07E-2</v>
      </c>
      <c r="F123" s="9">
        <f t="shared" si="28"/>
        <v>0.93220000000000003</v>
      </c>
    </row>
    <row r="125" spans="1:6">
      <c r="A125" s="117" t="s">
        <v>48</v>
      </c>
      <c r="B125" s="117"/>
      <c r="C125" s="117"/>
      <c r="D125" s="117"/>
      <c r="E125" s="117"/>
      <c r="F125" s="117"/>
    </row>
    <row r="126" spans="1:6" ht="38.25">
      <c r="A126" s="3" t="s">
        <v>8</v>
      </c>
      <c r="B126" s="3" t="s">
        <v>9</v>
      </c>
      <c r="C126" s="4" t="s">
        <v>10</v>
      </c>
      <c r="D126" s="4" t="s">
        <v>11</v>
      </c>
      <c r="E126" s="4" t="s">
        <v>12</v>
      </c>
      <c r="F126" s="4" t="s">
        <v>13</v>
      </c>
    </row>
    <row r="127" spans="1:6">
      <c r="A127" s="7"/>
      <c r="B127" s="7" t="s">
        <v>14</v>
      </c>
      <c r="C127" s="7" t="s">
        <v>15</v>
      </c>
      <c r="D127" s="7" t="s">
        <v>5</v>
      </c>
      <c r="E127" s="7" t="s">
        <v>16</v>
      </c>
      <c r="F127" s="11" t="s">
        <v>17</v>
      </c>
    </row>
    <row r="128" spans="1:6">
      <c r="A128" s="120" t="s">
        <v>49</v>
      </c>
      <c r="B128" s="121"/>
      <c r="C128" s="121"/>
      <c r="D128" s="121"/>
      <c r="E128" s="121"/>
      <c r="F128" s="121"/>
    </row>
    <row r="129" spans="1:6">
      <c r="A129" s="3">
        <v>1</v>
      </c>
      <c r="B129" s="3" t="s">
        <v>19</v>
      </c>
      <c r="C129" s="9">
        <v>2.6599999999999999E-2</v>
      </c>
      <c r="D129" s="13">
        <f t="shared" ref="D129:D134" si="29">C129+$C$9</f>
        <v>0.91309999999999991</v>
      </c>
      <c r="E129" s="8">
        <f>'TARIFNE STAVKE do 31.03.2022'!F118</f>
        <v>3.2800000000000003E-2</v>
      </c>
      <c r="F129" s="9">
        <f>(D129+E129)</f>
        <v>0.94589999999999996</v>
      </c>
    </row>
    <row r="130" spans="1:6">
      <c r="A130" s="3">
        <v>2</v>
      </c>
      <c r="B130" s="3" t="s">
        <v>20</v>
      </c>
      <c r="C130" s="9">
        <v>2.6599999999999999E-2</v>
      </c>
      <c r="D130" s="13">
        <f t="shared" si="29"/>
        <v>0.91309999999999991</v>
      </c>
      <c r="E130" s="8">
        <f>'TARIFNE STAVKE do 31.03.2022'!F119</f>
        <v>3.2800000000000003E-2</v>
      </c>
      <c r="F130" s="9">
        <f t="shared" ref="F130:F134" si="30">(D130+E130)</f>
        <v>0.94589999999999996</v>
      </c>
    </row>
    <row r="131" spans="1:6">
      <c r="A131" s="3">
        <v>3</v>
      </c>
      <c r="B131" s="3" t="s">
        <v>21</v>
      </c>
      <c r="C131" s="9">
        <v>2.6599999999999999E-2</v>
      </c>
      <c r="D131" s="13">
        <f t="shared" si="29"/>
        <v>0.91309999999999991</v>
      </c>
      <c r="E131" s="8">
        <f>'TARIFNE STAVKE do 31.03.2022'!F120</f>
        <v>3.2800000000000003E-2</v>
      </c>
      <c r="F131" s="9">
        <f t="shared" si="30"/>
        <v>0.94589999999999996</v>
      </c>
    </row>
    <row r="132" spans="1:6">
      <c r="A132" s="3">
        <v>4</v>
      </c>
      <c r="B132" s="3" t="s">
        <v>22</v>
      </c>
      <c r="C132" s="9">
        <v>2.6599999999999999E-2</v>
      </c>
      <c r="D132" s="13">
        <f t="shared" si="29"/>
        <v>0.91309999999999991</v>
      </c>
      <c r="E132" s="8">
        <f>'TARIFNE STAVKE do 31.03.2022'!F121</f>
        <v>3.1199999999999999E-2</v>
      </c>
      <c r="F132" s="9">
        <f t="shared" si="30"/>
        <v>0.94429999999999992</v>
      </c>
    </row>
    <row r="133" spans="1:6">
      <c r="A133" s="3">
        <v>5</v>
      </c>
      <c r="B133" s="3" t="s">
        <v>23</v>
      </c>
      <c r="C133" s="9">
        <v>2.6599999999999999E-2</v>
      </c>
      <c r="D133" s="13">
        <f t="shared" si="29"/>
        <v>0.91309999999999991</v>
      </c>
      <c r="E133" s="8">
        <f>'TARIFNE STAVKE do 31.03.2022'!F122</f>
        <v>2.9499999999999998E-2</v>
      </c>
      <c r="F133" s="9">
        <f t="shared" si="30"/>
        <v>0.94259999999999988</v>
      </c>
    </row>
    <row r="134" spans="1:6">
      <c r="A134" s="3">
        <v>6</v>
      </c>
      <c r="B134" s="3" t="s">
        <v>24</v>
      </c>
      <c r="C134" s="9">
        <v>2.6599999999999999E-2</v>
      </c>
      <c r="D134" s="13">
        <f t="shared" si="29"/>
        <v>0.91309999999999991</v>
      </c>
      <c r="E134" s="8">
        <f>'TARIFNE STAVKE do 31.03.2022'!F123</f>
        <v>2.7900000000000001E-2</v>
      </c>
      <c r="F134" s="9">
        <f t="shared" si="30"/>
        <v>0.94099999999999995</v>
      </c>
    </row>
    <row r="135" spans="1:6">
      <c r="A135" s="120" t="s">
        <v>50</v>
      </c>
      <c r="B135" s="121"/>
      <c r="C135" s="121"/>
      <c r="D135" s="121"/>
      <c r="E135" s="121"/>
      <c r="F135" s="121"/>
    </row>
    <row r="136" spans="1:6">
      <c r="A136" s="3">
        <v>1</v>
      </c>
      <c r="B136" s="3" t="s">
        <v>19</v>
      </c>
      <c r="C136" s="9">
        <v>2.6599999999999999E-2</v>
      </c>
      <c r="D136" s="13">
        <f t="shared" ref="D136:D140" si="31">C136+$C$9</f>
        <v>0.91309999999999991</v>
      </c>
      <c r="E136" s="8">
        <f>'TARIFNE STAVKE do 31.03.2022'!F127</f>
        <v>4.3700000000000003E-2</v>
      </c>
      <c r="F136" s="9">
        <f>(D136+E136)</f>
        <v>0.95679999999999987</v>
      </c>
    </row>
    <row r="137" spans="1:6">
      <c r="A137" s="3">
        <v>2</v>
      </c>
      <c r="B137" s="3" t="s">
        <v>20</v>
      </c>
      <c r="C137" s="9">
        <v>2.6599999999999999E-2</v>
      </c>
      <c r="D137" s="13">
        <f t="shared" si="31"/>
        <v>0.91309999999999991</v>
      </c>
      <c r="E137" s="8">
        <f>'TARIFNE STAVKE do 31.03.2022'!F128</f>
        <v>3.6400000000000002E-2</v>
      </c>
      <c r="F137" s="9">
        <f t="shared" ref="F137:F140" si="32">(D137+E137)</f>
        <v>0.9494999999999999</v>
      </c>
    </row>
    <row r="138" spans="1:6">
      <c r="A138" s="3">
        <v>3</v>
      </c>
      <c r="B138" s="3" t="s">
        <v>21</v>
      </c>
      <c r="C138" s="9">
        <v>2.6599999999999999E-2</v>
      </c>
      <c r="D138" s="13">
        <f t="shared" si="31"/>
        <v>0.91309999999999991</v>
      </c>
      <c r="E138" s="8">
        <f>'TARIFNE STAVKE do 31.03.2022'!F129</f>
        <v>3.2800000000000003E-2</v>
      </c>
      <c r="F138" s="9">
        <f t="shared" si="32"/>
        <v>0.94589999999999996</v>
      </c>
    </row>
    <row r="139" spans="1:6">
      <c r="A139" s="3">
        <v>4</v>
      </c>
      <c r="B139" s="3" t="s">
        <v>22</v>
      </c>
      <c r="C139" s="9">
        <v>2.6599999999999999E-2</v>
      </c>
      <c r="D139" s="13">
        <f t="shared" si="31"/>
        <v>0.91309999999999991</v>
      </c>
      <c r="E139" s="8">
        <f>'TARIFNE STAVKE do 31.03.2022'!F130</f>
        <v>3.09E-2</v>
      </c>
      <c r="F139" s="9">
        <f t="shared" si="32"/>
        <v>0.94399999999999995</v>
      </c>
    </row>
    <row r="140" spans="1:6">
      <c r="A140" s="3">
        <v>5</v>
      </c>
      <c r="B140" s="3" t="s">
        <v>23</v>
      </c>
      <c r="C140" s="9">
        <v>2.6599999999999999E-2</v>
      </c>
      <c r="D140" s="13">
        <f t="shared" si="31"/>
        <v>0.91309999999999991</v>
      </c>
      <c r="E140" s="8">
        <f>'TARIFNE STAVKE do 31.03.2022'!F131</f>
        <v>3.09E-2</v>
      </c>
      <c r="F140" s="9">
        <f t="shared" si="32"/>
        <v>0.94399999999999995</v>
      </c>
    </row>
    <row r="142" spans="1:6">
      <c r="A142" s="117" t="s">
        <v>51</v>
      </c>
      <c r="B142" s="117"/>
      <c r="C142" s="117"/>
      <c r="D142" s="117"/>
      <c r="E142" s="117"/>
      <c r="F142" s="117"/>
    </row>
    <row r="143" spans="1:6" ht="38.25">
      <c r="A143" s="3" t="s">
        <v>8</v>
      </c>
      <c r="B143" s="3" t="s">
        <v>9</v>
      </c>
      <c r="C143" s="4" t="s">
        <v>10</v>
      </c>
      <c r="D143" s="4" t="s">
        <v>11</v>
      </c>
      <c r="E143" s="4" t="s">
        <v>12</v>
      </c>
      <c r="F143" s="4" t="s">
        <v>13</v>
      </c>
    </row>
    <row r="144" spans="1:6">
      <c r="A144" s="7"/>
      <c r="B144" s="7" t="s">
        <v>14</v>
      </c>
      <c r="C144" s="7" t="s">
        <v>15</v>
      </c>
      <c r="D144" s="7" t="s">
        <v>5</v>
      </c>
      <c r="E144" s="7" t="s">
        <v>16</v>
      </c>
      <c r="F144" s="11" t="s">
        <v>17</v>
      </c>
    </row>
    <row r="145" spans="1:6">
      <c r="A145" s="120" t="s">
        <v>52</v>
      </c>
      <c r="B145" s="121"/>
      <c r="C145" s="121"/>
      <c r="D145" s="121"/>
      <c r="E145" s="121"/>
      <c r="F145" s="121"/>
    </row>
    <row r="146" spans="1:6">
      <c r="A146" s="3">
        <v>1</v>
      </c>
      <c r="B146" s="3" t="s">
        <v>19</v>
      </c>
      <c r="C146" s="9">
        <v>2.63E-2</v>
      </c>
      <c r="D146" s="13">
        <f t="shared" ref="D146:D150" si="33">C146+$C$9</f>
        <v>0.91279999999999994</v>
      </c>
      <c r="E146" s="8">
        <f>'TARIFNE STAVKE do 31.03.2022'!F135</f>
        <v>5.8400000000000001E-2</v>
      </c>
      <c r="F146" s="9">
        <f>(D146+E146)</f>
        <v>0.97119999999999995</v>
      </c>
    </row>
    <row r="147" spans="1:6">
      <c r="A147" s="3">
        <v>2</v>
      </c>
      <c r="B147" s="3" t="s">
        <v>20</v>
      </c>
      <c r="C147" s="9">
        <v>2.63E-2</v>
      </c>
      <c r="D147" s="13">
        <f t="shared" si="33"/>
        <v>0.91279999999999994</v>
      </c>
      <c r="E147" s="8">
        <f>'TARIFNE STAVKE do 31.03.2022'!F136</f>
        <v>5.0799999999999998E-2</v>
      </c>
      <c r="F147" s="9">
        <f t="shared" ref="F147:F150" si="34">(D147+E147)</f>
        <v>0.9635999999999999</v>
      </c>
    </row>
    <row r="148" spans="1:6">
      <c r="A148" s="3">
        <v>3</v>
      </c>
      <c r="B148" s="3" t="s">
        <v>21</v>
      </c>
      <c r="C148" s="9">
        <v>2.63E-2</v>
      </c>
      <c r="D148" s="13">
        <f t="shared" si="33"/>
        <v>0.91279999999999994</v>
      </c>
      <c r="E148" s="8">
        <f>'TARIFNE STAVKE do 31.03.2022'!F137</f>
        <v>4.3200000000000002E-2</v>
      </c>
      <c r="F148" s="9">
        <f t="shared" si="34"/>
        <v>0.95599999999999996</v>
      </c>
    </row>
    <row r="149" spans="1:6">
      <c r="A149" s="3">
        <v>4</v>
      </c>
      <c r="B149" s="3" t="s">
        <v>22</v>
      </c>
      <c r="C149" s="9">
        <v>2.63E-2</v>
      </c>
      <c r="D149" s="13">
        <f t="shared" si="33"/>
        <v>0.91279999999999994</v>
      </c>
      <c r="E149" s="8">
        <f>'TARIFNE STAVKE do 31.03.2022'!F138</f>
        <v>4.2200000000000001E-2</v>
      </c>
      <c r="F149" s="9">
        <f t="shared" si="34"/>
        <v>0.95499999999999996</v>
      </c>
    </row>
    <row r="150" spans="1:6">
      <c r="A150" s="3">
        <v>5</v>
      </c>
      <c r="B150" s="3" t="s">
        <v>23</v>
      </c>
      <c r="C150" s="9">
        <v>2.63E-2</v>
      </c>
      <c r="D150" s="13">
        <f t="shared" si="33"/>
        <v>0.91279999999999994</v>
      </c>
      <c r="E150" s="8">
        <f>'TARIFNE STAVKE do 31.03.2022'!F139</f>
        <v>4.0599999999999997E-2</v>
      </c>
      <c r="F150" s="9">
        <f t="shared" si="34"/>
        <v>0.95339999999999991</v>
      </c>
    </row>
    <row r="152" spans="1:6">
      <c r="A152" s="117" t="s">
        <v>53</v>
      </c>
      <c r="B152" s="117"/>
      <c r="C152" s="117"/>
      <c r="D152" s="117"/>
      <c r="E152" s="117"/>
      <c r="F152" s="117"/>
    </row>
    <row r="153" spans="1:6" ht="38.25">
      <c r="A153" s="3" t="s">
        <v>8</v>
      </c>
      <c r="B153" s="3" t="s">
        <v>9</v>
      </c>
      <c r="C153" s="4" t="s">
        <v>10</v>
      </c>
      <c r="D153" s="4" t="s">
        <v>11</v>
      </c>
      <c r="E153" s="4" t="s">
        <v>12</v>
      </c>
      <c r="F153" s="4" t="s">
        <v>13</v>
      </c>
    </row>
    <row r="154" spans="1:6">
      <c r="A154" s="7"/>
      <c r="B154" s="7" t="s">
        <v>14</v>
      </c>
      <c r="C154" s="7" t="s">
        <v>15</v>
      </c>
      <c r="D154" s="7" t="s">
        <v>5</v>
      </c>
      <c r="E154" s="7" t="s">
        <v>16</v>
      </c>
      <c r="F154" s="11" t="s">
        <v>17</v>
      </c>
    </row>
    <row r="155" spans="1:6">
      <c r="A155" s="120" t="s">
        <v>54</v>
      </c>
      <c r="B155" s="121"/>
      <c r="C155" s="121"/>
      <c r="D155" s="121"/>
      <c r="E155" s="121"/>
      <c r="F155" s="121"/>
    </row>
    <row r="156" spans="1:6">
      <c r="A156" s="3">
        <v>1</v>
      </c>
      <c r="B156" s="3" t="s">
        <v>19</v>
      </c>
      <c r="C156" s="9">
        <v>2.6599999999999999E-2</v>
      </c>
      <c r="D156" s="13">
        <f t="shared" ref="D156:D161" si="35">C156+$C$9</f>
        <v>0.91309999999999991</v>
      </c>
      <c r="E156" s="8">
        <f>'TARIFNE STAVKE do 31.03.2022'!F143</f>
        <v>6.0699999999999997E-2</v>
      </c>
      <c r="F156" s="9">
        <f>(D156+E156)</f>
        <v>0.97379999999999989</v>
      </c>
    </row>
    <row r="157" spans="1:6">
      <c r="A157" s="3">
        <v>2</v>
      </c>
      <c r="B157" s="3" t="s">
        <v>20</v>
      </c>
      <c r="C157" s="9">
        <v>2.6599999999999999E-2</v>
      </c>
      <c r="D157" s="13">
        <f t="shared" si="35"/>
        <v>0.91309999999999991</v>
      </c>
      <c r="E157" s="8">
        <f>'TARIFNE STAVKE do 31.03.2022'!F144</f>
        <v>6.0699999999999997E-2</v>
      </c>
      <c r="F157" s="9">
        <f t="shared" ref="F157:F161" si="36">(D157+E157)</f>
        <v>0.97379999999999989</v>
      </c>
    </row>
    <row r="158" spans="1:6">
      <c r="A158" s="3">
        <v>3</v>
      </c>
      <c r="B158" s="3" t="s">
        <v>21</v>
      </c>
      <c r="C158" s="9">
        <v>2.6599999999999999E-2</v>
      </c>
      <c r="D158" s="13">
        <f t="shared" si="35"/>
        <v>0.91309999999999991</v>
      </c>
      <c r="E158" s="8">
        <f>'TARIFNE STAVKE do 31.03.2022'!F145</f>
        <v>4.8599999999999997E-2</v>
      </c>
      <c r="F158" s="9">
        <f t="shared" si="36"/>
        <v>0.96169999999999989</v>
      </c>
    </row>
    <row r="159" spans="1:6">
      <c r="A159" s="3">
        <v>4</v>
      </c>
      <c r="B159" s="3" t="s">
        <v>22</v>
      </c>
      <c r="C159" s="9">
        <v>2.6599999999999999E-2</v>
      </c>
      <c r="D159" s="13">
        <f t="shared" si="35"/>
        <v>0.91309999999999991</v>
      </c>
      <c r="E159" s="8">
        <f>'TARIFNE STAVKE do 31.03.2022'!F146</f>
        <v>4.5499999999999999E-2</v>
      </c>
      <c r="F159" s="9">
        <f t="shared" si="36"/>
        <v>0.9585999999999999</v>
      </c>
    </row>
    <row r="160" spans="1:6">
      <c r="A160" s="3">
        <v>5</v>
      </c>
      <c r="B160" s="3" t="s">
        <v>23</v>
      </c>
      <c r="C160" s="9">
        <v>2.6599999999999999E-2</v>
      </c>
      <c r="D160" s="13">
        <f t="shared" si="35"/>
        <v>0.91309999999999991</v>
      </c>
      <c r="E160" s="8">
        <f>'TARIFNE STAVKE do 31.03.2022'!F147</f>
        <v>4.2500000000000003E-2</v>
      </c>
      <c r="F160" s="9">
        <f t="shared" si="36"/>
        <v>0.95559999999999989</v>
      </c>
    </row>
    <row r="161" spans="1:6">
      <c r="A161" s="3">
        <v>6</v>
      </c>
      <c r="B161" s="3" t="s">
        <v>24</v>
      </c>
      <c r="C161" s="9">
        <v>2.6599999999999999E-2</v>
      </c>
      <c r="D161" s="13">
        <f t="shared" si="35"/>
        <v>0.91309999999999991</v>
      </c>
      <c r="E161" s="8">
        <f>'TARIFNE STAVKE do 31.03.2022'!F148</f>
        <v>3.95E-2</v>
      </c>
      <c r="F161" s="9">
        <f t="shared" si="36"/>
        <v>0.95259999999999989</v>
      </c>
    </row>
    <row r="163" spans="1:6">
      <c r="A163" s="117" t="s">
        <v>55</v>
      </c>
      <c r="B163" s="117"/>
      <c r="C163" s="117"/>
      <c r="D163" s="117"/>
      <c r="E163" s="117"/>
      <c r="F163" s="117"/>
    </row>
    <row r="164" spans="1:6" ht="38.25">
      <c r="A164" s="3" t="s">
        <v>8</v>
      </c>
      <c r="B164" s="3" t="s">
        <v>9</v>
      </c>
      <c r="C164" s="4" t="s">
        <v>10</v>
      </c>
      <c r="D164" s="4" t="s">
        <v>11</v>
      </c>
      <c r="E164" s="4" t="s">
        <v>12</v>
      </c>
      <c r="F164" s="4" t="s">
        <v>13</v>
      </c>
    </row>
    <row r="165" spans="1:6">
      <c r="A165" s="7"/>
      <c r="B165" s="7" t="s">
        <v>14</v>
      </c>
      <c r="C165" s="7" t="s">
        <v>15</v>
      </c>
      <c r="D165" s="7" t="s">
        <v>5</v>
      </c>
      <c r="E165" s="7" t="s">
        <v>16</v>
      </c>
      <c r="F165" s="11" t="s">
        <v>17</v>
      </c>
    </row>
    <row r="166" spans="1:6">
      <c r="A166" s="120" t="s">
        <v>56</v>
      </c>
      <c r="B166" s="121"/>
      <c r="C166" s="121"/>
      <c r="D166" s="121"/>
      <c r="E166" s="121"/>
      <c r="F166" s="121"/>
    </row>
    <row r="167" spans="1:6">
      <c r="A167" s="3">
        <v>1</v>
      </c>
      <c r="B167" s="3" t="s">
        <v>19</v>
      </c>
      <c r="C167" s="9">
        <v>2.6599999999999999E-2</v>
      </c>
      <c r="D167" s="13">
        <f t="shared" ref="D167:D172" si="37">C167+$C$9</f>
        <v>0.91309999999999991</v>
      </c>
      <c r="E167" s="8">
        <f>'TARIFNE STAVKE do 31.03.2022'!F152</f>
        <v>3.8699999999999998E-2</v>
      </c>
      <c r="F167" s="9">
        <f>(D167+E167)</f>
        <v>0.95179999999999987</v>
      </c>
    </row>
    <row r="168" spans="1:6">
      <c r="A168" s="3">
        <v>2</v>
      </c>
      <c r="B168" s="3" t="s">
        <v>20</v>
      </c>
      <c r="C168" s="9">
        <v>2.6599999999999999E-2</v>
      </c>
      <c r="D168" s="13">
        <f t="shared" si="37"/>
        <v>0.91309999999999991</v>
      </c>
      <c r="E168" s="8">
        <f>'TARIFNE STAVKE do 31.03.2022'!F153</f>
        <v>3.8699999999999998E-2</v>
      </c>
      <c r="F168" s="9">
        <f t="shared" ref="F168:F172" si="38">(D168+E168)</f>
        <v>0.95179999999999987</v>
      </c>
    </row>
    <row r="169" spans="1:6">
      <c r="A169" s="3">
        <v>3</v>
      </c>
      <c r="B169" s="3" t="s">
        <v>21</v>
      </c>
      <c r="C169" s="9">
        <v>2.6599999999999999E-2</v>
      </c>
      <c r="D169" s="13">
        <f t="shared" si="37"/>
        <v>0.91309999999999991</v>
      </c>
      <c r="E169" s="8">
        <f>'TARIFNE STAVKE do 31.03.2022'!F154</f>
        <v>3.1E-2</v>
      </c>
      <c r="F169" s="9">
        <f t="shared" si="38"/>
        <v>0.94409999999999994</v>
      </c>
    </row>
    <row r="170" spans="1:6">
      <c r="A170" s="3">
        <v>4</v>
      </c>
      <c r="B170" s="3" t="s">
        <v>22</v>
      </c>
      <c r="C170" s="9">
        <v>2.6599999999999999E-2</v>
      </c>
      <c r="D170" s="13">
        <f t="shared" si="37"/>
        <v>0.91309999999999991</v>
      </c>
      <c r="E170" s="8">
        <f>'TARIFNE STAVKE do 31.03.2022'!F155</f>
        <v>2.9000000000000001E-2</v>
      </c>
      <c r="F170" s="9">
        <f t="shared" si="38"/>
        <v>0.94209999999999994</v>
      </c>
    </row>
    <row r="171" spans="1:6">
      <c r="A171" s="3">
        <v>5</v>
      </c>
      <c r="B171" s="3" t="s">
        <v>23</v>
      </c>
      <c r="C171" s="9">
        <v>2.6599999999999999E-2</v>
      </c>
      <c r="D171" s="13">
        <f t="shared" si="37"/>
        <v>0.91309999999999991</v>
      </c>
      <c r="E171" s="8">
        <f>'TARIFNE STAVKE do 31.03.2022'!F156</f>
        <v>2.7099999999999999E-2</v>
      </c>
      <c r="F171" s="9">
        <f t="shared" si="38"/>
        <v>0.94019999999999992</v>
      </c>
    </row>
    <row r="172" spans="1:6">
      <c r="A172" s="3">
        <v>6</v>
      </c>
      <c r="B172" s="3" t="s">
        <v>24</v>
      </c>
      <c r="C172" s="9">
        <v>2.6599999999999999E-2</v>
      </c>
      <c r="D172" s="13">
        <f t="shared" si="37"/>
        <v>0.91309999999999991</v>
      </c>
      <c r="E172" s="8">
        <f>'TARIFNE STAVKE do 31.03.2022'!F157</f>
        <v>2.52E-2</v>
      </c>
      <c r="F172" s="9">
        <f t="shared" si="38"/>
        <v>0.93829999999999991</v>
      </c>
    </row>
    <row r="174" spans="1:6">
      <c r="A174" s="117" t="s">
        <v>57</v>
      </c>
      <c r="B174" s="117"/>
      <c r="C174" s="117"/>
      <c r="D174" s="117"/>
      <c r="E174" s="117"/>
      <c r="F174" s="117"/>
    </row>
    <row r="175" spans="1:6" ht="38.25">
      <c r="A175" s="3" t="s">
        <v>8</v>
      </c>
      <c r="B175" s="3" t="s">
        <v>9</v>
      </c>
      <c r="C175" s="4" t="s">
        <v>10</v>
      </c>
      <c r="D175" s="4" t="s">
        <v>11</v>
      </c>
      <c r="E175" s="4" t="s">
        <v>12</v>
      </c>
      <c r="F175" s="4" t="s">
        <v>13</v>
      </c>
    </row>
    <row r="176" spans="1:6">
      <c r="A176" s="7"/>
      <c r="B176" s="7" t="s">
        <v>14</v>
      </c>
      <c r="C176" s="7" t="s">
        <v>15</v>
      </c>
      <c r="D176" s="7" t="s">
        <v>5</v>
      </c>
      <c r="E176" s="7" t="s">
        <v>16</v>
      </c>
      <c r="F176" s="11" t="s">
        <v>17</v>
      </c>
    </row>
    <row r="177" spans="1:6">
      <c r="A177" s="120" t="s">
        <v>58</v>
      </c>
      <c r="B177" s="121"/>
      <c r="C177" s="121"/>
      <c r="D177" s="121"/>
      <c r="E177" s="121"/>
      <c r="F177" s="121"/>
    </row>
    <row r="178" spans="1:6">
      <c r="A178" s="3">
        <v>1</v>
      </c>
      <c r="B178" s="3" t="s">
        <v>20</v>
      </c>
      <c r="C178" s="9">
        <v>2.6599999999999999E-2</v>
      </c>
      <c r="D178" s="13">
        <f t="shared" ref="D178:D180" si="39">C178+$C$9</f>
        <v>0.91309999999999991</v>
      </c>
      <c r="E178" s="8">
        <f>'TARIFNE STAVKE do 31.03.2022'!F161</f>
        <v>3.0300000000000001E-2</v>
      </c>
      <c r="F178" s="9">
        <f>(D178+E178)</f>
        <v>0.94339999999999991</v>
      </c>
    </row>
    <row r="179" spans="1:6">
      <c r="A179" s="3">
        <v>2</v>
      </c>
      <c r="B179" s="3" t="s">
        <v>21</v>
      </c>
      <c r="C179" s="9">
        <v>2.6599999999999999E-2</v>
      </c>
      <c r="D179" s="13">
        <f t="shared" si="39"/>
        <v>0.91309999999999991</v>
      </c>
      <c r="E179" s="8">
        <f>'TARIFNE STAVKE do 31.03.2022'!F162</f>
        <v>2.9700000000000001E-2</v>
      </c>
      <c r="F179" s="9">
        <f t="shared" ref="F179:F180" si="40">(D179+E179)</f>
        <v>0.94279999999999986</v>
      </c>
    </row>
    <row r="180" spans="1:6">
      <c r="A180" s="3">
        <v>3</v>
      </c>
      <c r="B180" s="3" t="s">
        <v>23</v>
      </c>
      <c r="C180" s="9">
        <v>2.6599999999999999E-2</v>
      </c>
      <c r="D180" s="13">
        <f t="shared" si="39"/>
        <v>0.91309999999999991</v>
      </c>
      <c r="E180" s="8">
        <f>'TARIFNE STAVKE do 31.03.2022'!F163</f>
        <v>2.7300000000000001E-2</v>
      </c>
      <c r="F180" s="9">
        <f t="shared" si="40"/>
        <v>0.9403999999999999</v>
      </c>
    </row>
    <row r="182" spans="1:6">
      <c r="A182" s="117" t="s">
        <v>59</v>
      </c>
      <c r="B182" s="117"/>
      <c r="C182" s="117"/>
      <c r="D182" s="117"/>
      <c r="E182" s="117"/>
      <c r="F182" s="117"/>
    </row>
    <row r="183" spans="1:6" ht="38.25">
      <c r="A183" s="3" t="s">
        <v>8</v>
      </c>
      <c r="B183" s="3" t="s">
        <v>9</v>
      </c>
      <c r="C183" s="4" t="s">
        <v>10</v>
      </c>
      <c r="D183" s="4" t="s">
        <v>11</v>
      </c>
      <c r="E183" s="4" t="s">
        <v>12</v>
      </c>
      <c r="F183" s="4" t="s">
        <v>13</v>
      </c>
    </row>
    <row r="184" spans="1:6">
      <c r="A184" s="7"/>
      <c r="B184" s="7" t="s">
        <v>14</v>
      </c>
      <c r="C184" s="7" t="s">
        <v>15</v>
      </c>
      <c r="D184" s="7" t="s">
        <v>5</v>
      </c>
      <c r="E184" s="7" t="s">
        <v>16</v>
      </c>
      <c r="F184" s="11" t="s">
        <v>17</v>
      </c>
    </row>
    <row r="185" spans="1:6">
      <c r="A185" s="120" t="s">
        <v>60</v>
      </c>
      <c r="B185" s="121"/>
      <c r="C185" s="121"/>
      <c r="D185" s="121"/>
      <c r="E185" s="121"/>
      <c r="F185" s="121"/>
    </row>
    <row r="186" spans="1:6">
      <c r="A186" s="3">
        <v>1</v>
      </c>
      <c r="B186" s="3" t="s">
        <v>20</v>
      </c>
      <c r="C186" s="9">
        <v>2.6599999999999999E-2</v>
      </c>
      <c r="D186" s="13">
        <f t="shared" ref="D186:D189" si="41">C186+$C$9</f>
        <v>0.91309999999999991</v>
      </c>
      <c r="E186" s="8">
        <f>'TARIFNE STAVKE do 31.03.2022'!F167</f>
        <v>6.9199999999999998E-2</v>
      </c>
      <c r="F186" s="9">
        <f t="shared" ref="F186:F189" si="42">(D186+E186)</f>
        <v>0.98229999999999995</v>
      </c>
    </row>
    <row r="187" spans="1:6">
      <c r="A187" s="3">
        <v>2</v>
      </c>
      <c r="B187" s="3" t="s">
        <v>21</v>
      </c>
      <c r="C187" s="9">
        <v>2.6599999999999999E-2</v>
      </c>
      <c r="D187" s="13">
        <f t="shared" si="41"/>
        <v>0.91309999999999991</v>
      </c>
      <c r="E187" s="8">
        <f>'TARIFNE STAVKE do 31.03.2022'!F168</f>
        <v>6.5699999999999995E-2</v>
      </c>
      <c r="F187" s="9">
        <f t="shared" si="42"/>
        <v>0.97879999999999989</v>
      </c>
    </row>
    <row r="188" spans="1:6">
      <c r="A188" s="3">
        <v>3</v>
      </c>
      <c r="B188" s="3" t="s">
        <v>23</v>
      </c>
      <c r="C188" s="9">
        <v>2.6599999999999999E-2</v>
      </c>
      <c r="D188" s="13">
        <f t="shared" si="41"/>
        <v>0.91309999999999991</v>
      </c>
      <c r="E188" s="8">
        <f>'TARIFNE STAVKE do 31.03.2022'!F169</f>
        <v>5.8799999999999998E-2</v>
      </c>
      <c r="F188" s="9">
        <f t="shared" si="42"/>
        <v>0.97189999999999988</v>
      </c>
    </row>
    <row r="189" spans="1:6">
      <c r="A189" s="3">
        <v>4</v>
      </c>
      <c r="B189" s="3" t="s">
        <v>25</v>
      </c>
      <c r="C189" s="9">
        <v>2.6599999999999999E-2</v>
      </c>
      <c r="D189" s="13">
        <f t="shared" si="41"/>
        <v>0.91309999999999991</v>
      </c>
      <c r="E189" s="8">
        <f>'TARIFNE STAVKE do 31.03.2022'!F170</f>
        <v>4.1500000000000002E-2</v>
      </c>
      <c r="F189" s="9">
        <f t="shared" si="42"/>
        <v>0.95459999999999989</v>
      </c>
    </row>
    <row r="191" spans="1:6">
      <c r="A191" s="117" t="s">
        <v>61</v>
      </c>
      <c r="B191" s="117"/>
      <c r="C191" s="117"/>
      <c r="D191" s="117"/>
      <c r="E191" s="117"/>
      <c r="F191" s="117"/>
    </row>
    <row r="192" spans="1:6" ht="38.25">
      <c r="A192" s="3" t="s">
        <v>8</v>
      </c>
      <c r="B192" s="3" t="s">
        <v>9</v>
      </c>
      <c r="C192" s="4" t="s">
        <v>10</v>
      </c>
      <c r="D192" s="4" t="s">
        <v>11</v>
      </c>
      <c r="E192" s="4" t="s">
        <v>12</v>
      </c>
      <c r="F192" s="4" t="s">
        <v>13</v>
      </c>
    </row>
    <row r="193" spans="1:6">
      <c r="A193" s="7"/>
      <c r="B193" s="7" t="s">
        <v>14</v>
      </c>
      <c r="C193" s="7" t="s">
        <v>15</v>
      </c>
      <c r="D193" s="7" t="s">
        <v>5</v>
      </c>
      <c r="E193" s="7" t="s">
        <v>16</v>
      </c>
      <c r="F193" s="11" t="s">
        <v>17</v>
      </c>
    </row>
    <row r="194" spans="1:6">
      <c r="A194" s="120" t="s">
        <v>62</v>
      </c>
      <c r="B194" s="121"/>
      <c r="C194" s="121"/>
      <c r="D194" s="121"/>
      <c r="E194" s="121"/>
      <c r="F194" s="121"/>
    </row>
    <row r="195" spans="1:6">
      <c r="A195" s="3">
        <v>1</v>
      </c>
      <c r="B195" s="3" t="s">
        <v>19</v>
      </c>
      <c r="C195" s="9">
        <v>2.5899999999999999E-2</v>
      </c>
      <c r="D195" s="13">
        <f t="shared" ref="D195:D199" si="43">C195+$C$9</f>
        <v>0.91239999999999999</v>
      </c>
      <c r="E195" s="8">
        <f>'TARIFNE STAVKE do 31.03.2022'!F174</f>
        <v>2.93E-2</v>
      </c>
      <c r="F195" s="9">
        <f t="shared" ref="F195:F199" si="44">(D195+E195)</f>
        <v>0.94169999999999998</v>
      </c>
    </row>
    <row r="196" spans="1:6">
      <c r="A196" s="3">
        <v>2</v>
      </c>
      <c r="B196" s="3" t="s">
        <v>20</v>
      </c>
      <c r="C196" s="9">
        <v>2.5899999999999999E-2</v>
      </c>
      <c r="D196" s="13">
        <f t="shared" si="43"/>
        <v>0.91239999999999999</v>
      </c>
      <c r="E196" s="8">
        <f>'TARIFNE STAVKE do 31.03.2022'!F175</f>
        <v>2.93E-2</v>
      </c>
      <c r="F196" s="9">
        <f t="shared" si="44"/>
        <v>0.94169999999999998</v>
      </c>
    </row>
    <row r="197" spans="1:6">
      <c r="A197" s="3">
        <v>3</v>
      </c>
      <c r="B197" s="3" t="s">
        <v>21</v>
      </c>
      <c r="C197" s="9">
        <v>2.5899999999999999E-2</v>
      </c>
      <c r="D197" s="13">
        <f t="shared" si="43"/>
        <v>0.91239999999999999</v>
      </c>
      <c r="E197" s="8">
        <f>'TARIFNE STAVKE do 31.03.2022'!F176</f>
        <v>2.64E-2</v>
      </c>
      <c r="F197" s="9">
        <f t="shared" si="44"/>
        <v>0.93879999999999997</v>
      </c>
    </row>
    <row r="198" spans="1:6">
      <c r="A198" s="3">
        <v>4</v>
      </c>
      <c r="B198" s="3" t="s">
        <v>22</v>
      </c>
      <c r="C198" s="9">
        <v>2.5899999999999999E-2</v>
      </c>
      <c r="D198" s="13">
        <f t="shared" si="43"/>
        <v>0.91239999999999999</v>
      </c>
      <c r="E198" s="8">
        <f>'TARIFNE STAVKE do 31.03.2022'!F177</f>
        <v>2.64E-2</v>
      </c>
      <c r="F198" s="9">
        <f t="shared" si="44"/>
        <v>0.93879999999999997</v>
      </c>
    </row>
    <row r="199" spans="1:6">
      <c r="A199" s="3">
        <v>5</v>
      </c>
      <c r="B199" s="3" t="s">
        <v>23</v>
      </c>
      <c r="C199" s="9">
        <v>2.5899999999999999E-2</v>
      </c>
      <c r="D199" s="13">
        <f t="shared" si="43"/>
        <v>0.91239999999999999</v>
      </c>
      <c r="E199" s="8">
        <f>'TARIFNE STAVKE do 31.03.2022'!F178</f>
        <v>2.3400000000000001E-2</v>
      </c>
      <c r="F199" s="9">
        <f t="shared" si="44"/>
        <v>0.93579999999999997</v>
      </c>
    </row>
    <row r="201" spans="1:6">
      <c r="A201" s="117" t="s">
        <v>63</v>
      </c>
      <c r="B201" s="117"/>
      <c r="C201" s="117"/>
      <c r="D201" s="117"/>
      <c r="E201" s="117"/>
      <c r="F201" s="117"/>
    </row>
    <row r="202" spans="1:6" ht="38.25">
      <c r="A202" s="3" t="s">
        <v>8</v>
      </c>
      <c r="B202" s="3" t="s">
        <v>9</v>
      </c>
      <c r="C202" s="4" t="s">
        <v>10</v>
      </c>
      <c r="D202" s="4" t="s">
        <v>11</v>
      </c>
      <c r="E202" s="4" t="s">
        <v>12</v>
      </c>
      <c r="F202" s="4" t="s">
        <v>13</v>
      </c>
    </row>
    <row r="203" spans="1:6">
      <c r="A203" s="7"/>
      <c r="B203" s="7" t="s">
        <v>14</v>
      </c>
      <c r="C203" s="7" t="s">
        <v>15</v>
      </c>
      <c r="D203" s="7" t="s">
        <v>5</v>
      </c>
      <c r="E203" s="7" t="s">
        <v>16</v>
      </c>
      <c r="F203" s="11" t="s">
        <v>17</v>
      </c>
    </row>
    <row r="204" spans="1:6">
      <c r="A204" s="123" t="s">
        <v>149</v>
      </c>
      <c r="B204" s="124"/>
      <c r="C204" s="124"/>
      <c r="D204" s="124"/>
      <c r="E204" s="124"/>
      <c r="F204" s="124"/>
    </row>
    <row r="205" spans="1:6">
      <c r="A205" s="3">
        <v>1</v>
      </c>
      <c r="B205" s="3" t="s">
        <v>19</v>
      </c>
      <c r="C205" s="9">
        <v>2.5899999999999999E-2</v>
      </c>
      <c r="D205" s="13">
        <f t="shared" ref="D205:D209" si="45">C205+$C$9</f>
        <v>0.91239999999999999</v>
      </c>
      <c r="E205" s="8">
        <f>'TARIFNE STAVKE od 01.04.2022'!F16</f>
        <v>3.3700000000000001E-2</v>
      </c>
      <c r="F205" s="9">
        <f t="shared" ref="F205:F209" si="46">(D205+E205)</f>
        <v>0.94609999999999994</v>
      </c>
    </row>
    <row r="206" spans="1:6">
      <c r="A206" s="3">
        <v>2</v>
      </c>
      <c r="B206" s="3" t="s">
        <v>20</v>
      </c>
      <c r="C206" s="9">
        <v>2.5899999999999999E-2</v>
      </c>
      <c r="D206" s="13">
        <f t="shared" si="45"/>
        <v>0.91239999999999999</v>
      </c>
      <c r="E206" s="8">
        <f>'TARIFNE STAVKE od 01.04.2022'!F17</f>
        <v>3.3700000000000001E-2</v>
      </c>
      <c r="F206" s="9">
        <f t="shared" si="46"/>
        <v>0.94609999999999994</v>
      </c>
    </row>
    <row r="207" spans="1:6">
      <c r="A207" s="3">
        <v>3</v>
      </c>
      <c r="B207" s="3" t="s">
        <v>21</v>
      </c>
      <c r="C207" s="9">
        <v>2.5899999999999999E-2</v>
      </c>
      <c r="D207" s="13">
        <f t="shared" si="45"/>
        <v>0.91239999999999999</v>
      </c>
      <c r="E207" s="8">
        <f>'TARIFNE STAVKE od 01.04.2022'!F18</f>
        <v>3.3700000000000001E-2</v>
      </c>
      <c r="F207" s="9">
        <f t="shared" si="46"/>
        <v>0.94609999999999994</v>
      </c>
    </row>
    <row r="208" spans="1:6">
      <c r="A208" s="3">
        <v>4</v>
      </c>
      <c r="B208" s="3" t="s">
        <v>22</v>
      </c>
      <c r="C208" s="9">
        <v>2.5899999999999999E-2</v>
      </c>
      <c r="D208" s="13">
        <f t="shared" si="45"/>
        <v>0.91239999999999999</v>
      </c>
      <c r="E208" s="8">
        <f>'TARIFNE STAVKE od 01.04.2022'!F19</f>
        <v>3.0300000000000001E-2</v>
      </c>
      <c r="F208" s="9">
        <f t="shared" si="46"/>
        <v>0.94269999999999998</v>
      </c>
    </row>
    <row r="209" spans="1:6">
      <c r="A209" s="3">
        <v>5</v>
      </c>
      <c r="B209" s="3" t="s">
        <v>23</v>
      </c>
      <c r="C209" s="9">
        <v>2.5899999999999999E-2</v>
      </c>
      <c r="D209" s="13">
        <f t="shared" si="45"/>
        <v>0.91239999999999999</v>
      </c>
      <c r="E209" s="8">
        <f>'TARIFNE STAVKE od 01.04.2022'!F20</f>
        <v>3.0300000000000001E-2</v>
      </c>
      <c r="F209" s="9">
        <f t="shared" si="46"/>
        <v>0.94269999999999998</v>
      </c>
    </row>
    <row r="210" spans="1:6">
      <c r="A210" s="120" t="s">
        <v>65</v>
      </c>
      <c r="B210" s="121"/>
      <c r="C210" s="121"/>
      <c r="D210" s="121"/>
      <c r="E210" s="121"/>
      <c r="F210" s="121"/>
    </row>
    <row r="211" spans="1:6">
      <c r="A211" s="3">
        <v>1</v>
      </c>
      <c r="B211" s="3" t="s">
        <v>20</v>
      </c>
      <c r="C211" s="9">
        <v>2.5899999999999999E-2</v>
      </c>
      <c r="D211" s="13">
        <f t="shared" ref="D211:D214" si="47">C211+$C$9</f>
        <v>0.91239999999999999</v>
      </c>
      <c r="E211" s="8">
        <f>'TARIFNE STAVKE do 31.03.2022'!F190</f>
        <v>4.0599999999999997E-2</v>
      </c>
      <c r="F211" s="9">
        <f t="shared" ref="F211:F214" si="48">(D211+E211)</f>
        <v>0.95299999999999996</v>
      </c>
    </row>
    <row r="212" spans="1:6">
      <c r="A212" s="3">
        <v>2</v>
      </c>
      <c r="B212" s="3" t="s">
        <v>21</v>
      </c>
      <c r="C212" s="9">
        <v>2.5899999999999999E-2</v>
      </c>
      <c r="D212" s="13">
        <f t="shared" si="47"/>
        <v>0.91239999999999999</v>
      </c>
      <c r="E212" s="8">
        <f>'TARIFNE STAVKE do 31.03.2022'!F191</f>
        <v>4.0599999999999997E-2</v>
      </c>
      <c r="F212" s="9">
        <f t="shared" si="48"/>
        <v>0.95299999999999996</v>
      </c>
    </row>
    <row r="213" spans="1:6">
      <c r="A213" s="3">
        <v>3</v>
      </c>
      <c r="B213" s="3" t="s">
        <v>22</v>
      </c>
      <c r="C213" s="9">
        <v>2.5899999999999999E-2</v>
      </c>
      <c r="D213" s="13">
        <f t="shared" si="47"/>
        <v>0.91239999999999999</v>
      </c>
      <c r="E213" s="8">
        <f>'TARIFNE STAVKE do 31.03.2022'!F192</f>
        <v>3.8600000000000002E-2</v>
      </c>
      <c r="F213" s="9">
        <f t="shared" si="48"/>
        <v>0.95099999999999996</v>
      </c>
    </row>
    <row r="214" spans="1:6">
      <c r="A214" s="3">
        <v>4</v>
      </c>
      <c r="B214" s="3" t="s">
        <v>23</v>
      </c>
      <c r="C214" s="9">
        <v>2.5899999999999999E-2</v>
      </c>
      <c r="D214" s="13">
        <f t="shared" si="47"/>
        <v>0.91239999999999999</v>
      </c>
      <c r="E214" s="8">
        <f>'TARIFNE STAVKE do 31.03.2022'!F193</f>
        <v>3.6499999999999998E-2</v>
      </c>
      <c r="F214" s="9">
        <f t="shared" si="48"/>
        <v>0.94889999999999997</v>
      </c>
    </row>
    <row r="215" spans="1:6">
      <c r="A215" s="122" t="s">
        <v>66</v>
      </c>
      <c r="B215" s="122"/>
      <c r="C215" s="122"/>
      <c r="D215" s="122"/>
      <c r="E215" s="122"/>
      <c r="F215" s="122"/>
    </row>
    <row r="216" spans="1:6">
      <c r="A216" s="3">
        <v>1</v>
      </c>
      <c r="B216" s="3" t="s">
        <v>20</v>
      </c>
      <c r="C216" s="9">
        <v>2.5899999999999999E-2</v>
      </c>
      <c r="D216" s="13">
        <f t="shared" ref="D216:D219" si="49">C216+$C$9</f>
        <v>0.91239999999999999</v>
      </c>
      <c r="E216" s="8">
        <f>'TARIFNE STAVKE do 31.03.2022'!F197</f>
        <v>4.5900000000000003E-2</v>
      </c>
      <c r="F216" s="9">
        <f t="shared" ref="F216:F219" si="50">(D216+E216)</f>
        <v>0.95830000000000004</v>
      </c>
    </row>
    <row r="217" spans="1:6">
      <c r="A217" s="3">
        <v>2</v>
      </c>
      <c r="B217" s="3" t="s">
        <v>21</v>
      </c>
      <c r="C217" s="9">
        <v>2.5899999999999999E-2</v>
      </c>
      <c r="D217" s="13">
        <f t="shared" si="49"/>
        <v>0.91239999999999999</v>
      </c>
      <c r="E217" s="8">
        <f>'TARIFNE STAVKE do 31.03.2022'!F198</f>
        <v>3.6700000000000003E-2</v>
      </c>
      <c r="F217" s="9">
        <f t="shared" si="50"/>
        <v>0.94909999999999994</v>
      </c>
    </row>
    <row r="218" spans="1:6">
      <c r="A218" s="3">
        <v>3</v>
      </c>
      <c r="B218" s="3" t="s">
        <v>22</v>
      </c>
      <c r="C218" s="9">
        <v>2.5899999999999999E-2</v>
      </c>
      <c r="D218" s="13">
        <f t="shared" si="49"/>
        <v>0.91239999999999999</v>
      </c>
      <c r="E218" s="8">
        <f>'TARIFNE STAVKE do 31.03.2022'!F199</f>
        <v>3.44E-2</v>
      </c>
      <c r="F218" s="9">
        <f t="shared" si="50"/>
        <v>0.94679999999999997</v>
      </c>
    </row>
    <row r="219" spans="1:6">
      <c r="A219" s="3">
        <v>4</v>
      </c>
      <c r="B219" s="3" t="s">
        <v>23</v>
      </c>
      <c r="C219" s="9">
        <v>2.5899999999999999E-2</v>
      </c>
      <c r="D219" s="13">
        <f t="shared" si="49"/>
        <v>0.91239999999999999</v>
      </c>
      <c r="E219" s="8">
        <f>'TARIFNE STAVKE do 31.03.2022'!F200</f>
        <v>3.2099999999999997E-2</v>
      </c>
      <c r="F219" s="9">
        <f t="shared" si="50"/>
        <v>0.94450000000000001</v>
      </c>
    </row>
    <row r="221" spans="1:6">
      <c r="A221" s="117" t="s">
        <v>67</v>
      </c>
      <c r="B221" s="117"/>
      <c r="C221" s="117"/>
      <c r="D221" s="117"/>
      <c r="E221" s="117"/>
      <c r="F221" s="117"/>
    </row>
    <row r="222" spans="1:6" ht="38.25">
      <c r="A222" s="3" t="s">
        <v>8</v>
      </c>
      <c r="B222" s="3" t="s">
        <v>9</v>
      </c>
      <c r="C222" s="4" t="s">
        <v>10</v>
      </c>
      <c r="D222" s="4" t="s">
        <v>11</v>
      </c>
      <c r="E222" s="4" t="s">
        <v>12</v>
      </c>
      <c r="F222" s="4" t="s">
        <v>13</v>
      </c>
    </row>
    <row r="223" spans="1:6">
      <c r="A223" s="7"/>
      <c r="B223" s="7" t="s">
        <v>14</v>
      </c>
      <c r="C223" s="7" t="s">
        <v>15</v>
      </c>
      <c r="D223" s="7" t="s">
        <v>5</v>
      </c>
      <c r="E223" s="7" t="s">
        <v>16</v>
      </c>
      <c r="F223" s="11" t="s">
        <v>17</v>
      </c>
    </row>
    <row r="224" spans="1:6">
      <c r="A224" s="120" t="s">
        <v>68</v>
      </c>
      <c r="B224" s="121"/>
      <c r="C224" s="121"/>
      <c r="D224" s="121"/>
      <c r="E224" s="121"/>
      <c r="F224" s="121"/>
    </row>
    <row r="225" spans="1:6">
      <c r="A225" s="3">
        <v>1</v>
      </c>
      <c r="B225" s="3" t="s">
        <v>19</v>
      </c>
      <c r="C225" s="9">
        <v>2.9499999999999998E-2</v>
      </c>
      <c r="D225" s="13">
        <f t="shared" ref="D225:D228" si="51">C225+$C$9</f>
        <v>0.91599999999999993</v>
      </c>
      <c r="E225" s="8">
        <f>'TARIFNE STAVKE do 31.03.2022'!F204</f>
        <v>5.1400000000000001E-2</v>
      </c>
      <c r="F225" s="9">
        <f t="shared" ref="F225:F228" si="52">(D225+E225)</f>
        <v>0.96739999999999993</v>
      </c>
    </row>
    <row r="226" spans="1:6">
      <c r="A226" s="3">
        <v>2</v>
      </c>
      <c r="B226" s="3" t="s">
        <v>20</v>
      </c>
      <c r="C226" s="9">
        <v>2.9499999999999998E-2</v>
      </c>
      <c r="D226" s="13">
        <f t="shared" si="51"/>
        <v>0.91599999999999993</v>
      </c>
      <c r="E226" s="8">
        <f>'TARIFNE STAVKE do 31.03.2022'!F205</f>
        <v>3.95E-2</v>
      </c>
      <c r="F226" s="9">
        <f t="shared" si="52"/>
        <v>0.9554999999999999</v>
      </c>
    </row>
    <row r="227" spans="1:6">
      <c r="A227" s="3">
        <v>3</v>
      </c>
      <c r="B227" s="3" t="s">
        <v>21</v>
      </c>
      <c r="C227" s="9">
        <v>2.9499999999999998E-2</v>
      </c>
      <c r="D227" s="13">
        <f t="shared" si="51"/>
        <v>0.91599999999999993</v>
      </c>
      <c r="E227" s="8">
        <f>'TARIFNE STAVKE do 31.03.2022'!F206</f>
        <v>3.3599999999999998E-2</v>
      </c>
      <c r="F227" s="9">
        <f t="shared" si="52"/>
        <v>0.94959999999999989</v>
      </c>
    </row>
    <row r="228" spans="1:6">
      <c r="A228" s="3">
        <v>4</v>
      </c>
      <c r="B228" s="3" t="s">
        <v>23</v>
      </c>
      <c r="C228" s="9">
        <v>2.9499999999999998E-2</v>
      </c>
      <c r="D228" s="13">
        <f t="shared" si="51"/>
        <v>0.91599999999999993</v>
      </c>
      <c r="E228" s="8">
        <f>'TARIFNE STAVKE do 31.03.2022'!F207</f>
        <v>2.9600000000000001E-2</v>
      </c>
      <c r="F228" s="9">
        <f t="shared" si="52"/>
        <v>0.94559999999999989</v>
      </c>
    </row>
    <row r="230" spans="1:6">
      <c r="A230" s="117" t="s">
        <v>69</v>
      </c>
      <c r="B230" s="117"/>
      <c r="C230" s="117"/>
      <c r="D230" s="117"/>
      <c r="E230" s="117"/>
      <c r="F230" s="117"/>
    </row>
    <row r="231" spans="1:6" ht="38.25">
      <c r="A231" s="3" t="s">
        <v>8</v>
      </c>
      <c r="B231" s="3" t="s">
        <v>9</v>
      </c>
      <c r="C231" s="4" t="s">
        <v>10</v>
      </c>
      <c r="D231" s="4" t="s">
        <v>11</v>
      </c>
      <c r="E231" s="4" t="s">
        <v>12</v>
      </c>
      <c r="F231" s="4" t="s">
        <v>13</v>
      </c>
    </row>
    <row r="232" spans="1:6">
      <c r="A232" s="7"/>
      <c r="B232" s="7" t="s">
        <v>14</v>
      </c>
      <c r="C232" s="7" t="s">
        <v>15</v>
      </c>
      <c r="D232" s="7" t="s">
        <v>5</v>
      </c>
      <c r="E232" s="7" t="s">
        <v>16</v>
      </c>
      <c r="F232" s="11" t="s">
        <v>17</v>
      </c>
    </row>
    <row r="233" spans="1:6">
      <c r="A233" s="120" t="s">
        <v>68</v>
      </c>
      <c r="B233" s="121"/>
      <c r="C233" s="121"/>
      <c r="D233" s="121"/>
      <c r="E233" s="121"/>
      <c r="F233" s="121"/>
    </row>
    <row r="234" spans="1:6">
      <c r="A234" s="3">
        <v>1</v>
      </c>
      <c r="B234" s="3" t="s">
        <v>19</v>
      </c>
      <c r="C234" s="9">
        <v>3.7100000000000001E-2</v>
      </c>
      <c r="D234" s="13">
        <f t="shared" ref="D234:D241" si="53">C234+$C$9</f>
        <v>0.92359999999999998</v>
      </c>
      <c r="E234" s="8">
        <f>'TARIFNE STAVKE do 31.03.2022'!F211</f>
        <v>5.1400000000000001E-2</v>
      </c>
      <c r="F234" s="9">
        <f t="shared" ref="F234:F241" si="54">(D234+E234)</f>
        <v>0.97499999999999998</v>
      </c>
    </row>
    <row r="235" spans="1:6">
      <c r="A235" s="3">
        <v>2</v>
      </c>
      <c r="B235" s="3" t="s">
        <v>20</v>
      </c>
      <c r="C235" s="9">
        <v>3.7100000000000001E-2</v>
      </c>
      <c r="D235" s="13">
        <f t="shared" si="53"/>
        <v>0.92359999999999998</v>
      </c>
      <c r="E235" s="8">
        <f>'TARIFNE STAVKE do 31.03.2022'!F212</f>
        <v>3.95E-2</v>
      </c>
      <c r="F235" s="9">
        <f t="shared" si="54"/>
        <v>0.96309999999999996</v>
      </c>
    </row>
    <row r="236" spans="1:6">
      <c r="A236" s="3">
        <v>3</v>
      </c>
      <c r="B236" s="3" t="s">
        <v>21</v>
      </c>
      <c r="C236" s="9">
        <v>3.7100000000000001E-2</v>
      </c>
      <c r="D236" s="13">
        <f t="shared" si="53"/>
        <v>0.92359999999999998</v>
      </c>
      <c r="E236" s="8">
        <f>'TARIFNE STAVKE do 31.03.2022'!F213</f>
        <v>3.3599999999999998E-2</v>
      </c>
      <c r="F236" s="9">
        <f t="shared" si="54"/>
        <v>0.95719999999999994</v>
      </c>
    </row>
    <row r="237" spans="1:6">
      <c r="A237" s="3">
        <v>4</v>
      </c>
      <c r="B237" s="3" t="s">
        <v>22</v>
      </c>
      <c r="C237" s="9">
        <v>3.7100000000000001E-2</v>
      </c>
      <c r="D237" s="13">
        <f t="shared" si="53"/>
        <v>0.92359999999999998</v>
      </c>
      <c r="E237" s="8">
        <f>'TARIFNE STAVKE do 31.03.2022'!F214</f>
        <v>3.1600000000000003E-2</v>
      </c>
      <c r="F237" s="9">
        <f t="shared" si="54"/>
        <v>0.95519999999999994</v>
      </c>
    </row>
    <row r="238" spans="1:6">
      <c r="A238" s="3">
        <v>5</v>
      </c>
      <c r="B238" s="3" t="s">
        <v>23</v>
      </c>
      <c r="C238" s="9">
        <v>3.7100000000000001E-2</v>
      </c>
      <c r="D238" s="13">
        <f t="shared" si="53"/>
        <v>0.92359999999999998</v>
      </c>
      <c r="E238" s="8">
        <f>'TARIFNE STAVKE do 31.03.2022'!F215</f>
        <v>2.9600000000000001E-2</v>
      </c>
      <c r="F238" s="9">
        <f t="shared" si="54"/>
        <v>0.95319999999999994</v>
      </c>
    </row>
    <row r="239" spans="1:6">
      <c r="A239" s="3">
        <v>6</v>
      </c>
      <c r="B239" s="3" t="s">
        <v>24</v>
      </c>
      <c r="C239" s="9">
        <v>3.7100000000000001E-2</v>
      </c>
      <c r="D239" s="13">
        <f t="shared" si="53"/>
        <v>0.92359999999999998</v>
      </c>
      <c r="E239" s="8">
        <f>'TARIFNE STAVKE do 31.03.2022'!F216</f>
        <v>2.7699999999999999E-2</v>
      </c>
      <c r="F239" s="9">
        <f t="shared" si="54"/>
        <v>0.95129999999999992</v>
      </c>
    </row>
    <row r="240" spans="1:6">
      <c r="A240" s="3">
        <v>7</v>
      </c>
      <c r="B240" s="3" t="s">
        <v>25</v>
      </c>
      <c r="C240" s="9">
        <v>3.7100000000000001E-2</v>
      </c>
      <c r="D240" s="13">
        <f t="shared" si="53"/>
        <v>0.92359999999999998</v>
      </c>
      <c r="E240" s="8">
        <f>'TARIFNE STAVKE do 31.03.2022'!F217</f>
        <v>2.5700000000000001E-2</v>
      </c>
      <c r="F240" s="9">
        <f t="shared" si="54"/>
        <v>0.94930000000000003</v>
      </c>
    </row>
    <row r="241" spans="1:6">
      <c r="A241" s="3">
        <v>8</v>
      </c>
      <c r="B241" s="3" t="s">
        <v>28</v>
      </c>
      <c r="C241" s="9">
        <v>3.7100000000000001E-2</v>
      </c>
      <c r="D241" s="13">
        <f t="shared" si="53"/>
        <v>0.92359999999999998</v>
      </c>
      <c r="E241" s="8">
        <f>'TARIFNE STAVKE do 31.03.2022'!F218</f>
        <v>2.3699999999999999E-2</v>
      </c>
      <c r="F241" s="9">
        <f t="shared" si="54"/>
        <v>0.94730000000000003</v>
      </c>
    </row>
    <row r="243" spans="1:6">
      <c r="A243" s="117" t="s">
        <v>70</v>
      </c>
      <c r="B243" s="117"/>
      <c r="C243" s="117"/>
      <c r="D243" s="117"/>
      <c r="E243" s="117"/>
      <c r="F243" s="117"/>
    </row>
    <row r="244" spans="1:6" ht="38.25">
      <c r="A244" s="3" t="s">
        <v>8</v>
      </c>
      <c r="B244" s="3" t="s">
        <v>9</v>
      </c>
      <c r="C244" s="4" t="s">
        <v>10</v>
      </c>
      <c r="D244" s="4" t="s">
        <v>11</v>
      </c>
      <c r="E244" s="4" t="s">
        <v>12</v>
      </c>
      <c r="F244" s="4" t="s">
        <v>13</v>
      </c>
    </row>
    <row r="245" spans="1:6">
      <c r="A245" s="7"/>
      <c r="B245" s="7" t="s">
        <v>14</v>
      </c>
      <c r="C245" s="7" t="s">
        <v>15</v>
      </c>
      <c r="D245" s="7" t="s">
        <v>5</v>
      </c>
      <c r="E245" s="7" t="s">
        <v>16</v>
      </c>
      <c r="F245" s="11" t="s">
        <v>17</v>
      </c>
    </row>
    <row r="246" spans="1:6">
      <c r="A246" s="120" t="s">
        <v>68</v>
      </c>
      <c r="B246" s="121"/>
      <c r="C246" s="121"/>
      <c r="D246" s="121"/>
      <c r="E246" s="121"/>
      <c r="F246" s="121"/>
    </row>
    <row r="247" spans="1:6">
      <c r="A247" s="3">
        <v>1</v>
      </c>
      <c r="B247" s="3" t="s">
        <v>19</v>
      </c>
      <c r="C247" s="9">
        <v>3.7100000000000001E-2</v>
      </c>
      <c r="D247" s="13">
        <f t="shared" ref="D247:D253" si="55">C247+$C$9</f>
        <v>0.92359999999999998</v>
      </c>
      <c r="E247" s="8">
        <f>'TARIFNE STAVKE do 31.03.2022'!F222</f>
        <v>5.1400000000000001E-2</v>
      </c>
      <c r="F247" s="9">
        <f t="shared" ref="F247:F253" si="56">(D247+E247)</f>
        <v>0.97499999999999998</v>
      </c>
    </row>
    <row r="248" spans="1:6">
      <c r="A248" s="3">
        <v>2</v>
      </c>
      <c r="B248" s="3" t="s">
        <v>20</v>
      </c>
      <c r="C248" s="9">
        <v>3.7100000000000001E-2</v>
      </c>
      <c r="D248" s="13">
        <f t="shared" si="55"/>
        <v>0.92359999999999998</v>
      </c>
      <c r="E248" s="8">
        <f>'TARIFNE STAVKE do 31.03.2022'!F223</f>
        <v>3.95E-2</v>
      </c>
      <c r="F248" s="9">
        <f t="shared" si="56"/>
        <v>0.96309999999999996</v>
      </c>
    </row>
    <row r="249" spans="1:6">
      <c r="A249" s="3">
        <v>3</v>
      </c>
      <c r="B249" s="3" t="s">
        <v>21</v>
      </c>
      <c r="C249" s="9">
        <v>3.7100000000000001E-2</v>
      </c>
      <c r="D249" s="13">
        <f t="shared" si="55"/>
        <v>0.92359999999999998</v>
      </c>
      <c r="E249" s="8">
        <f>'TARIFNE STAVKE do 31.03.2022'!F224</f>
        <v>3.3599999999999998E-2</v>
      </c>
      <c r="F249" s="9">
        <f t="shared" si="56"/>
        <v>0.95719999999999994</v>
      </c>
    </row>
    <row r="250" spans="1:6">
      <c r="A250" s="3">
        <v>4</v>
      </c>
      <c r="B250" s="3" t="s">
        <v>22</v>
      </c>
      <c r="C250" s="9">
        <v>3.7100000000000001E-2</v>
      </c>
      <c r="D250" s="13">
        <f t="shared" si="55"/>
        <v>0.92359999999999998</v>
      </c>
      <c r="E250" s="8">
        <f>'TARIFNE STAVKE do 31.03.2022'!F225</f>
        <v>3.1600000000000003E-2</v>
      </c>
      <c r="F250" s="9">
        <f t="shared" si="56"/>
        <v>0.95519999999999994</v>
      </c>
    </row>
    <row r="251" spans="1:6">
      <c r="A251" s="3">
        <v>5</v>
      </c>
      <c r="B251" s="3" t="s">
        <v>23</v>
      </c>
      <c r="C251" s="9">
        <v>3.7100000000000001E-2</v>
      </c>
      <c r="D251" s="13">
        <f t="shared" si="55"/>
        <v>0.92359999999999998</v>
      </c>
      <c r="E251" s="8">
        <f>'TARIFNE STAVKE do 31.03.2022'!F226</f>
        <v>2.9600000000000001E-2</v>
      </c>
      <c r="F251" s="9">
        <f t="shared" si="56"/>
        <v>0.95319999999999994</v>
      </c>
    </row>
    <row r="252" spans="1:6">
      <c r="A252" s="3">
        <v>6</v>
      </c>
      <c r="B252" s="3" t="s">
        <v>24</v>
      </c>
      <c r="C252" s="9">
        <v>3.7100000000000001E-2</v>
      </c>
      <c r="D252" s="13">
        <f t="shared" si="55"/>
        <v>0.92359999999999998</v>
      </c>
      <c r="E252" s="8">
        <f>'TARIFNE STAVKE do 31.03.2022'!F227</f>
        <v>2.7699999999999999E-2</v>
      </c>
      <c r="F252" s="9">
        <f t="shared" si="56"/>
        <v>0.95129999999999992</v>
      </c>
    </row>
    <row r="253" spans="1:6">
      <c r="A253" s="3">
        <v>7</v>
      </c>
      <c r="B253" s="3" t="s">
        <v>25</v>
      </c>
      <c r="C253" s="9">
        <v>3.7100000000000001E-2</v>
      </c>
      <c r="D253" s="13">
        <f t="shared" si="55"/>
        <v>0.92359999999999998</v>
      </c>
      <c r="E253" s="8">
        <f>'TARIFNE STAVKE do 31.03.2022'!F228</f>
        <v>2.5700000000000001E-2</v>
      </c>
      <c r="F253" s="9">
        <f t="shared" si="56"/>
        <v>0.94930000000000003</v>
      </c>
    </row>
    <row r="255" spans="1:6">
      <c r="A255" s="117" t="s">
        <v>71</v>
      </c>
      <c r="B255" s="117"/>
      <c r="C255" s="117"/>
      <c r="D255" s="117"/>
      <c r="E255" s="117"/>
      <c r="F255" s="117"/>
    </row>
    <row r="256" spans="1:6" ht="38.25">
      <c r="A256" s="3" t="s">
        <v>8</v>
      </c>
      <c r="B256" s="3" t="s">
        <v>9</v>
      </c>
      <c r="C256" s="4" t="s">
        <v>10</v>
      </c>
      <c r="D256" s="4" t="s">
        <v>11</v>
      </c>
      <c r="E256" s="4" t="s">
        <v>12</v>
      </c>
      <c r="F256" s="4" t="s">
        <v>13</v>
      </c>
    </row>
    <row r="257" spans="1:6">
      <c r="A257" s="7"/>
      <c r="B257" s="7" t="s">
        <v>14</v>
      </c>
      <c r="C257" s="7" t="s">
        <v>15</v>
      </c>
      <c r="D257" s="7" t="s">
        <v>5</v>
      </c>
      <c r="E257" s="7" t="s">
        <v>16</v>
      </c>
      <c r="F257" s="11" t="s">
        <v>17</v>
      </c>
    </row>
    <row r="258" spans="1:6">
      <c r="A258" s="120" t="s">
        <v>68</v>
      </c>
      <c r="B258" s="121"/>
      <c r="C258" s="121"/>
      <c r="D258" s="121"/>
      <c r="E258" s="121"/>
      <c r="F258" s="121"/>
    </row>
    <row r="259" spans="1:6">
      <c r="A259" s="3">
        <v>1</v>
      </c>
      <c r="B259" s="3" t="s">
        <v>19</v>
      </c>
      <c r="C259" s="9">
        <v>2.9499999999999998E-2</v>
      </c>
      <c r="D259" s="13">
        <f t="shared" ref="D259:D265" si="57">C259+$C$9</f>
        <v>0.91599999999999993</v>
      </c>
      <c r="E259" s="8">
        <f>'TARIFNE STAVKE do 31.03.2022'!F232</f>
        <v>5.1400000000000001E-2</v>
      </c>
      <c r="F259" s="9">
        <f t="shared" ref="F259:F265" si="58">(D259+E259)</f>
        <v>0.96739999999999993</v>
      </c>
    </row>
    <row r="260" spans="1:6">
      <c r="A260" s="3">
        <v>2</v>
      </c>
      <c r="B260" s="3" t="s">
        <v>20</v>
      </c>
      <c r="C260" s="9">
        <v>2.9499999999999998E-2</v>
      </c>
      <c r="D260" s="13">
        <f t="shared" si="57"/>
        <v>0.91599999999999993</v>
      </c>
      <c r="E260" s="8">
        <f>'TARIFNE STAVKE do 31.03.2022'!F233</f>
        <v>3.95E-2</v>
      </c>
      <c r="F260" s="9">
        <f t="shared" si="58"/>
        <v>0.9554999999999999</v>
      </c>
    </row>
    <row r="261" spans="1:6">
      <c r="A261" s="3">
        <v>3</v>
      </c>
      <c r="B261" s="3" t="s">
        <v>21</v>
      </c>
      <c r="C261" s="9">
        <v>2.9499999999999998E-2</v>
      </c>
      <c r="D261" s="13">
        <f t="shared" si="57"/>
        <v>0.91599999999999993</v>
      </c>
      <c r="E261" s="8">
        <f>'TARIFNE STAVKE do 31.03.2022'!F234</f>
        <v>3.3599999999999998E-2</v>
      </c>
      <c r="F261" s="9">
        <f t="shared" si="58"/>
        <v>0.94959999999999989</v>
      </c>
    </row>
    <row r="262" spans="1:6">
      <c r="A262" s="3">
        <v>4</v>
      </c>
      <c r="B262" s="3" t="s">
        <v>22</v>
      </c>
      <c r="C262" s="9">
        <v>2.9499999999999998E-2</v>
      </c>
      <c r="D262" s="13">
        <f t="shared" si="57"/>
        <v>0.91599999999999993</v>
      </c>
      <c r="E262" s="8">
        <f>'TARIFNE STAVKE do 31.03.2022'!F235</f>
        <v>3.1600000000000003E-2</v>
      </c>
      <c r="F262" s="9">
        <f t="shared" si="58"/>
        <v>0.94759999999999989</v>
      </c>
    </row>
    <row r="263" spans="1:6">
      <c r="A263" s="3">
        <v>5</v>
      </c>
      <c r="B263" s="3" t="s">
        <v>23</v>
      </c>
      <c r="C263" s="9">
        <v>2.9499999999999998E-2</v>
      </c>
      <c r="D263" s="13">
        <f t="shared" si="57"/>
        <v>0.91599999999999993</v>
      </c>
      <c r="E263" s="8">
        <f>'TARIFNE STAVKE do 31.03.2022'!F236</f>
        <v>2.9600000000000001E-2</v>
      </c>
      <c r="F263" s="9">
        <f t="shared" si="58"/>
        <v>0.94559999999999989</v>
      </c>
    </row>
    <row r="264" spans="1:6">
      <c r="A264" s="3">
        <v>6</v>
      </c>
      <c r="B264" s="3" t="s">
        <v>24</v>
      </c>
      <c r="C264" s="9">
        <v>2.9499999999999998E-2</v>
      </c>
      <c r="D264" s="13">
        <f t="shared" si="57"/>
        <v>0.91599999999999993</v>
      </c>
      <c r="E264" s="8">
        <f>'TARIFNE STAVKE do 31.03.2022'!F237</f>
        <v>2.7699999999999999E-2</v>
      </c>
      <c r="F264" s="9">
        <f t="shared" si="58"/>
        <v>0.94369999999999987</v>
      </c>
    </row>
    <row r="265" spans="1:6">
      <c r="A265" s="3">
        <v>7</v>
      </c>
      <c r="B265" s="3" t="s">
        <v>25</v>
      </c>
      <c r="C265" s="9">
        <v>2.9499999999999998E-2</v>
      </c>
      <c r="D265" s="13">
        <f t="shared" si="57"/>
        <v>0.91599999999999993</v>
      </c>
      <c r="E265" s="8">
        <f>'TARIFNE STAVKE do 31.03.2022'!F238</f>
        <v>2.5700000000000001E-2</v>
      </c>
      <c r="F265" s="9">
        <f t="shared" si="58"/>
        <v>0.94169999999999998</v>
      </c>
    </row>
    <row r="267" spans="1:6">
      <c r="A267" s="117" t="s">
        <v>72</v>
      </c>
      <c r="B267" s="117"/>
      <c r="C267" s="117"/>
      <c r="D267" s="117"/>
      <c r="E267" s="117"/>
      <c r="F267" s="117"/>
    </row>
    <row r="268" spans="1:6" ht="38.25">
      <c r="A268" s="3" t="s">
        <v>8</v>
      </c>
      <c r="B268" s="3" t="s">
        <v>9</v>
      </c>
      <c r="C268" s="4" t="s">
        <v>10</v>
      </c>
      <c r="D268" s="4" t="s">
        <v>11</v>
      </c>
      <c r="E268" s="4" t="s">
        <v>12</v>
      </c>
      <c r="F268" s="4" t="s">
        <v>13</v>
      </c>
    </row>
    <row r="269" spans="1:6">
      <c r="A269" s="7"/>
      <c r="B269" s="7" t="s">
        <v>14</v>
      </c>
      <c r="C269" s="7" t="s">
        <v>15</v>
      </c>
      <c r="D269" s="7" t="s">
        <v>5</v>
      </c>
      <c r="E269" s="7" t="s">
        <v>16</v>
      </c>
      <c r="F269" s="11" t="s">
        <v>17</v>
      </c>
    </row>
    <row r="270" spans="1:6">
      <c r="A270" s="120" t="s">
        <v>68</v>
      </c>
      <c r="B270" s="121"/>
      <c r="C270" s="121"/>
      <c r="D270" s="121"/>
      <c r="E270" s="121"/>
      <c r="F270" s="121"/>
    </row>
    <row r="271" spans="1:6">
      <c r="A271" s="3">
        <v>1</v>
      </c>
      <c r="B271" s="3" t="s">
        <v>19</v>
      </c>
      <c r="C271" s="9">
        <v>3.7100000000000001E-2</v>
      </c>
      <c r="D271" s="13">
        <f t="shared" ref="D271:D276" si="59">C271+$C$9</f>
        <v>0.92359999999999998</v>
      </c>
      <c r="E271" s="8">
        <f>'TARIFNE STAVKE do 31.03.2022'!F242</f>
        <v>5.1400000000000001E-2</v>
      </c>
      <c r="F271" s="9">
        <f t="shared" ref="F271:F276" si="60">(D271+E271)</f>
        <v>0.97499999999999998</v>
      </c>
    </row>
    <row r="272" spans="1:6">
      <c r="A272" s="3">
        <v>2</v>
      </c>
      <c r="B272" s="3" t="s">
        <v>20</v>
      </c>
      <c r="C272" s="9">
        <v>3.7100000000000001E-2</v>
      </c>
      <c r="D272" s="13">
        <f t="shared" si="59"/>
        <v>0.92359999999999998</v>
      </c>
      <c r="E272" s="8">
        <f>'TARIFNE STAVKE do 31.03.2022'!F243</f>
        <v>3.95E-2</v>
      </c>
      <c r="F272" s="9">
        <f t="shared" si="60"/>
        <v>0.96309999999999996</v>
      </c>
    </row>
    <row r="273" spans="1:6">
      <c r="A273" s="3">
        <v>3</v>
      </c>
      <c r="B273" s="3" t="s">
        <v>21</v>
      </c>
      <c r="C273" s="9">
        <v>3.7100000000000001E-2</v>
      </c>
      <c r="D273" s="13">
        <f t="shared" si="59"/>
        <v>0.92359999999999998</v>
      </c>
      <c r="E273" s="8">
        <f>'TARIFNE STAVKE do 31.03.2022'!F244</f>
        <v>3.3599999999999998E-2</v>
      </c>
      <c r="F273" s="9">
        <f t="shared" si="60"/>
        <v>0.95719999999999994</v>
      </c>
    </row>
    <row r="274" spans="1:6">
      <c r="A274" s="3">
        <v>4</v>
      </c>
      <c r="B274" s="3" t="s">
        <v>23</v>
      </c>
      <c r="C274" s="9">
        <v>3.7100000000000001E-2</v>
      </c>
      <c r="D274" s="13">
        <f t="shared" si="59"/>
        <v>0.92359999999999998</v>
      </c>
      <c r="E274" s="8">
        <f>'TARIFNE STAVKE do 31.03.2022'!F245</f>
        <v>2.9600000000000001E-2</v>
      </c>
      <c r="F274" s="9">
        <f t="shared" si="60"/>
        <v>0.95319999999999994</v>
      </c>
    </row>
    <row r="275" spans="1:6">
      <c r="A275" s="3">
        <v>5</v>
      </c>
      <c r="B275" s="3" t="s">
        <v>28</v>
      </c>
      <c r="C275" s="9">
        <v>3.7100000000000001E-2</v>
      </c>
      <c r="D275" s="13">
        <f t="shared" si="59"/>
        <v>0.92359999999999998</v>
      </c>
      <c r="E275" s="8">
        <f>'TARIFNE STAVKE do 31.03.2022'!F246</f>
        <v>2.3699999999999999E-2</v>
      </c>
      <c r="F275" s="9">
        <f t="shared" si="60"/>
        <v>0.94730000000000003</v>
      </c>
    </row>
    <row r="276" spans="1:6">
      <c r="A276" s="3">
        <v>6</v>
      </c>
      <c r="B276" s="3" t="s">
        <v>73</v>
      </c>
      <c r="C276" s="9">
        <v>3.7100000000000001E-2</v>
      </c>
      <c r="D276" s="13">
        <f t="shared" si="59"/>
        <v>0.92359999999999998</v>
      </c>
      <c r="E276" s="8">
        <f>'TARIFNE STAVKE do 31.03.2022'!F247</f>
        <v>1.38E-2</v>
      </c>
      <c r="F276" s="9">
        <f t="shared" si="60"/>
        <v>0.93740000000000001</v>
      </c>
    </row>
    <row r="278" spans="1:6">
      <c r="A278" s="117" t="s">
        <v>74</v>
      </c>
      <c r="B278" s="117"/>
      <c r="C278" s="117"/>
      <c r="D278" s="117"/>
      <c r="E278" s="117"/>
      <c r="F278" s="117"/>
    </row>
    <row r="279" spans="1:6" ht="38.25">
      <c r="A279" s="3" t="s">
        <v>8</v>
      </c>
      <c r="B279" s="3" t="s">
        <v>9</v>
      </c>
      <c r="C279" s="4" t="s">
        <v>10</v>
      </c>
      <c r="D279" s="4" t="s">
        <v>11</v>
      </c>
      <c r="E279" s="4" t="s">
        <v>12</v>
      </c>
      <c r="F279" s="4" t="s">
        <v>13</v>
      </c>
    </row>
    <row r="280" spans="1:6">
      <c r="A280" s="7"/>
      <c r="B280" s="7" t="s">
        <v>14</v>
      </c>
      <c r="C280" s="7" t="s">
        <v>15</v>
      </c>
      <c r="D280" s="7" t="s">
        <v>5</v>
      </c>
      <c r="E280" s="7" t="s">
        <v>16</v>
      </c>
      <c r="F280" s="11" t="s">
        <v>17</v>
      </c>
    </row>
    <row r="281" spans="1:6">
      <c r="A281" s="120" t="s">
        <v>68</v>
      </c>
      <c r="B281" s="121"/>
      <c r="C281" s="121"/>
      <c r="D281" s="121"/>
      <c r="E281" s="121"/>
      <c r="F281" s="121"/>
    </row>
    <row r="282" spans="1:6">
      <c r="A282" s="3">
        <v>1</v>
      </c>
      <c r="B282" s="3" t="s">
        <v>19</v>
      </c>
      <c r="C282" s="9">
        <v>3.7100000000000001E-2</v>
      </c>
      <c r="D282" s="13">
        <f t="shared" ref="D282:D288" si="61">C282+$C$9</f>
        <v>0.92359999999999998</v>
      </c>
      <c r="E282" s="8">
        <f>'TARIFNE STAVKE do 31.03.2022'!F251</f>
        <v>5.1400000000000001E-2</v>
      </c>
      <c r="F282" s="9">
        <f t="shared" ref="F282:F288" si="62">(D282+E282)</f>
        <v>0.97499999999999998</v>
      </c>
    </row>
    <row r="283" spans="1:6">
      <c r="A283" s="3">
        <v>2</v>
      </c>
      <c r="B283" s="3" t="s">
        <v>20</v>
      </c>
      <c r="C283" s="9">
        <v>3.7100000000000001E-2</v>
      </c>
      <c r="D283" s="13">
        <f t="shared" si="61"/>
        <v>0.92359999999999998</v>
      </c>
      <c r="E283" s="8">
        <f>'TARIFNE STAVKE do 31.03.2022'!F252</f>
        <v>3.95E-2</v>
      </c>
      <c r="F283" s="9">
        <f t="shared" si="62"/>
        <v>0.96309999999999996</v>
      </c>
    </row>
    <row r="284" spans="1:6">
      <c r="A284" s="3">
        <v>3</v>
      </c>
      <c r="B284" s="3" t="s">
        <v>21</v>
      </c>
      <c r="C284" s="9">
        <v>3.7100000000000001E-2</v>
      </c>
      <c r="D284" s="13">
        <f t="shared" si="61"/>
        <v>0.92359999999999998</v>
      </c>
      <c r="E284" s="8">
        <f>'TARIFNE STAVKE do 31.03.2022'!F253</f>
        <v>3.3599999999999998E-2</v>
      </c>
      <c r="F284" s="9">
        <f t="shared" si="62"/>
        <v>0.95719999999999994</v>
      </c>
    </row>
    <row r="285" spans="1:6">
      <c r="A285" s="3">
        <v>4</v>
      </c>
      <c r="B285" s="3" t="s">
        <v>22</v>
      </c>
      <c r="C285" s="9">
        <v>3.7100000000000001E-2</v>
      </c>
      <c r="D285" s="13">
        <f t="shared" si="61"/>
        <v>0.92359999999999998</v>
      </c>
      <c r="E285" s="8">
        <f>'TARIFNE STAVKE do 31.03.2022'!F254</f>
        <v>3.1600000000000003E-2</v>
      </c>
      <c r="F285" s="9">
        <f t="shared" si="62"/>
        <v>0.95519999999999994</v>
      </c>
    </row>
    <row r="286" spans="1:6">
      <c r="A286" s="3">
        <v>5</v>
      </c>
      <c r="B286" s="3" t="s">
        <v>23</v>
      </c>
      <c r="C286" s="9">
        <v>3.7100000000000001E-2</v>
      </c>
      <c r="D286" s="13">
        <f t="shared" si="61"/>
        <v>0.92359999999999998</v>
      </c>
      <c r="E286" s="8">
        <f>'TARIFNE STAVKE do 31.03.2022'!F255</f>
        <v>2.9600000000000001E-2</v>
      </c>
      <c r="F286" s="9">
        <f t="shared" si="62"/>
        <v>0.95319999999999994</v>
      </c>
    </row>
    <row r="287" spans="1:6">
      <c r="A287" s="3">
        <v>6</v>
      </c>
      <c r="B287" s="3" t="s">
        <v>24</v>
      </c>
      <c r="C287" s="9">
        <v>3.7100000000000001E-2</v>
      </c>
      <c r="D287" s="13">
        <f t="shared" si="61"/>
        <v>0.92359999999999998</v>
      </c>
      <c r="E287" s="8">
        <f>'TARIFNE STAVKE do 31.03.2022'!F256</f>
        <v>2.7699999999999999E-2</v>
      </c>
      <c r="F287" s="9">
        <f t="shared" si="62"/>
        <v>0.95129999999999992</v>
      </c>
    </row>
    <row r="288" spans="1:6">
      <c r="A288" s="3">
        <v>7</v>
      </c>
      <c r="B288" s="3" t="s">
        <v>25</v>
      </c>
      <c r="C288" s="9">
        <v>3.7100000000000001E-2</v>
      </c>
      <c r="D288" s="13">
        <f t="shared" si="61"/>
        <v>0.92359999999999998</v>
      </c>
      <c r="E288" s="8">
        <f>'TARIFNE STAVKE do 31.03.2022'!F257</f>
        <v>2.5700000000000001E-2</v>
      </c>
      <c r="F288" s="9">
        <f t="shared" si="62"/>
        <v>0.94930000000000003</v>
      </c>
    </row>
    <row r="290" spans="1:6">
      <c r="A290" s="117" t="s">
        <v>75</v>
      </c>
      <c r="B290" s="117"/>
      <c r="C290" s="117"/>
      <c r="D290" s="117"/>
      <c r="E290" s="117"/>
      <c r="F290" s="117"/>
    </row>
    <row r="291" spans="1:6" ht="38.25">
      <c r="A291" s="3" t="s">
        <v>8</v>
      </c>
      <c r="B291" s="3" t="s">
        <v>9</v>
      </c>
      <c r="C291" s="4" t="s">
        <v>10</v>
      </c>
      <c r="D291" s="4" t="s">
        <v>11</v>
      </c>
      <c r="E291" s="4" t="s">
        <v>12</v>
      </c>
      <c r="F291" s="4" t="s">
        <v>13</v>
      </c>
    </row>
    <row r="292" spans="1:6">
      <c r="A292" s="7"/>
      <c r="B292" s="7" t="s">
        <v>14</v>
      </c>
      <c r="C292" s="7" t="s">
        <v>15</v>
      </c>
      <c r="D292" s="7" t="s">
        <v>5</v>
      </c>
      <c r="E292" s="7" t="s">
        <v>16</v>
      </c>
      <c r="F292" s="11" t="s">
        <v>17</v>
      </c>
    </row>
    <row r="293" spans="1:6">
      <c r="A293" s="120" t="s">
        <v>76</v>
      </c>
      <c r="B293" s="121"/>
      <c r="C293" s="121"/>
      <c r="D293" s="121"/>
      <c r="E293" s="121"/>
      <c r="F293" s="121"/>
    </row>
    <row r="294" spans="1:6">
      <c r="A294" s="3">
        <v>1</v>
      </c>
      <c r="B294" s="3" t="s">
        <v>19</v>
      </c>
      <c r="C294" s="9">
        <v>2.9499999999999998E-2</v>
      </c>
      <c r="D294" s="13">
        <f t="shared" ref="D294:D299" si="63">C294+$C$9</f>
        <v>0.91599999999999993</v>
      </c>
      <c r="E294" s="8">
        <f>'TARIFNE STAVKE do 31.03.2022'!F261</f>
        <v>2.7799999999999998E-2</v>
      </c>
      <c r="F294" s="9">
        <f t="shared" ref="F294:F299" si="64">(D294+E294)</f>
        <v>0.94379999999999997</v>
      </c>
    </row>
    <row r="295" spans="1:6">
      <c r="A295" s="3">
        <v>2</v>
      </c>
      <c r="B295" s="3" t="s">
        <v>20</v>
      </c>
      <c r="C295" s="9">
        <v>2.9499999999999998E-2</v>
      </c>
      <c r="D295" s="13">
        <f t="shared" si="63"/>
        <v>0.91599999999999993</v>
      </c>
      <c r="E295" s="8">
        <f>'TARIFNE STAVKE do 31.03.2022'!F262</f>
        <v>2.7799999999999998E-2</v>
      </c>
      <c r="F295" s="9">
        <f t="shared" si="64"/>
        <v>0.94379999999999997</v>
      </c>
    </row>
    <row r="296" spans="1:6">
      <c r="A296" s="3">
        <v>3</v>
      </c>
      <c r="B296" s="3" t="s">
        <v>21</v>
      </c>
      <c r="C296" s="9">
        <v>2.9499999999999998E-2</v>
      </c>
      <c r="D296" s="13">
        <f t="shared" si="63"/>
        <v>0.91599999999999993</v>
      </c>
      <c r="E296" s="8">
        <f>'TARIFNE STAVKE do 31.03.2022'!F263</f>
        <v>2.7799999999999998E-2</v>
      </c>
      <c r="F296" s="9">
        <f t="shared" si="64"/>
        <v>0.94379999999999997</v>
      </c>
    </row>
    <row r="297" spans="1:6">
      <c r="A297" s="3">
        <v>4</v>
      </c>
      <c r="B297" s="3" t="s">
        <v>22</v>
      </c>
      <c r="C297" s="9">
        <v>2.9499999999999998E-2</v>
      </c>
      <c r="D297" s="13">
        <f t="shared" si="63"/>
        <v>0.91599999999999993</v>
      </c>
      <c r="E297" s="8">
        <f>'TARIFNE STAVKE do 31.03.2022'!F264</f>
        <v>2.64E-2</v>
      </c>
      <c r="F297" s="9">
        <f t="shared" si="64"/>
        <v>0.9423999999999999</v>
      </c>
    </row>
    <row r="298" spans="1:6">
      <c r="A298" s="3">
        <v>5</v>
      </c>
      <c r="B298" s="3" t="s">
        <v>23</v>
      </c>
      <c r="C298" s="9">
        <v>2.9499999999999998E-2</v>
      </c>
      <c r="D298" s="13">
        <f t="shared" si="63"/>
        <v>0.91599999999999993</v>
      </c>
      <c r="E298" s="8">
        <f>'TARIFNE STAVKE do 31.03.2022'!F265</f>
        <v>2.5000000000000001E-2</v>
      </c>
      <c r="F298" s="9">
        <f t="shared" si="64"/>
        <v>0.94099999999999995</v>
      </c>
    </row>
    <row r="299" spans="1:6">
      <c r="A299" s="3">
        <v>6</v>
      </c>
      <c r="B299" s="3" t="s">
        <v>24</v>
      </c>
      <c r="C299" s="9">
        <v>2.9499999999999998E-2</v>
      </c>
      <c r="D299" s="13">
        <f t="shared" si="63"/>
        <v>0.91599999999999993</v>
      </c>
      <c r="E299" s="8">
        <f>'TARIFNE STAVKE do 31.03.2022'!F266</f>
        <v>2.3599999999999999E-2</v>
      </c>
      <c r="F299" s="9">
        <f t="shared" si="64"/>
        <v>0.93959999999999988</v>
      </c>
    </row>
    <row r="301" spans="1:6">
      <c r="A301" s="117" t="s">
        <v>77</v>
      </c>
      <c r="B301" s="117"/>
      <c r="C301" s="117"/>
      <c r="D301" s="117"/>
      <c r="E301" s="117"/>
      <c r="F301" s="117"/>
    </row>
    <row r="302" spans="1:6" ht="38.25">
      <c r="A302" s="3" t="s">
        <v>8</v>
      </c>
      <c r="B302" s="3" t="s">
        <v>9</v>
      </c>
      <c r="C302" s="4" t="s">
        <v>10</v>
      </c>
      <c r="D302" s="4" t="s">
        <v>11</v>
      </c>
      <c r="E302" s="4" t="s">
        <v>12</v>
      </c>
      <c r="F302" s="4" t="s">
        <v>13</v>
      </c>
    </row>
    <row r="303" spans="1:6">
      <c r="A303" s="7"/>
      <c r="B303" s="7" t="s">
        <v>14</v>
      </c>
      <c r="C303" s="7" t="s">
        <v>15</v>
      </c>
      <c r="D303" s="7" t="s">
        <v>5</v>
      </c>
      <c r="E303" s="7" t="s">
        <v>16</v>
      </c>
      <c r="F303" s="11" t="s">
        <v>17</v>
      </c>
    </row>
    <row r="304" spans="1:6">
      <c r="A304" s="120" t="s">
        <v>78</v>
      </c>
      <c r="B304" s="121"/>
      <c r="C304" s="121"/>
      <c r="D304" s="121"/>
      <c r="E304" s="121"/>
      <c r="F304" s="121"/>
    </row>
    <row r="305" spans="1:6">
      <c r="A305" s="3">
        <v>1</v>
      </c>
      <c r="B305" s="3" t="s">
        <v>19</v>
      </c>
      <c r="C305" s="9">
        <v>3.04E-2</v>
      </c>
      <c r="D305" s="13">
        <f t="shared" ref="D305:D309" si="65">C305+$C$9</f>
        <v>0.91689999999999994</v>
      </c>
      <c r="E305" s="8">
        <f>'TARIFNE STAVKE do 31.03.2022'!F270</f>
        <v>5.0900000000000001E-2</v>
      </c>
      <c r="F305" s="9">
        <f t="shared" ref="F305:F309" si="66">(D305+E305)</f>
        <v>0.96779999999999999</v>
      </c>
    </row>
    <row r="306" spans="1:6">
      <c r="A306" s="3">
        <v>2</v>
      </c>
      <c r="B306" s="3" t="s">
        <v>20</v>
      </c>
      <c r="C306" s="9">
        <v>3.04E-2</v>
      </c>
      <c r="D306" s="13">
        <f t="shared" si="65"/>
        <v>0.91689999999999994</v>
      </c>
      <c r="E306" s="8">
        <f>'TARIFNE STAVKE do 31.03.2022'!F271</f>
        <v>4.24E-2</v>
      </c>
      <c r="F306" s="9">
        <f t="shared" si="66"/>
        <v>0.95929999999999993</v>
      </c>
    </row>
    <row r="307" spans="1:6">
      <c r="A307" s="3">
        <v>3</v>
      </c>
      <c r="B307" s="3" t="s">
        <v>21</v>
      </c>
      <c r="C307" s="9">
        <v>3.04E-2</v>
      </c>
      <c r="D307" s="13">
        <f t="shared" si="65"/>
        <v>0.91689999999999994</v>
      </c>
      <c r="E307" s="8">
        <f>'TARIFNE STAVKE do 31.03.2022'!F272</f>
        <v>4.0300000000000002E-2</v>
      </c>
      <c r="F307" s="9">
        <f t="shared" si="66"/>
        <v>0.95719999999999994</v>
      </c>
    </row>
    <row r="308" spans="1:6">
      <c r="A308" s="3">
        <v>4</v>
      </c>
      <c r="B308" s="3" t="s">
        <v>22</v>
      </c>
      <c r="C308" s="9">
        <v>3.04E-2</v>
      </c>
      <c r="D308" s="13">
        <f t="shared" si="65"/>
        <v>0.91689999999999994</v>
      </c>
      <c r="E308" s="8">
        <f>'TARIFNE STAVKE do 31.03.2022'!F273</f>
        <v>3.8199999999999998E-2</v>
      </c>
      <c r="F308" s="9">
        <f t="shared" si="66"/>
        <v>0.95509999999999995</v>
      </c>
    </row>
    <row r="309" spans="1:6">
      <c r="A309" s="3">
        <v>5</v>
      </c>
      <c r="B309" s="3" t="s">
        <v>23</v>
      </c>
      <c r="C309" s="9">
        <v>3.04E-2</v>
      </c>
      <c r="D309" s="13">
        <f t="shared" si="65"/>
        <v>0.91689999999999994</v>
      </c>
      <c r="E309" s="8">
        <f>'TARIFNE STAVKE do 31.03.2022'!F274</f>
        <v>3.5999999999999997E-2</v>
      </c>
      <c r="F309" s="9">
        <f t="shared" si="66"/>
        <v>0.95289999999999997</v>
      </c>
    </row>
    <row r="310" spans="1:6">
      <c r="A310" s="120" t="s">
        <v>79</v>
      </c>
      <c r="B310" s="121"/>
      <c r="C310" s="121"/>
      <c r="D310" s="121"/>
      <c r="E310" s="121"/>
      <c r="F310" s="121"/>
    </row>
    <row r="311" spans="1:6">
      <c r="A311" s="3">
        <v>1</v>
      </c>
      <c r="B311" s="3" t="s">
        <v>20</v>
      </c>
      <c r="C311" s="9">
        <v>3.04E-2</v>
      </c>
      <c r="D311" s="13">
        <f t="shared" ref="D311:D313" si="67">C311+$C$9</f>
        <v>0.91689999999999994</v>
      </c>
      <c r="E311" s="8">
        <f>'TARIFNE STAVKE do 31.03.2022'!F278</f>
        <v>0.05</v>
      </c>
      <c r="F311" s="9">
        <f t="shared" ref="F311:F313" si="68">(D311+E311)</f>
        <v>0.96689999999999998</v>
      </c>
    </row>
    <row r="312" spans="1:6">
      <c r="A312" s="3">
        <v>2</v>
      </c>
      <c r="B312" s="3" t="s">
        <v>22</v>
      </c>
      <c r="C312" s="9">
        <v>3.04E-2</v>
      </c>
      <c r="D312" s="13">
        <f t="shared" si="67"/>
        <v>0.91689999999999994</v>
      </c>
      <c r="E312" s="8">
        <f>'TARIFNE STAVKE do 31.03.2022'!F279</f>
        <v>4.7500000000000001E-2</v>
      </c>
      <c r="F312" s="9">
        <f t="shared" si="68"/>
        <v>0.96439999999999992</v>
      </c>
    </row>
    <row r="313" spans="1:6">
      <c r="A313" s="3">
        <v>3</v>
      </c>
      <c r="B313" s="3" t="s">
        <v>23</v>
      </c>
      <c r="C313" s="9">
        <v>3.04E-2</v>
      </c>
      <c r="D313" s="13">
        <f t="shared" si="67"/>
        <v>0.91689999999999994</v>
      </c>
      <c r="E313" s="8">
        <f>'TARIFNE STAVKE do 31.03.2022'!F280</f>
        <v>4.4999999999999998E-2</v>
      </c>
      <c r="F313" s="9">
        <f t="shared" si="68"/>
        <v>0.96189999999999998</v>
      </c>
    </row>
    <row r="315" spans="1:6">
      <c r="A315" s="117" t="s">
        <v>80</v>
      </c>
      <c r="B315" s="117"/>
      <c r="C315" s="117"/>
      <c r="D315" s="117"/>
      <c r="E315" s="117"/>
      <c r="F315" s="117"/>
    </row>
    <row r="316" spans="1:6" ht="38.25">
      <c r="A316" s="3" t="s">
        <v>8</v>
      </c>
      <c r="B316" s="3" t="s">
        <v>9</v>
      </c>
      <c r="C316" s="4" t="s">
        <v>10</v>
      </c>
      <c r="D316" s="4" t="s">
        <v>11</v>
      </c>
      <c r="E316" s="4" t="s">
        <v>12</v>
      </c>
      <c r="F316" s="4" t="s">
        <v>13</v>
      </c>
    </row>
    <row r="317" spans="1:6">
      <c r="A317" s="7"/>
      <c r="B317" s="7" t="s">
        <v>14</v>
      </c>
      <c r="C317" s="7" t="s">
        <v>15</v>
      </c>
      <c r="D317" s="7" t="s">
        <v>5</v>
      </c>
      <c r="E317" s="7" t="s">
        <v>16</v>
      </c>
      <c r="F317" s="11" t="s">
        <v>17</v>
      </c>
    </row>
    <row r="318" spans="1:6">
      <c r="A318" s="120" t="s">
        <v>81</v>
      </c>
      <c r="B318" s="121"/>
      <c r="C318" s="121"/>
      <c r="D318" s="121"/>
      <c r="E318" s="121"/>
      <c r="F318" s="121"/>
    </row>
    <row r="319" spans="1:6">
      <c r="A319" s="3">
        <v>1</v>
      </c>
      <c r="B319" s="3" t="s">
        <v>19</v>
      </c>
      <c r="C319" s="9">
        <v>2.7900000000000001E-2</v>
      </c>
      <c r="D319" s="13">
        <f t="shared" ref="D319:D323" si="69">C319+$C$9</f>
        <v>0.91439999999999999</v>
      </c>
      <c r="E319" s="8">
        <f>'TARIFNE STAVKE do 31.03.2022'!F284</f>
        <v>0.10879999999999999</v>
      </c>
      <c r="F319" s="9">
        <f t="shared" ref="F319:F323" si="70">(D319+E319)</f>
        <v>1.0231999999999999</v>
      </c>
    </row>
    <row r="320" spans="1:6">
      <c r="A320" s="3">
        <v>2</v>
      </c>
      <c r="B320" s="3" t="s">
        <v>20</v>
      </c>
      <c r="C320" s="9">
        <v>2.7900000000000001E-2</v>
      </c>
      <c r="D320" s="13">
        <f t="shared" si="69"/>
        <v>0.91439999999999999</v>
      </c>
      <c r="E320" s="8">
        <f>'TARIFNE STAVKE do 31.03.2022'!F285</f>
        <v>9.8900000000000002E-2</v>
      </c>
      <c r="F320" s="9">
        <f t="shared" si="70"/>
        <v>1.0133000000000001</v>
      </c>
    </row>
    <row r="321" spans="1:6">
      <c r="A321" s="3">
        <v>3</v>
      </c>
      <c r="B321" s="3" t="s">
        <v>21</v>
      </c>
      <c r="C321" s="9">
        <v>2.7900000000000001E-2</v>
      </c>
      <c r="D321" s="13">
        <f t="shared" si="69"/>
        <v>0.91439999999999999</v>
      </c>
      <c r="E321" s="8">
        <f>'TARIFNE STAVKE do 31.03.2022'!F286</f>
        <v>9.8900000000000002E-2</v>
      </c>
      <c r="F321" s="9">
        <f t="shared" si="70"/>
        <v>1.0133000000000001</v>
      </c>
    </row>
    <row r="322" spans="1:6">
      <c r="A322" s="3">
        <v>4</v>
      </c>
      <c r="B322" s="3" t="s">
        <v>22</v>
      </c>
      <c r="C322" s="9">
        <v>2.7900000000000001E-2</v>
      </c>
      <c r="D322" s="13">
        <f t="shared" si="69"/>
        <v>0.91439999999999999</v>
      </c>
      <c r="E322" s="8">
        <f>'TARIFNE STAVKE do 31.03.2022'!F287</f>
        <v>9.4E-2</v>
      </c>
      <c r="F322" s="9">
        <f t="shared" si="70"/>
        <v>1.0084</v>
      </c>
    </row>
    <row r="323" spans="1:6">
      <c r="A323" s="3">
        <v>5</v>
      </c>
      <c r="B323" s="3" t="s">
        <v>23</v>
      </c>
      <c r="C323" s="9">
        <v>2.7900000000000001E-2</v>
      </c>
      <c r="D323" s="13">
        <f t="shared" si="69"/>
        <v>0.91439999999999999</v>
      </c>
      <c r="E323" s="8">
        <f>'TARIFNE STAVKE do 31.03.2022'!F288</f>
        <v>8.8999999999999996E-2</v>
      </c>
      <c r="F323" s="9">
        <f t="shared" si="70"/>
        <v>1.0034000000000001</v>
      </c>
    </row>
    <row r="325" spans="1:6">
      <c r="A325" s="117" t="s">
        <v>82</v>
      </c>
      <c r="B325" s="117"/>
      <c r="C325" s="117"/>
      <c r="D325" s="117"/>
      <c r="E325" s="117"/>
      <c r="F325" s="117"/>
    </row>
    <row r="326" spans="1:6" ht="38.25">
      <c r="A326" s="3" t="s">
        <v>8</v>
      </c>
      <c r="B326" s="3" t="s">
        <v>9</v>
      </c>
      <c r="C326" s="4" t="s">
        <v>10</v>
      </c>
      <c r="D326" s="4" t="s">
        <v>11</v>
      </c>
      <c r="E326" s="4" t="s">
        <v>12</v>
      </c>
      <c r="F326" s="4" t="s">
        <v>13</v>
      </c>
    </row>
    <row r="327" spans="1:6">
      <c r="A327" s="7"/>
      <c r="B327" s="7" t="s">
        <v>14</v>
      </c>
      <c r="C327" s="7" t="s">
        <v>15</v>
      </c>
      <c r="D327" s="7" t="s">
        <v>5</v>
      </c>
      <c r="E327" s="7" t="s">
        <v>16</v>
      </c>
      <c r="F327" s="11" t="s">
        <v>17</v>
      </c>
    </row>
    <row r="328" spans="1:6">
      <c r="A328" s="120" t="s">
        <v>83</v>
      </c>
      <c r="B328" s="121"/>
      <c r="C328" s="121"/>
      <c r="D328" s="121"/>
      <c r="E328" s="121"/>
      <c r="F328" s="121"/>
    </row>
    <row r="329" spans="1:6">
      <c r="A329" s="3">
        <v>1</v>
      </c>
      <c r="B329" s="3" t="s">
        <v>19</v>
      </c>
      <c r="C329" s="9">
        <v>2.7900000000000001E-2</v>
      </c>
      <c r="D329" s="13">
        <f t="shared" ref="D329:D334" si="71">C329+$C$9</f>
        <v>0.91439999999999999</v>
      </c>
      <c r="E329" s="8">
        <f>'TARIFNE STAVKE do 31.03.2022'!F292</f>
        <v>0.1087</v>
      </c>
      <c r="F329" s="9">
        <f t="shared" ref="F329:F334" si="72">(D329+E329)</f>
        <v>1.0230999999999999</v>
      </c>
    </row>
    <row r="330" spans="1:6">
      <c r="A330" s="3">
        <v>2</v>
      </c>
      <c r="B330" s="3" t="s">
        <v>20</v>
      </c>
      <c r="C330" s="9">
        <v>2.7900000000000001E-2</v>
      </c>
      <c r="D330" s="13">
        <f t="shared" si="71"/>
        <v>0.91439999999999999</v>
      </c>
      <c r="E330" s="8">
        <f>'TARIFNE STAVKE do 31.03.2022'!F293</f>
        <v>9.8799999999999999E-2</v>
      </c>
      <c r="F330" s="9">
        <f t="shared" si="72"/>
        <v>1.0131999999999999</v>
      </c>
    </row>
    <row r="331" spans="1:6">
      <c r="A331" s="3">
        <v>3</v>
      </c>
      <c r="B331" s="3" t="s">
        <v>21</v>
      </c>
      <c r="C331" s="9">
        <v>2.7900000000000001E-2</v>
      </c>
      <c r="D331" s="13">
        <f t="shared" si="71"/>
        <v>0.91439999999999999</v>
      </c>
      <c r="E331" s="8">
        <f>'TARIFNE STAVKE do 31.03.2022'!F294</f>
        <v>9.8799999999999999E-2</v>
      </c>
      <c r="F331" s="9">
        <f t="shared" si="72"/>
        <v>1.0131999999999999</v>
      </c>
    </row>
    <row r="332" spans="1:6">
      <c r="A332" s="3">
        <v>4</v>
      </c>
      <c r="B332" s="3" t="s">
        <v>22</v>
      </c>
      <c r="C332" s="9">
        <v>2.7900000000000001E-2</v>
      </c>
      <c r="D332" s="13">
        <f t="shared" si="71"/>
        <v>0.91439999999999999</v>
      </c>
      <c r="E332" s="8">
        <f>'TARIFNE STAVKE do 31.03.2022'!F295</f>
        <v>9.3899999999999997E-2</v>
      </c>
      <c r="F332" s="9">
        <f t="shared" si="72"/>
        <v>1.0083</v>
      </c>
    </row>
    <row r="333" spans="1:6">
      <c r="A333" s="3">
        <v>5</v>
      </c>
      <c r="B333" s="3" t="s">
        <v>23</v>
      </c>
      <c r="C333" s="9">
        <v>2.7900000000000001E-2</v>
      </c>
      <c r="D333" s="13">
        <f t="shared" si="71"/>
        <v>0.91439999999999999</v>
      </c>
      <c r="E333" s="8">
        <f>'TARIFNE STAVKE do 31.03.2022'!F296</f>
        <v>8.8900000000000007E-2</v>
      </c>
      <c r="F333" s="9">
        <f t="shared" si="72"/>
        <v>1.0033000000000001</v>
      </c>
    </row>
    <row r="334" spans="1:6">
      <c r="A334" s="3">
        <v>6</v>
      </c>
      <c r="B334" s="3" t="s">
        <v>24</v>
      </c>
      <c r="C334" s="9">
        <v>2.7900000000000001E-2</v>
      </c>
      <c r="D334" s="13">
        <f t="shared" si="71"/>
        <v>0.91439999999999999</v>
      </c>
      <c r="E334" s="8">
        <f>'TARIFNE STAVKE do 31.03.2022'!F297</f>
        <v>8.4000000000000005E-2</v>
      </c>
      <c r="F334" s="9">
        <f t="shared" si="72"/>
        <v>0.99839999999999995</v>
      </c>
    </row>
    <row r="336" spans="1:6">
      <c r="A336" s="117" t="s">
        <v>84</v>
      </c>
      <c r="B336" s="117"/>
      <c r="C336" s="117"/>
      <c r="D336" s="117"/>
      <c r="E336" s="117"/>
      <c r="F336" s="117"/>
    </row>
    <row r="337" spans="1:6" ht="38.25">
      <c r="A337" s="3" t="s">
        <v>8</v>
      </c>
      <c r="B337" s="3" t="s">
        <v>9</v>
      </c>
      <c r="C337" s="4" t="s">
        <v>10</v>
      </c>
      <c r="D337" s="4" t="s">
        <v>11</v>
      </c>
      <c r="E337" s="4" t="s">
        <v>12</v>
      </c>
      <c r="F337" s="4" t="s">
        <v>13</v>
      </c>
    </row>
    <row r="338" spans="1:6">
      <c r="A338" s="7"/>
      <c r="B338" s="7" t="s">
        <v>14</v>
      </c>
      <c r="C338" s="7" t="s">
        <v>15</v>
      </c>
      <c r="D338" s="7" t="s">
        <v>5</v>
      </c>
      <c r="E338" s="7" t="s">
        <v>16</v>
      </c>
      <c r="F338" s="11" t="s">
        <v>17</v>
      </c>
    </row>
    <row r="339" spans="1:6">
      <c r="A339" s="120" t="s">
        <v>85</v>
      </c>
      <c r="B339" s="121"/>
      <c r="C339" s="121"/>
      <c r="D339" s="121"/>
      <c r="E339" s="121"/>
      <c r="F339" s="121"/>
    </row>
    <row r="340" spans="1:6">
      <c r="A340" s="3">
        <v>1</v>
      </c>
      <c r="B340" s="3" t="s">
        <v>23</v>
      </c>
      <c r="C340" s="9">
        <v>2.7900000000000001E-2</v>
      </c>
      <c r="D340" s="13">
        <f>C340+$C$9</f>
        <v>0.91439999999999999</v>
      </c>
      <c r="E340" s="8">
        <f>'TARIFNE STAVKE do 31.03.2022'!F301</f>
        <v>8.6800000000000002E-2</v>
      </c>
      <c r="F340" s="9">
        <f t="shared" ref="F340:F342" si="73">(D340+E340)</f>
        <v>1.0012000000000001</v>
      </c>
    </row>
    <row r="341" spans="1:6">
      <c r="A341" s="3">
        <v>2</v>
      </c>
      <c r="B341" s="3" t="s">
        <v>25</v>
      </c>
      <c r="C341" s="9">
        <v>2.7900000000000001E-2</v>
      </c>
      <c r="D341" s="13">
        <f t="shared" ref="D341:D342" si="74">C341+$C$9</f>
        <v>0.91439999999999999</v>
      </c>
      <c r="E341" s="8">
        <f>'TARIFNE STAVKE do 31.03.2022'!F302</f>
        <v>7.7100000000000002E-2</v>
      </c>
      <c r="F341" s="9">
        <f t="shared" si="73"/>
        <v>0.99150000000000005</v>
      </c>
    </row>
    <row r="342" spans="1:6">
      <c r="A342" s="3">
        <v>3</v>
      </c>
      <c r="B342" s="3" t="s">
        <v>28</v>
      </c>
      <c r="C342" s="9">
        <v>2.7900000000000001E-2</v>
      </c>
      <c r="D342" s="13">
        <f t="shared" si="74"/>
        <v>0.91439999999999999</v>
      </c>
      <c r="E342" s="8">
        <f>'TARIFNE STAVKE do 31.03.2022'!F303</f>
        <v>7.2300000000000003E-2</v>
      </c>
      <c r="F342" s="9">
        <f t="shared" si="73"/>
        <v>0.98670000000000002</v>
      </c>
    </row>
  </sheetData>
  <mergeCells count="70">
    <mergeCell ref="A45:F45"/>
    <mergeCell ref="A1:F1"/>
    <mergeCell ref="A3:F3"/>
    <mergeCell ref="A4:F4"/>
    <mergeCell ref="A6:F6"/>
    <mergeCell ref="A8:F8"/>
    <mergeCell ref="A11:F11"/>
    <mergeCell ref="A14:F14"/>
    <mergeCell ref="A23:F23"/>
    <mergeCell ref="A26:F26"/>
    <mergeCell ref="A36:F36"/>
    <mergeCell ref="A39:F39"/>
    <mergeCell ref="A102:F102"/>
    <mergeCell ref="A51:F51"/>
    <mergeCell ref="A54:F54"/>
    <mergeCell ref="A58:F58"/>
    <mergeCell ref="A63:F63"/>
    <mergeCell ref="A66:F66"/>
    <mergeCell ref="A71:F71"/>
    <mergeCell ref="A77:F77"/>
    <mergeCell ref="A83:F83"/>
    <mergeCell ref="A86:F86"/>
    <mergeCell ref="A94:F94"/>
    <mergeCell ref="A99:F99"/>
    <mergeCell ref="A163:F163"/>
    <mergeCell ref="A106:F106"/>
    <mergeCell ref="A111:F111"/>
    <mergeCell ref="A115:F115"/>
    <mergeCell ref="A118:F118"/>
    <mergeCell ref="A125:F125"/>
    <mergeCell ref="A128:F128"/>
    <mergeCell ref="A135:F135"/>
    <mergeCell ref="A142:F142"/>
    <mergeCell ref="A145:F145"/>
    <mergeCell ref="A152:F152"/>
    <mergeCell ref="A155:F155"/>
    <mergeCell ref="A221:F221"/>
    <mergeCell ref="A166:F166"/>
    <mergeCell ref="A174:F174"/>
    <mergeCell ref="A177:F177"/>
    <mergeCell ref="A182:F182"/>
    <mergeCell ref="A185:F185"/>
    <mergeCell ref="A191:F191"/>
    <mergeCell ref="A194:F194"/>
    <mergeCell ref="A201:F201"/>
    <mergeCell ref="A204:F204"/>
    <mergeCell ref="A210:F210"/>
    <mergeCell ref="A215:F215"/>
    <mergeCell ref="A290:F290"/>
    <mergeCell ref="A224:F224"/>
    <mergeCell ref="A230:F230"/>
    <mergeCell ref="A233:F233"/>
    <mergeCell ref="A243:F243"/>
    <mergeCell ref="A246:F246"/>
    <mergeCell ref="A255:F255"/>
    <mergeCell ref="A258:F258"/>
    <mergeCell ref="A267:F267"/>
    <mergeCell ref="A270:F270"/>
    <mergeCell ref="A278:F278"/>
    <mergeCell ref="A281:F281"/>
    <mergeCell ref="A325:F325"/>
    <mergeCell ref="A328:F328"/>
    <mergeCell ref="A336:F336"/>
    <mergeCell ref="A339:F339"/>
    <mergeCell ref="A293:F293"/>
    <mergeCell ref="A301:F301"/>
    <mergeCell ref="A304:F304"/>
    <mergeCell ref="A310:F310"/>
    <mergeCell ref="A315:F315"/>
    <mergeCell ref="A318:F318"/>
  </mergeCells>
  <pageMargins left="0.39370078740157483" right="0.39370078740157483" top="1.0833333333333333" bottom="0.74803149606299213" header="0.31496062992125984" footer="0.31496062992125984"/>
  <pageSetup scale="78" orientation="portrait" r:id="rId1"/>
  <rowBreaks count="3" manualBreakCount="3">
    <brk id="50" max="16383" man="1"/>
    <brk id="98" max="16383" man="1"/>
    <brk id="141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B1624-1350-4DC6-9BB9-983FAF435B87}">
  <sheetPr codeName="Sheet26"/>
  <dimension ref="A1:F342"/>
  <sheetViews>
    <sheetView view="pageBreakPreview" zoomScaleNormal="100" zoomScaleSheetLayoutView="100" workbookViewId="0">
      <selection activeCell="A9" sqref="A9:XFD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30.140625" bestFit="1" customWidth="1"/>
    <col min="5" max="5" width="26.42578125" bestFit="1" customWidth="1"/>
    <col min="6" max="6" width="22.85546875" bestFit="1" customWidth="1"/>
  </cols>
  <sheetData>
    <row r="1" spans="1:6" ht="17.25">
      <c r="A1" s="113" t="s">
        <v>144</v>
      </c>
      <c r="B1" s="118"/>
      <c r="C1" s="118"/>
      <c r="D1" s="118"/>
      <c r="E1" s="118"/>
      <c r="F1" s="118"/>
    </row>
    <row r="3" spans="1:6">
      <c r="A3" s="114" t="s">
        <v>1</v>
      </c>
      <c r="B3" s="114"/>
      <c r="C3" s="114"/>
      <c r="D3" s="114"/>
      <c r="E3" s="114"/>
      <c r="F3" s="114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2"/>
      <c r="B5" s="2"/>
      <c r="C5" s="2"/>
      <c r="D5" s="2"/>
      <c r="E5" s="2"/>
      <c r="F5" s="2"/>
    </row>
    <row r="6" spans="1:6">
      <c r="A6" s="119" t="s">
        <v>3</v>
      </c>
      <c r="B6" s="119"/>
      <c r="C6" s="119"/>
      <c r="D6" s="119"/>
      <c r="E6" s="119"/>
      <c r="F6" s="119"/>
    </row>
    <row r="7" spans="1:6">
      <c r="A7" s="2"/>
      <c r="B7" s="2"/>
      <c r="C7" s="2"/>
      <c r="D7" s="2"/>
      <c r="E7" s="2"/>
      <c r="F7" s="2"/>
    </row>
    <row r="8" spans="1:6" ht="73.5" customHeight="1">
      <c r="A8" s="119" t="s">
        <v>4</v>
      </c>
      <c r="B8" s="119"/>
      <c r="C8" s="119"/>
      <c r="D8" s="119"/>
      <c r="E8" s="119"/>
      <c r="F8" s="119"/>
    </row>
    <row r="9" spans="1:6" hidden="1">
      <c r="A9" s="1" t="s">
        <v>5</v>
      </c>
      <c r="B9" s="12" t="s">
        <v>6</v>
      </c>
      <c r="C9" s="66">
        <v>1.1072</v>
      </c>
      <c r="D9" s="2"/>
      <c r="E9" s="2"/>
      <c r="F9" s="2"/>
    </row>
    <row r="11" spans="1:6">
      <c r="A11" s="117" t="s">
        <v>7</v>
      </c>
      <c r="B11" s="117"/>
      <c r="C11" s="117"/>
      <c r="D11" s="117"/>
      <c r="E11" s="117"/>
      <c r="F11" s="117"/>
    </row>
    <row r="12" spans="1:6" ht="38.25">
      <c r="A12" s="3" t="s">
        <v>8</v>
      </c>
      <c r="B12" s="3" t="s">
        <v>9</v>
      </c>
      <c r="C12" s="4" t="s">
        <v>10</v>
      </c>
      <c r="D12" s="4" t="s">
        <v>11</v>
      </c>
      <c r="E12" s="4" t="s">
        <v>12</v>
      </c>
      <c r="F12" s="4" t="s">
        <v>13</v>
      </c>
    </row>
    <row r="13" spans="1:6">
      <c r="A13" s="7"/>
      <c r="B13" s="7" t="s">
        <v>14</v>
      </c>
      <c r="C13" s="7" t="s">
        <v>15</v>
      </c>
      <c r="D13" s="7" t="s">
        <v>5</v>
      </c>
      <c r="E13" s="7" t="s">
        <v>16</v>
      </c>
      <c r="F13" s="11" t="s">
        <v>17</v>
      </c>
    </row>
    <row r="14" spans="1:6">
      <c r="A14" s="120" t="s">
        <v>18</v>
      </c>
      <c r="B14" s="121"/>
      <c r="C14" s="121"/>
      <c r="D14" s="121"/>
      <c r="E14" s="121"/>
      <c r="F14" s="121"/>
    </row>
    <row r="15" spans="1:6">
      <c r="A15" s="3">
        <v>1</v>
      </c>
      <c r="B15" s="3" t="s">
        <v>19</v>
      </c>
      <c r="C15" s="9">
        <v>2.9700000000000001E-2</v>
      </c>
      <c r="D15" s="13">
        <f>C15+$C$9</f>
        <v>1.1369</v>
      </c>
      <c r="E15" s="8">
        <f>'TARIFNE STAVKE do 31.03.2022'!F6</f>
        <v>5.7700000000000001E-2</v>
      </c>
      <c r="F15" s="9">
        <f>(D15+E15)</f>
        <v>1.1946000000000001</v>
      </c>
    </row>
    <row r="16" spans="1:6">
      <c r="A16" s="3">
        <v>2</v>
      </c>
      <c r="B16" s="3" t="s">
        <v>20</v>
      </c>
      <c r="C16" s="9">
        <v>2.9700000000000001E-2</v>
      </c>
      <c r="D16" s="13">
        <f t="shared" ref="D16:D21" si="0">C16+$C$9</f>
        <v>1.1369</v>
      </c>
      <c r="E16" s="8">
        <f>'TARIFNE STAVKE do 31.03.2022'!F7</f>
        <v>4.4400000000000002E-2</v>
      </c>
      <c r="F16" s="9">
        <f t="shared" ref="F16:F21" si="1">(D16+E16)</f>
        <v>1.1813</v>
      </c>
    </row>
    <row r="17" spans="1:6">
      <c r="A17" s="3">
        <v>3</v>
      </c>
      <c r="B17" s="3" t="s">
        <v>21</v>
      </c>
      <c r="C17" s="9">
        <v>2.9700000000000001E-2</v>
      </c>
      <c r="D17" s="13">
        <f t="shared" si="0"/>
        <v>1.1369</v>
      </c>
      <c r="E17" s="8">
        <f>'TARIFNE STAVKE do 31.03.2022'!F8</f>
        <v>4.3499999999999997E-2</v>
      </c>
      <c r="F17" s="9">
        <f t="shared" si="1"/>
        <v>1.1804000000000001</v>
      </c>
    </row>
    <row r="18" spans="1:6">
      <c r="A18" s="3">
        <v>4</v>
      </c>
      <c r="B18" s="3" t="s">
        <v>22</v>
      </c>
      <c r="C18" s="9">
        <v>2.9700000000000001E-2</v>
      </c>
      <c r="D18" s="13">
        <f t="shared" si="0"/>
        <v>1.1369</v>
      </c>
      <c r="E18" s="8">
        <f>'TARIFNE STAVKE do 31.03.2022'!F9</f>
        <v>4.2200000000000001E-2</v>
      </c>
      <c r="F18" s="9">
        <f t="shared" si="1"/>
        <v>1.1791</v>
      </c>
    </row>
    <row r="19" spans="1:6">
      <c r="A19" s="3">
        <v>5</v>
      </c>
      <c r="B19" s="3" t="s">
        <v>23</v>
      </c>
      <c r="C19" s="9">
        <v>2.9700000000000001E-2</v>
      </c>
      <c r="D19" s="13">
        <f t="shared" si="0"/>
        <v>1.1369</v>
      </c>
      <c r="E19" s="8">
        <f>'TARIFNE STAVKE do 31.03.2022'!F10</f>
        <v>0.04</v>
      </c>
      <c r="F19" s="9">
        <f t="shared" si="1"/>
        <v>1.1769000000000001</v>
      </c>
    </row>
    <row r="20" spans="1:6">
      <c r="A20" s="3">
        <v>6</v>
      </c>
      <c r="B20" s="3" t="s">
        <v>24</v>
      </c>
      <c r="C20" s="9">
        <v>2.9700000000000001E-2</v>
      </c>
      <c r="D20" s="13">
        <f t="shared" si="0"/>
        <v>1.1369</v>
      </c>
      <c r="E20" s="8">
        <f>'TARIFNE STAVKE do 31.03.2022'!F11</f>
        <v>3.7699999999999997E-2</v>
      </c>
      <c r="F20" s="9">
        <f t="shared" si="1"/>
        <v>1.1746000000000001</v>
      </c>
    </row>
    <row r="21" spans="1:6">
      <c r="A21" s="3">
        <v>7</v>
      </c>
      <c r="B21" s="3" t="s">
        <v>25</v>
      </c>
      <c r="C21" s="9">
        <v>2.9700000000000001E-2</v>
      </c>
      <c r="D21" s="13">
        <f t="shared" si="0"/>
        <v>1.1369</v>
      </c>
      <c r="E21" s="8">
        <f>'TARIFNE STAVKE do 31.03.2022'!F12</f>
        <v>3.5499999999999997E-2</v>
      </c>
      <c r="F21" s="9">
        <f t="shared" si="1"/>
        <v>1.1724000000000001</v>
      </c>
    </row>
    <row r="22" spans="1:6">
      <c r="A22" s="1"/>
      <c r="B22" s="2"/>
      <c r="C22" s="5"/>
      <c r="D22" s="6"/>
      <c r="E22" s="6"/>
    </row>
    <row r="23" spans="1:6">
      <c r="A23" s="117" t="s">
        <v>26</v>
      </c>
      <c r="B23" s="117"/>
      <c r="C23" s="117"/>
      <c r="D23" s="117"/>
      <c r="E23" s="117"/>
      <c r="F23" s="117"/>
    </row>
    <row r="24" spans="1:6" ht="38.25">
      <c r="A24" s="3" t="s">
        <v>8</v>
      </c>
      <c r="B24" s="3" t="s">
        <v>9</v>
      </c>
      <c r="C24" s="4" t="s">
        <v>10</v>
      </c>
      <c r="D24" s="4" t="s">
        <v>11</v>
      </c>
      <c r="E24" s="4" t="s">
        <v>12</v>
      </c>
      <c r="F24" s="4" t="s">
        <v>13</v>
      </c>
    </row>
    <row r="25" spans="1:6">
      <c r="A25" s="7"/>
      <c r="B25" s="7" t="s">
        <v>14</v>
      </c>
      <c r="C25" s="7" t="s">
        <v>15</v>
      </c>
      <c r="D25" s="7" t="s">
        <v>5</v>
      </c>
      <c r="E25" s="7" t="s">
        <v>16</v>
      </c>
      <c r="F25" s="11" t="s">
        <v>17</v>
      </c>
    </row>
    <row r="26" spans="1:6">
      <c r="A26" s="120" t="s">
        <v>27</v>
      </c>
      <c r="B26" s="121"/>
      <c r="C26" s="121"/>
      <c r="D26" s="121"/>
      <c r="E26" s="121"/>
      <c r="F26" s="121"/>
    </row>
    <row r="27" spans="1:6">
      <c r="A27" s="3">
        <v>1</v>
      </c>
      <c r="B27" s="3" t="s">
        <v>19</v>
      </c>
      <c r="C27" s="9">
        <v>2.3199999999999998E-2</v>
      </c>
      <c r="D27" s="13">
        <f t="shared" ref="D27:D34" si="2">C27+$C$9</f>
        <v>1.1303999999999998</v>
      </c>
      <c r="E27" s="10">
        <f>'TARIFNE STAVKE od 01.04.2022'!F16</f>
        <v>3.3700000000000001E-2</v>
      </c>
      <c r="F27" s="9">
        <f>(D27+E27)</f>
        <v>1.1640999999999999</v>
      </c>
    </row>
    <row r="28" spans="1:6">
      <c r="A28" s="3">
        <v>2</v>
      </c>
      <c r="B28" s="3" t="s">
        <v>20</v>
      </c>
      <c r="C28" s="9">
        <v>2.3199999999999998E-2</v>
      </c>
      <c r="D28" s="13">
        <f t="shared" si="2"/>
        <v>1.1303999999999998</v>
      </c>
      <c r="E28" s="10">
        <f>'TARIFNE STAVKE od 01.04.2022'!F17</f>
        <v>3.3700000000000001E-2</v>
      </c>
      <c r="F28" s="9">
        <f t="shared" ref="F28:F34" si="3">(D28+E28)</f>
        <v>1.1640999999999999</v>
      </c>
    </row>
    <row r="29" spans="1:6">
      <c r="A29" s="3">
        <v>3</v>
      </c>
      <c r="B29" s="3" t="s">
        <v>21</v>
      </c>
      <c r="C29" s="9">
        <v>2.3199999999999998E-2</v>
      </c>
      <c r="D29" s="13">
        <f t="shared" si="2"/>
        <v>1.1303999999999998</v>
      </c>
      <c r="E29" s="10">
        <f>'TARIFNE STAVKE od 01.04.2022'!F18</f>
        <v>3.3700000000000001E-2</v>
      </c>
      <c r="F29" s="9">
        <f t="shared" si="3"/>
        <v>1.1640999999999999</v>
      </c>
    </row>
    <row r="30" spans="1:6">
      <c r="A30" s="3">
        <v>4</v>
      </c>
      <c r="B30" s="3" t="s">
        <v>22</v>
      </c>
      <c r="C30" s="9">
        <v>2.3199999999999998E-2</v>
      </c>
      <c r="D30" s="13">
        <f t="shared" si="2"/>
        <v>1.1303999999999998</v>
      </c>
      <c r="E30" s="10">
        <f>'TARIFNE STAVKE od 01.04.2022'!F19</f>
        <v>3.0300000000000001E-2</v>
      </c>
      <c r="F30" s="9">
        <f t="shared" si="3"/>
        <v>1.1606999999999998</v>
      </c>
    </row>
    <row r="31" spans="1:6">
      <c r="A31" s="3">
        <v>5</v>
      </c>
      <c r="B31" s="3" t="s">
        <v>23</v>
      </c>
      <c r="C31" s="9">
        <v>2.3199999999999998E-2</v>
      </c>
      <c r="D31" s="13">
        <f t="shared" si="2"/>
        <v>1.1303999999999998</v>
      </c>
      <c r="E31" s="10">
        <f>'TARIFNE STAVKE od 01.04.2022'!F20</f>
        <v>3.0300000000000001E-2</v>
      </c>
      <c r="F31" s="9">
        <f t="shared" si="3"/>
        <v>1.1606999999999998</v>
      </c>
    </row>
    <row r="32" spans="1:6">
      <c r="A32" s="3">
        <v>6</v>
      </c>
      <c r="B32" s="3" t="s">
        <v>24</v>
      </c>
      <c r="C32" s="9">
        <v>2.3199999999999998E-2</v>
      </c>
      <c r="D32" s="13">
        <f t="shared" si="2"/>
        <v>1.1303999999999998</v>
      </c>
      <c r="E32" s="10">
        <f>'TARIFNE STAVKE od 01.04.2022'!F21</f>
        <v>2.86E-2</v>
      </c>
      <c r="F32" s="9">
        <f t="shared" si="3"/>
        <v>1.1589999999999998</v>
      </c>
    </row>
    <row r="33" spans="1:6">
      <c r="A33" s="3">
        <v>7</v>
      </c>
      <c r="B33" s="3" t="s">
        <v>25</v>
      </c>
      <c r="C33" s="9">
        <v>2.3199999999999998E-2</v>
      </c>
      <c r="D33" s="13">
        <f t="shared" si="2"/>
        <v>1.1303999999999998</v>
      </c>
      <c r="E33" s="10">
        <f>'TARIFNE STAVKE od 01.04.2022'!F22</f>
        <v>2.7E-2</v>
      </c>
      <c r="F33" s="9">
        <f t="shared" si="3"/>
        <v>1.1573999999999998</v>
      </c>
    </row>
    <row r="34" spans="1:6">
      <c r="A34" s="3">
        <v>8</v>
      </c>
      <c r="B34" s="3" t="s">
        <v>28</v>
      </c>
      <c r="C34" s="9">
        <v>2.3199999999999998E-2</v>
      </c>
      <c r="D34" s="13">
        <f t="shared" si="2"/>
        <v>1.1303999999999998</v>
      </c>
      <c r="E34" s="10">
        <f>'TARIFNE STAVKE od 01.04.2022'!F23</f>
        <v>2.53E-2</v>
      </c>
      <c r="F34" s="9">
        <f t="shared" si="3"/>
        <v>1.1556999999999999</v>
      </c>
    </row>
    <row r="36" spans="1:6">
      <c r="A36" s="117" t="s">
        <v>29</v>
      </c>
      <c r="B36" s="117"/>
      <c r="C36" s="117"/>
      <c r="D36" s="117"/>
      <c r="E36" s="117"/>
      <c r="F36" s="117"/>
    </row>
    <row r="37" spans="1:6" ht="38.25">
      <c r="A37" s="3" t="s">
        <v>8</v>
      </c>
      <c r="B37" s="3" t="s">
        <v>9</v>
      </c>
      <c r="C37" s="4" t="s">
        <v>10</v>
      </c>
      <c r="D37" s="4" t="s">
        <v>11</v>
      </c>
      <c r="E37" s="4" t="s">
        <v>12</v>
      </c>
      <c r="F37" s="4" t="s">
        <v>13</v>
      </c>
    </row>
    <row r="38" spans="1:6">
      <c r="A38" s="7"/>
      <c r="B38" s="7" t="s">
        <v>14</v>
      </c>
      <c r="C38" s="7" t="s">
        <v>15</v>
      </c>
      <c r="D38" s="7" t="s">
        <v>5</v>
      </c>
      <c r="E38" s="7" t="s">
        <v>16</v>
      </c>
      <c r="F38" s="11" t="s">
        <v>17</v>
      </c>
    </row>
    <row r="39" spans="1:6">
      <c r="A39" s="120" t="s">
        <v>30</v>
      </c>
      <c r="B39" s="121"/>
      <c r="C39" s="121"/>
      <c r="D39" s="121"/>
      <c r="E39" s="121"/>
      <c r="F39" s="121"/>
    </row>
    <row r="40" spans="1:6">
      <c r="A40" s="3">
        <v>1</v>
      </c>
      <c r="B40" s="3" t="s">
        <v>19</v>
      </c>
      <c r="C40" s="9">
        <v>2.5899999999999999E-2</v>
      </c>
      <c r="D40" s="13">
        <f t="shared" ref="D40:D44" si="4">C40+$C$9</f>
        <v>1.1331</v>
      </c>
      <c r="E40" s="8">
        <f>'TARIFNE STAVKE do 31.03.2022'!F27</f>
        <v>2.4500000000000001E-2</v>
      </c>
      <c r="F40" s="9">
        <f>(D40+E40)</f>
        <v>1.1576</v>
      </c>
    </row>
    <row r="41" spans="1:6">
      <c r="A41" s="3">
        <v>2</v>
      </c>
      <c r="B41" s="3" t="s">
        <v>20</v>
      </c>
      <c r="C41" s="9">
        <v>2.5899999999999999E-2</v>
      </c>
      <c r="D41" s="13">
        <f t="shared" si="4"/>
        <v>1.1331</v>
      </c>
      <c r="E41" s="8">
        <f>'TARIFNE STAVKE do 31.03.2022'!F28</f>
        <v>2.4299999999999999E-2</v>
      </c>
      <c r="F41" s="9">
        <f t="shared" ref="F41:F44" si="5">(D41+E41)</f>
        <v>1.1574</v>
      </c>
    </row>
    <row r="42" spans="1:6">
      <c r="A42" s="3">
        <v>3</v>
      </c>
      <c r="B42" s="3" t="s">
        <v>21</v>
      </c>
      <c r="C42" s="9">
        <v>2.5899999999999999E-2</v>
      </c>
      <c r="D42" s="13">
        <f t="shared" si="4"/>
        <v>1.1331</v>
      </c>
      <c r="E42" s="8">
        <f>'TARIFNE STAVKE do 31.03.2022'!F29</f>
        <v>2.1899999999999999E-2</v>
      </c>
      <c r="F42" s="9">
        <f t="shared" si="5"/>
        <v>1.155</v>
      </c>
    </row>
    <row r="43" spans="1:6">
      <c r="A43" s="3">
        <v>4</v>
      </c>
      <c r="B43" s="3" t="s">
        <v>22</v>
      </c>
      <c r="C43" s="9">
        <v>2.5899999999999999E-2</v>
      </c>
      <c r="D43" s="13">
        <f t="shared" si="4"/>
        <v>1.1331</v>
      </c>
      <c r="E43" s="8">
        <f>'TARIFNE STAVKE do 31.03.2022'!F30</f>
        <v>2.07E-2</v>
      </c>
      <c r="F43" s="9">
        <f t="shared" si="5"/>
        <v>1.1537999999999999</v>
      </c>
    </row>
    <row r="44" spans="1:6">
      <c r="A44" s="3">
        <v>5</v>
      </c>
      <c r="B44" s="3" t="s">
        <v>23</v>
      </c>
      <c r="C44" s="9">
        <v>2.5899999999999999E-2</v>
      </c>
      <c r="D44" s="13">
        <f t="shared" si="4"/>
        <v>1.1331</v>
      </c>
      <c r="E44" s="8">
        <f>'TARIFNE STAVKE do 31.03.2022'!F31</f>
        <v>1.8200000000000001E-2</v>
      </c>
      <c r="F44" s="9">
        <f t="shared" si="5"/>
        <v>1.1513</v>
      </c>
    </row>
    <row r="45" spans="1:6">
      <c r="A45" s="120" t="s">
        <v>31</v>
      </c>
      <c r="B45" s="121"/>
      <c r="C45" s="121"/>
      <c r="D45" s="121"/>
      <c r="E45" s="121"/>
      <c r="F45" s="121"/>
    </row>
    <row r="46" spans="1:6">
      <c r="A46" s="3">
        <v>1</v>
      </c>
      <c r="B46" s="3" t="s">
        <v>20</v>
      </c>
      <c r="C46" s="9">
        <v>3.04E-2</v>
      </c>
      <c r="D46" s="13">
        <f t="shared" ref="D46:D49" si="6">C46+$C$9</f>
        <v>1.1375999999999999</v>
      </c>
      <c r="E46" s="8">
        <f>'TARIFNE STAVKE do 31.03.2022'!F35</f>
        <v>7.46E-2</v>
      </c>
      <c r="F46" s="9">
        <f>(D46+E46)</f>
        <v>1.2121999999999999</v>
      </c>
    </row>
    <row r="47" spans="1:6">
      <c r="A47" s="3">
        <v>2</v>
      </c>
      <c r="B47" s="3" t="s">
        <v>21</v>
      </c>
      <c r="C47" s="9">
        <v>3.04E-2</v>
      </c>
      <c r="D47" s="13">
        <f t="shared" si="6"/>
        <v>1.1375999999999999</v>
      </c>
      <c r="E47" s="8">
        <f>'TARIFNE STAVKE do 31.03.2022'!F36</f>
        <v>7.0900000000000005E-2</v>
      </c>
      <c r="F47" s="9">
        <f t="shared" ref="F47:F49" si="7">(D47+E47)</f>
        <v>1.2084999999999999</v>
      </c>
    </row>
    <row r="48" spans="1:6">
      <c r="A48" s="3">
        <v>3</v>
      </c>
      <c r="B48" s="3" t="s">
        <v>22</v>
      </c>
      <c r="C48" s="9">
        <v>3.04E-2</v>
      </c>
      <c r="D48" s="13">
        <f t="shared" si="6"/>
        <v>1.1375999999999999</v>
      </c>
      <c r="E48" s="8">
        <f>'TARIFNE STAVKE do 31.03.2022'!F37</f>
        <v>6.7100000000000007E-2</v>
      </c>
      <c r="F48" s="9">
        <f t="shared" si="7"/>
        <v>1.2046999999999999</v>
      </c>
    </row>
    <row r="49" spans="1:6">
      <c r="A49" s="3">
        <v>4</v>
      </c>
      <c r="B49" s="3" t="s">
        <v>23</v>
      </c>
      <c r="C49" s="9">
        <v>3.04E-2</v>
      </c>
      <c r="D49" s="13">
        <f t="shared" si="6"/>
        <v>1.1375999999999999</v>
      </c>
      <c r="E49" s="8">
        <f>'TARIFNE STAVKE do 31.03.2022'!F38</f>
        <v>6.7100000000000007E-2</v>
      </c>
      <c r="F49" s="9">
        <f t="shared" si="7"/>
        <v>1.2046999999999999</v>
      </c>
    </row>
    <row r="51" spans="1:6">
      <c r="A51" s="117" t="s">
        <v>32</v>
      </c>
      <c r="B51" s="117"/>
      <c r="C51" s="117"/>
      <c r="D51" s="117"/>
      <c r="E51" s="117"/>
      <c r="F51" s="117"/>
    </row>
    <row r="52" spans="1:6" ht="38.25">
      <c r="A52" s="3" t="s">
        <v>8</v>
      </c>
      <c r="B52" s="3" t="s">
        <v>9</v>
      </c>
      <c r="C52" s="4" t="s">
        <v>10</v>
      </c>
      <c r="D52" s="4" t="s">
        <v>11</v>
      </c>
      <c r="E52" s="4" t="s">
        <v>12</v>
      </c>
      <c r="F52" s="4" t="s">
        <v>13</v>
      </c>
    </row>
    <row r="53" spans="1:6">
      <c r="A53" s="7"/>
      <c r="B53" s="7" t="s">
        <v>14</v>
      </c>
      <c r="C53" s="7" t="s">
        <v>15</v>
      </c>
      <c r="D53" s="7" t="s">
        <v>5</v>
      </c>
      <c r="E53" s="7" t="s">
        <v>16</v>
      </c>
      <c r="F53" s="11" t="s">
        <v>17</v>
      </c>
    </row>
    <row r="54" spans="1:6">
      <c r="A54" s="122" t="s">
        <v>33</v>
      </c>
      <c r="B54" s="122"/>
      <c r="C54" s="122"/>
      <c r="D54" s="122"/>
      <c r="E54" s="122"/>
      <c r="F54" s="122"/>
    </row>
    <row r="55" spans="1:6">
      <c r="A55" s="3">
        <v>1</v>
      </c>
      <c r="B55" s="3" t="s">
        <v>20</v>
      </c>
      <c r="C55" s="9">
        <v>3.4200000000000001E-2</v>
      </c>
      <c r="D55" s="13">
        <f t="shared" ref="D55:D57" si="8">C55+$C$9</f>
        <v>1.1414</v>
      </c>
      <c r="E55" s="10">
        <f>'TARIFNE STAVKE do 31.03.2022'!F42</f>
        <v>5.2200000000000003E-2</v>
      </c>
      <c r="F55" s="9">
        <f>(D55+E55)</f>
        <v>1.1936</v>
      </c>
    </row>
    <row r="56" spans="1:6">
      <c r="A56" s="3">
        <v>2</v>
      </c>
      <c r="B56" s="3" t="s">
        <v>21</v>
      </c>
      <c r="C56" s="9">
        <v>3.4200000000000001E-2</v>
      </c>
      <c r="D56" s="13">
        <f t="shared" si="8"/>
        <v>1.1414</v>
      </c>
      <c r="E56" s="10">
        <f>'TARIFNE STAVKE do 31.03.2022'!F43</f>
        <v>5.2200000000000003E-2</v>
      </c>
      <c r="F56" s="9">
        <f t="shared" ref="F56:F57" si="9">(D56+E56)</f>
        <v>1.1936</v>
      </c>
    </row>
    <row r="57" spans="1:6">
      <c r="A57" s="3">
        <v>3</v>
      </c>
      <c r="B57" s="3" t="s">
        <v>22</v>
      </c>
      <c r="C57" s="9">
        <v>3.4200000000000001E-2</v>
      </c>
      <c r="D57" s="13">
        <f t="shared" si="8"/>
        <v>1.1414</v>
      </c>
      <c r="E57" s="10">
        <f>'TARIFNE STAVKE do 31.03.2022'!F44</f>
        <v>4.9599999999999998E-2</v>
      </c>
      <c r="F57" s="9">
        <f t="shared" si="9"/>
        <v>1.1910000000000001</v>
      </c>
    </row>
    <row r="58" spans="1:6">
      <c r="A58" s="122" t="s">
        <v>34</v>
      </c>
      <c r="B58" s="122"/>
      <c r="C58" s="122"/>
      <c r="D58" s="122"/>
      <c r="E58" s="122"/>
      <c r="F58" s="122"/>
    </row>
    <row r="59" spans="1:6">
      <c r="A59" s="3">
        <v>1</v>
      </c>
      <c r="B59" s="3" t="s">
        <v>20</v>
      </c>
      <c r="C59" s="9">
        <v>3.4200000000000001E-2</v>
      </c>
      <c r="D59" s="13">
        <f t="shared" ref="D59:D61" si="10">C59+$C$9</f>
        <v>1.1414</v>
      </c>
      <c r="E59" s="10">
        <f>'TARIFNE STAVKE do 31.03.2022'!F48</f>
        <v>4.7199999999999999E-2</v>
      </c>
      <c r="F59" s="9">
        <f>(D59+E59)</f>
        <v>1.1885999999999999</v>
      </c>
    </row>
    <row r="60" spans="1:6">
      <c r="A60" s="3">
        <v>2</v>
      </c>
      <c r="B60" s="3" t="s">
        <v>21</v>
      </c>
      <c r="C60" s="9">
        <v>3.4200000000000001E-2</v>
      </c>
      <c r="D60" s="13">
        <f t="shared" si="10"/>
        <v>1.1414</v>
      </c>
      <c r="E60" s="10">
        <f>'TARIFNE STAVKE do 31.03.2022'!F49</f>
        <v>4.7199999999999999E-2</v>
      </c>
      <c r="F60" s="9">
        <f t="shared" ref="F60:F61" si="11">(D60+E60)</f>
        <v>1.1885999999999999</v>
      </c>
    </row>
    <row r="61" spans="1:6">
      <c r="A61" s="3">
        <v>3</v>
      </c>
      <c r="B61" s="3" t="s">
        <v>23</v>
      </c>
      <c r="C61" s="9">
        <v>3.4200000000000001E-2</v>
      </c>
      <c r="D61" s="13">
        <f t="shared" si="10"/>
        <v>1.1414</v>
      </c>
      <c r="E61" s="10">
        <f>'TARIFNE STAVKE do 31.03.2022'!F50</f>
        <v>4.2500000000000003E-2</v>
      </c>
      <c r="F61" s="9">
        <f t="shared" si="11"/>
        <v>1.1839</v>
      </c>
    </row>
    <row r="63" spans="1:6">
      <c r="A63" s="117" t="s">
        <v>35</v>
      </c>
      <c r="B63" s="117"/>
      <c r="C63" s="117"/>
      <c r="D63" s="117"/>
      <c r="E63" s="117"/>
      <c r="F63" s="117"/>
    </row>
    <row r="64" spans="1:6" ht="38.25">
      <c r="A64" s="3" t="s">
        <v>8</v>
      </c>
      <c r="B64" s="3" t="s">
        <v>9</v>
      </c>
      <c r="C64" s="4" t="s">
        <v>10</v>
      </c>
      <c r="D64" s="4" t="s">
        <v>11</v>
      </c>
      <c r="E64" s="4" t="s">
        <v>12</v>
      </c>
      <c r="F64" s="4" t="s">
        <v>13</v>
      </c>
    </row>
    <row r="65" spans="1:6">
      <c r="A65" s="7"/>
      <c r="B65" s="7" t="s">
        <v>14</v>
      </c>
      <c r="C65" s="7" t="s">
        <v>15</v>
      </c>
      <c r="D65" s="7" t="s">
        <v>5</v>
      </c>
      <c r="E65" s="7" t="s">
        <v>16</v>
      </c>
      <c r="F65" s="11" t="s">
        <v>17</v>
      </c>
    </row>
    <row r="66" spans="1:6">
      <c r="A66" s="123" t="s">
        <v>148</v>
      </c>
      <c r="B66" s="124"/>
      <c r="C66" s="124"/>
      <c r="D66" s="124"/>
      <c r="E66" s="124"/>
      <c r="F66" s="124"/>
    </row>
    <row r="67" spans="1:6">
      <c r="A67" s="3">
        <v>1</v>
      </c>
      <c r="B67" s="3" t="s">
        <v>20</v>
      </c>
      <c r="C67" s="9">
        <v>3.04E-2</v>
      </c>
      <c r="D67" s="13">
        <f t="shared" ref="D67:D70" si="12">C67+$C$9</f>
        <v>1.1375999999999999</v>
      </c>
      <c r="E67" s="8">
        <f>'TARIFNE STAVKE od 01.04.2022'!F17</f>
        <v>3.3700000000000001E-2</v>
      </c>
      <c r="F67" s="9">
        <f>(D67+E67)</f>
        <v>1.1713</v>
      </c>
    </row>
    <row r="68" spans="1:6">
      <c r="A68" s="3">
        <v>2</v>
      </c>
      <c r="B68" s="3" t="s">
        <v>21</v>
      </c>
      <c r="C68" s="9">
        <v>3.04E-2</v>
      </c>
      <c r="D68" s="13">
        <f t="shared" si="12"/>
        <v>1.1375999999999999</v>
      </c>
      <c r="E68" s="8">
        <f>'TARIFNE STAVKE od 01.04.2022'!F18</f>
        <v>3.3700000000000001E-2</v>
      </c>
      <c r="F68" s="9">
        <f t="shared" ref="F68:F70" si="13">(D68+E68)</f>
        <v>1.1713</v>
      </c>
    </row>
    <row r="69" spans="1:6">
      <c r="A69" s="3">
        <v>3</v>
      </c>
      <c r="B69" s="3" t="s">
        <v>22</v>
      </c>
      <c r="C69" s="9">
        <v>3.04E-2</v>
      </c>
      <c r="D69" s="13">
        <f t="shared" si="12"/>
        <v>1.1375999999999999</v>
      </c>
      <c r="E69" s="8">
        <f>'TARIFNE STAVKE od 01.04.2022'!F19</f>
        <v>3.0300000000000001E-2</v>
      </c>
      <c r="F69" s="9">
        <f t="shared" si="13"/>
        <v>1.1678999999999999</v>
      </c>
    </row>
    <row r="70" spans="1:6">
      <c r="A70" s="3">
        <v>4</v>
      </c>
      <c r="B70" s="3" t="s">
        <v>23</v>
      </c>
      <c r="C70" s="9">
        <v>3.04E-2</v>
      </c>
      <c r="D70" s="13">
        <f t="shared" si="12"/>
        <v>1.1375999999999999</v>
      </c>
      <c r="E70" s="8">
        <f>'TARIFNE STAVKE od 01.04.2022'!F20</f>
        <v>3.0300000000000001E-2</v>
      </c>
      <c r="F70" s="9">
        <f t="shared" si="13"/>
        <v>1.1678999999999999</v>
      </c>
    </row>
    <row r="71" spans="1:6">
      <c r="A71" s="120" t="s">
        <v>37</v>
      </c>
      <c r="B71" s="121"/>
      <c r="C71" s="121"/>
      <c r="D71" s="121"/>
      <c r="E71" s="121"/>
      <c r="F71" s="121"/>
    </row>
    <row r="72" spans="1:6">
      <c r="A72" s="3">
        <v>1</v>
      </c>
      <c r="B72" s="3" t="s">
        <v>19</v>
      </c>
      <c r="C72" s="9">
        <v>3.04E-2</v>
      </c>
      <c r="D72" s="13">
        <f t="shared" ref="D72:D76" si="14">C72+$C$9</f>
        <v>1.1375999999999999</v>
      </c>
      <c r="E72" s="8">
        <f>'TARIFNE STAVKE do 31.03.2022'!F61</f>
        <v>0.04</v>
      </c>
      <c r="F72" s="9">
        <f>(D72+E72)</f>
        <v>1.1776</v>
      </c>
    </row>
    <row r="73" spans="1:6">
      <c r="A73" s="3">
        <v>2</v>
      </c>
      <c r="B73" s="3" t="s">
        <v>20</v>
      </c>
      <c r="C73" s="9">
        <v>3.04E-2</v>
      </c>
      <c r="D73" s="13">
        <f t="shared" si="14"/>
        <v>1.1375999999999999</v>
      </c>
      <c r="E73" s="8">
        <f>'TARIFNE STAVKE do 31.03.2022'!F62</f>
        <v>3.0800000000000001E-2</v>
      </c>
      <c r="F73" s="9">
        <f t="shared" ref="F73:F76" si="15">(D73+E73)</f>
        <v>1.1683999999999999</v>
      </c>
    </row>
    <row r="74" spans="1:6">
      <c r="A74" s="3">
        <v>3</v>
      </c>
      <c r="B74" s="3" t="s">
        <v>21</v>
      </c>
      <c r="C74" s="9">
        <v>3.04E-2</v>
      </c>
      <c r="D74" s="13">
        <f t="shared" si="14"/>
        <v>1.1375999999999999</v>
      </c>
      <c r="E74" s="8">
        <f>'TARIFNE STAVKE do 31.03.2022'!F63</f>
        <v>3.0800000000000001E-2</v>
      </c>
      <c r="F74" s="9">
        <f t="shared" si="15"/>
        <v>1.1683999999999999</v>
      </c>
    </row>
    <row r="75" spans="1:6">
      <c r="A75" s="3">
        <v>4</v>
      </c>
      <c r="B75" s="3" t="s">
        <v>22</v>
      </c>
      <c r="C75" s="9">
        <v>3.04E-2</v>
      </c>
      <c r="D75" s="13">
        <f t="shared" si="14"/>
        <v>1.1375999999999999</v>
      </c>
      <c r="E75" s="8">
        <f>'TARIFNE STAVKE do 31.03.2022'!F64</f>
        <v>2.93E-2</v>
      </c>
      <c r="F75" s="9">
        <f t="shared" si="15"/>
        <v>1.1669</v>
      </c>
    </row>
    <row r="76" spans="1:6">
      <c r="A76" s="3">
        <v>5</v>
      </c>
      <c r="B76" s="3" t="s">
        <v>23</v>
      </c>
      <c r="C76" s="9">
        <v>3.04E-2</v>
      </c>
      <c r="D76" s="13">
        <f t="shared" si="14"/>
        <v>1.1375999999999999</v>
      </c>
      <c r="E76" s="8">
        <f>'TARIFNE STAVKE do 31.03.2022'!F65</f>
        <v>2.7699999999999999E-2</v>
      </c>
      <c r="F76" s="9">
        <f t="shared" si="15"/>
        <v>1.1653</v>
      </c>
    </row>
    <row r="77" spans="1:6">
      <c r="A77" s="122" t="s">
        <v>38</v>
      </c>
      <c r="B77" s="122"/>
      <c r="C77" s="122"/>
      <c r="D77" s="122"/>
      <c r="E77" s="122"/>
      <c r="F77" s="122"/>
    </row>
    <row r="78" spans="1:6">
      <c r="A78" s="3">
        <v>1</v>
      </c>
      <c r="B78" s="3" t="s">
        <v>19</v>
      </c>
      <c r="C78" s="9">
        <v>3.4200000000000001E-2</v>
      </c>
      <c r="D78" s="13">
        <f t="shared" ref="D78:D81" si="16">C78+$C$9</f>
        <v>1.1414</v>
      </c>
      <c r="E78" s="8">
        <f>'TARIFNE STAVKE do 31.03.2022'!F69</f>
        <v>3.6600000000000001E-2</v>
      </c>
      <c r="F78" s="9">
        <f>(D78+E78)</f>
        <v>1.1779999999999999</v>
      </c>
    </row>
    <row r="79" spans="1:6">
      <c r="A79" s="3">
        <v>2</v>
      </c>
      <c r="B79" s="3" t="s">
        <v>20</v>
      </c>
      <c r="C79" s="9">
        <v>3.4200000000000001E-2</v>
      </c>
      <c r="D79" s="13">
        <f t="shared" si="16"/>
        <v>1.1414</v>
      </c>
      <c r="E79" s="8">
        <f>'TARIFNE STAVKE do 31.03.2022'!F70</f>
        <v>3.1800000000000002E-2</v>
      </c>
      <c r="F79" s="9">
        <f t="shared" ref="F79:F81" si="17">(D79+E79)</f>
        <v>1.1732</v>
      </c>
    </row>
    <row r="80" spans="1:6">
      <c r="A80" s="3">
        <v>3</v>
      </c>
      <c r="B80" s="3" t="s">
        <v>21</v>
      </c>
      <c r="C80" s="9">
        <v>3.4200000000000001E-2</v>
      </c>
      <c r="D80" s="13">
        <f t="shared" si="16"/>
        <v>1.1414</v>
      </c>
      <c r="E80" s="8">
        <f>'TARIFNE STAVKE do 31.03.2022'!F71</f>
        <v>2.86E-2</v>
      </c>
      <c r="F80" s="9">
        <f t="shared" si="17"/>
        <v>1.17</v>
      </c>
    </row>
    <row r="81" spans="1:6">
      <c r="A81" s="3">
        <v>4</v>
      </c>
      <c r="B81" s="3" t="s">
        <v>23</v>
      </c>
      <c r="C81" s="9">
        <v>3.4200000000000001E-2</v>
      </c>
      <c r="D81" s="13">
        <f t="shared" si="16"/>
        <v>1.1414</v>
      </c>
      <c r="E81" s="8">
        <f>'TARIFNE STAVKE do 31.03.2022'!F72</f>
        <v>2.5399999999999999E-2</v>
      </c>
      <c r="F81" s="9">
        <f t="shared" si="17"/>
        <v>1.1668000000000001</v>
      </c>
    </row>
    <row r="83" spans="1:6">
      <c r="A83" s="117" t="s">
        <v>39</v>
      </c>
      <c r="B83" s="117"/>
      <c r="C83" s="117"/>
      <c r="D83" s="117"/>
      <c r="E83" s="117"/>
      <c r="F83" s="117"/>
    </row>
    <row r="84" spans="1:6" ht="38.25">
      <c r="A84" s="3" t="s">
        <v>8</v>
      </c>
      <c r="B84" s="3" t="s">
        <v>9</v>
      </c>
      <c r="C84" s="4" t="s">
        <v>10</v>
      </c>
      <c r="D84" s="4" t="s">
        <v>11</v>
      </c>
      <c r="E84" s="4" t="s">
        <v>12</v>
      </c>
      <c r="F84" s="4" t="s">
        <v>13</v>
      </c>
    </row>
    <row r="85" spans="1:6">
      <c r="A85" s="7"/>
      <c r="B85" s="7" t="s">
        <v>14</v>
      </c>
      <c r="C85" s="7" t="s">
        <v>15</v>
      </c>
      <c r="D85" s="7" t="s">
        <v>5</v>
      </c>
      <c r="E85" s="7" t="s">
        <v>16</v>
      </c>
      <c r="F85" s="11" t="s">
        <v>17</v>
      </c>
    </row>
    <row r="86" spans="1:6">
      <c r="A86" s="120" t="s">
        <v>40</v>
      </c>
      <c r="B86" s="121"/>
      <c r="C86" s="121"/>
      <c r="D86" s="121"/>
      <c r="E86" s="121"/>
      <c r="F86" s="121"/>
    </row>
    <row r="87" spans="1:6">
      <c r="A87" s="3">
        <v>1</v>
      </c>
      <c r="B87" s="3" t="s">
        <v>19</v>
      </c>
      <c r="C87" s="9">
        <v>2.8199999999999999E-2</v>
      </c>
      <c r="D87" s="13">
        <f t="shared" ref="D87:D93" si="18">C87+$C$9</f>
        <v>1.1354</v>
      </c>
      <c r="E87" s="8">
        <f>'TARIFNE STAVKE do 31.03.2022'!F76</f>
        <v>4.3099999999999999E-2</v>
      </c>
      <c r="F87" s="9">
        <f>(D87+E87)</f>
        <v>1.1784999999999999</v>
      </c>
    </row>
    <row r="88" spans="1:6">
      <c r="A88" s="3">
        <v>2</v>
      </c>
      <c r="B88" s="3" t="s">
        <v>20</v>
      </c>
      <c r="C88" s="9">
        <v>2.8199999999999999E-2</v>
      </c>
      <c r="D88" s="13">
        <f t="shared" si="18"/>
        <v>1.1354</v>
      </c>
      <c r="E88" s="8">
        <f>'TARIFNE STAVKE do 31.03.2022'!F77</f>
        <v>3.5900000000000001E-2</v>
      </c>
      <c r="F88" s="9">
        <f t="shared" ref="F88:F93" si="19">(D88+E88)</f>
        <v>1.1713</v>
      </c>
    </row>
    <row r="89" spans="1:6">
      <c r="A89" s="3">
        <v>3</v>
      </c>
      <c r="B89" s="3" t="s">
        <v>21</v>
      </c>
      <c r="C89" s="9">
        <v>2.8199999999999999E-2</v>
      </c>
      <c r="D89" s="13">
        <f t="shared" si="18"/>
        <v>1.1354</v>
      </c>
      <c r="E89" s="8">
        <f>'TARIFNE STAVKE do 31.03.2022'!F78</f>
        <v>3.4099999999999998E-2</v>
      </c>
      <c r="F89" s="9">
        <f t="shared" si="19"/>
        <v>1.1695</v>
      </c>
    </row>
    <row r="90" spans="1:6">
      <c r="A90" s="3">
        <v>4</v>
      </c>
      <c r="B90" s="3" t="s">
        <v>22</v>
      </c>
      <c r="C90" s="9">
        <v>2.8199999999999999E-2</v>
      </c>
      <c r="D90" s="13">
        <f t="shared" si="18"/>
        <v>1.1354</v>
      </c>
      <c r="E90" s="8">
        <f>'TARIFNE STAVKE do 31.03.2022'!F79</f>
        <v>3.2300000000000002E-2</v>
      </c>
      <c r="F90" s="9">
        <f t="shared" si="19"/>
        <v>1.1677</v>
      </c>
    </row>
    <row r="91" spans="1:6">
      <c r="A91" s="3">
        <v>5</v>
      </c>
      <c r="B91" s="3" t="s">
        <v>23</v>
      </c>
      <c r="C91" s="9">
        <v>2.8199999999999999E-2</v>
      </c>
      <c r="D91" s="13">
        <f t="shared" si="18"/>
        <v>1.1354</v>
      </c>
      <c r="E91" s="8">
        <f>'TARIFNE STAVKE do 31.03.2022'!F80</f>
        <v>3.0499999999999999E-2</v>
      </c>
      <c r="F91" s="9">
        <f t="shared" si="19"/>
        <v>1.1658999999999999</v>
      </c>
    </row>
    <row r="92" spans="1:6">
      <c r="A92" s="3">
        <v>6</v>
      </c>
      <c r="B92" s="3" t="s">
        <v>24</v>
      </c>
      <c r="C92" s="9">
        <v>2.8199999999999999E-2</v>
      </c>
      <c r="D92" s="13">
        <f t="shared" si="18"/>
        <v>1.1354</v>
      </c>
      <c r="E92" s="8">
        <f>'TARIFNE STAVKE do 31.03.2022'!F81</f>
        <v>2.87E-2</v>
      </c>
      <c r="F92" s="9">
        <f t="shared" si="19"/>
        <v>1.1640999999999999</v>
      </c>
    </row>
    <row r="93" spans="1:6">
      <c r="A93" s="3">
        <v>7</v>
      </c>
      <c r="B93" s="3" t="s">
        <v>25</v>
      </c>
      <c r="C93" s="9">
        <v>2.8199999999999999E-2</v>
      </c>
      <c r="D93" s="13">
        <f t="shared" si="18"/>
        <v>1.1354</v>
      </c>
      <c r="E93" s="8">
        <f>'TARIFNE STAVKE do 31.03.2022'!F82</f>
        <v>2.87E-2</v>
      </c>
      <c r="F93" s="9">
        <f t="shared" si="19"/>
        <v>1.1640999999999999</v>
      </c>
    </row>
    <row r="94" spans="1:6">
      <c r="A94" s="120" t="s">
        <v>41</v>
      </c>
      <c r="B94" s="121"/>
      <c r="C94" s="121"/>
      <c r="D94" s="121"/>
      <c r="E94" s="121"/>
      <c r="F94" s="121"/>
    </row>
    <row r="95" spans="1:6">
      <c r="A95" s="3">
        <v>1</v>
      </c>
      <c r="B95" s="3" t="s">
        <v>20</v>
      </c>
      <c r="C95" s="9">
        <v>2.8199999999999999E-2</v>
      </c>
      <c r="D95" s="13">
        <f t="shared" ref="D95:D97" si="20">C95+$C$9</f>
        <v>1.1354</v>
      </c>
      <c r="E95" s="8">
        <f>'TARIFNE STAVKE do 31.03.2022'!F86</f>
        <v>2.23E-2</v>
      </c>
      <c r="F95" s="9">
        <f>(D95+E95)</f>
        <v>1.1577</v>
      </c>
    </row>
    <row r="96" spans="1:6">
      <c r="A96" s="3">
        <v>2</v>
      </c>
      <c r="B96" s="3" t="s">
        <v>22</v>
      </c>
      <c r="C96" s="9">
        <v>2.8199999999999999E-2</v>
      </c>
      <c r="D96" s="13">
        <f t="shared" si="20"/>
        <v>1.1354</v>
      </c>
      <c r="E96" s="8">
        <f>'TARIFNE STAVKE do 31.03.2022'!F87</f>
        <v>1.78E-2</v>
      </c>
      <c r="F96" s="9">
        <f t="shared" ref="F96:F97" si="21">(D96+E96)</f>
        <v>1.1532</v>
      </c>
    </row>
    <row r="97" spans="1:6">
      <c r="A97" s="3">
        <v>3</v>
      </c>
      <c r="B97" s="3" t="s">
        <v>23</v>
      </c>
      <c r="C97" s="9">
        <v>2.8199999999999999E-2</v>
      </c>
      <c r="D97" s="13">
        <f t="shared" si="20"/>
        <v>1.1354</v>
      </c>
      <c r="E97" s="8">
        <f>'TARIFNE STAVKE do 31.03.2022'!F88</f>
        <v>1.78E-2</v>
      </c>
      <c r="F97" s="9">
        <f t="shared" si="21"/>
        <v>1.1532</v>
      </c>
    </row>
    <row r="99" spans="1:6">
      <c r="A99" s="117" t="s">
        <v>42</v>
      </c>
      <c r="B99" s="117"/>
      <c r="C99" s="117"/>
      <c r="D99" s="117"/>
      <c r="E99" s="117"/>
      <c r="F99" s="117"/>
    </row>
    <row r="100" spans="1:6" ht="38.25">
      <c r="A100" s="3" t="s">
        <v>8</v>
      </c>
      <c r="B100" s="3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</row>
    <row r="101" spans="1:6">
      <c r="A101" s="7"/>
      <c r="B101" s="7" t="s">
        <v>14</v>
      </c>
      <c r="C101" s="7" t="s">
        <v>15</v>
      </c>
      <c r="D101" s="7" t="s">
        <v>5</v>
      </c>
      <c r="E101" s="7" t="s">
        <v>16</v>
      </c>
      <c r="F101" s="11" t="s">
        <v>17</v>
      </c>
    </row>
    <row r="102" spans="1:6">
      <c r="A102" s="120" t="s">
        <v>43</v>
      </c>
      <c r="B102" s="121"/>
      <c r="C102" s="121"/>
      <c r="D102" s="121"/>
      <c r="E102" s="121"/>
      <c r="F102" s="121"/>
    </row>
    <row r="103" spans="1:6">
      <c r="A103" s="3">
        <v>1</v>
      </c>
      <c r="B103" s="3" t="s">
        <v>20</v>
      </c>
      <c r="C103" s="9">
        <v>3.1199999999999999E-2</v>
      </c>
      <c r="D103" s="13">
        <f t="shared" ref="D103:D105" si="22">C103+$C$9</f>
        <v>1.1383999999999999</v>
      </c>
      <c r="E103" s="8">
        <f>'TARIFNE STAVKE do 31.03.2022'!F92</f>
        <v>4.3999999999999997E-2</v>
      </c>
      <c r="F103" s="9">
        <f>(D103+E103)</f>
        <v>1.1823999999999999</v>
      </c>
    </row>
    <row r="104" spans="1:6">
      <c r="A104" s="3">
        <v>2</v>
      </c>
      <c r="B104" s="3" t="s">
        <v>21</v>
      </c>
      <c r="C104" s="9">
        <v>3.1199999999999999E-2</v>
      </c>
      <c r="D104" s="13">
        <f t="shared" si="22"/>
        <v>1.1383999999999999</v>
      </c>
      <c r="E104" s="8">
        <f>'TARIFNE STAVKE do 31.03.2022'!F93</f>
        <v>3.5200000000000002E-2</v>
      </c>
      <c r="F104" s="9">
        <f t="shared" ref="F104:F105" si="23">(D104+E104)</f>
        <v>1.1735999999999998</v>
      </c>
    </row>
    <row r="105" spans="1:6">
      <c r="A105" s="3">
        <v>3</v>
      </c>
      <c r="B105" s="3" t="s">
        <v>22</v>
      </c>
      <c r="C105" s="9">
        <v>3.1199999999999999E-2</v>
      </c>
      <c r="D105" s="13">
        <f t="shared" si="22"/>
        <v>1.1383999999999999</v>
      </c>
      <c r="E105" s="8">
        <f>'TARIFNE STAVKE do 31.03.2022'!F94</f>
        <v>3.3000000000000002E-2</v>
      </c>
      <c r="F105" s="9">
        <f t="shared" si="23"/>
        <v>1.1713999999999998</v>
      </c>
    </row>
    <row r="106" spans="1:6">
      <c r="A106" s="120" t="s">
        <v>44</v>
      </c>
      <c r="B106" s="121"/>
      <c r="C106" s="121"/>
      <c r="D106" s="121"/>
      <c r="E106" s="121"/>
      <c r="F106" s="121"/>
    </row>
    <row r="107" spans="1:6">
      <c r="A107" s="3">
        <v>1</v>
      </c>
      <c r="B107" s="3" t="s">
        <v>19</v>
      </c>
      <c r="C107" s="9">
        <v>3.1199999999999999E-2</v>
      </c>
      <c r="D107" s="13">
        <f t="shared" ref="D107:D110" si="24">C107+$C$9</f>
        <v>1.1383999999999999</v>
      </c>
      <c r="E107" s="8">
        <f>'TARIFNE STAVKE do 31.03.2022'!F98</f>
        <v>3.9899999999999998E-2</v>
      </c>
      <c r="F107" s="9">
        <f>(D107+E107)</f>
        <v>1.1782999999999999</v>
      </c>
    </row>
    <row r="108" spans="1:6">
      <c r="A108" s="3">
        <v>2</v>
      </c>
      <c r="B108" s="3" t="s">
        <v>20</v>
      </c>
      <c r="C108" s="9">
        <v>3.1199999999999999E-2</v>
      </c>
      <c r="D108" s="13">
        <f t="shared" si="24"/>
        <v>1.1383999999999999</v>
      </c>
      <c r="E108" s="8">
        <f>'TARIFNE STAVKE do 31.03.2022'!F99</f>
        <v>3.1899999999999998E-2</v>
      </c>
      <c r="F108" s="9">
        <f t="shared" ref="F108:F110" si="25">(D108+E108)</f>
        <v>1.1702999999999999</v>
      </c>
    </row>
    <row r="109" spans="1:6">
      <c r="A109" s="3">
        <v>3</v>
      </c>
      <c r="B109" s="3" t="s">
        <v>21</v>
      </c>
      <c r="C109" s="9">
        <v>3.1199999999999999E-2</v>
      </c>
      <c r="D109" s="13">
        <f t="shared" si="24"/>
        <v>1.1383999999999999</v>
      </c>
      <c r="E109" s="8">
        <f>'TARIFNE STAVKE do 31.03.2022'!F100</f>
        <v>3.1899999999999998E-2</v>
      </c>
      <c r="F109" s="9">
        <f t="shared" si="25"/>
        <v>1.1702999999999999</v>
      </c>
    </row>
    <row r="110" spans="1:6">
      <c r="A110" s="3">
        <v>4</v>
      </c>
      <c r="B110" s="3" t="s">
        <v>23</v>
      </c>
      <c r="C110" s="9">
        <v>3.1199999999999999E-2</v>
      </c>
      <c r="D110" s="13">
        <f t="shared" si="24"/>
        <v>1.1383999999999999</v>
      </c>
      <c r="E110" s="8">
        <f>'TARIFNE STAVKE do 31.03.2022'!F101</f>
        <v>2.87E-2</v>
      </c>
      <c r="F110" s="9">
        <f t="shared" si="25"/>
        <v>1.1670999999999998</v>
      </c>
    </row>
    <row r="111" spans="1:6">
      <c r="A111" s="120" t="s">
        <v>45</v>
      </c>
      <c r="B111" s="121"/>
      <c r="C111" s="121"/>
      <c r="D111" s="121"/>
      <c r="E111" s="121"/>
      <c r="F111" s="121"/>
    </row>
    <row r="112" spans="1:6">
      <c r="A112" s="3">
        <v>1</v>
      </c>
      <c r="B112" s="3" t="s">
        <v>19</v>
      </c>
      <c r="C112" s="9">
        <v>3.1199999999999999E-2</v>
      </c>
      <c r="D112" s="13">
        <f t="shared" ref="D112:D113" si="26">C112+$C$9</f>
        <v>1.1383999999999999</v>
      </c>
      <c r="E112" s="8">
        <f>'TARIFNE STAVKE do 31.03.2022'!F105</f>
        <v>3.0499999999999999E-2</v>
      </c>
      <c r="F112" s="9">
        <f>(D112+E112)</f>
        <v>1.1688999999999998</v>
      </c>
    </row>
    <row r="113" spans="1:6">
      <c r="A113" s="3">
        <v>2</v>
      </c>
      <c r="B113" s="3" t="s">
        <v>20</v>
      </c>
      <c r="C113" s="9">
        <v>3.1199999999999999E-2</v>
      </c>
      <c r="D113" s="13">
        <f t="shared" si="26"/>
        <v>1.1383999999999999</v>
      </c>
      <c r="E113" s="8">
        <f>'TARIFNE STAVKE do 31.03.2022'!F106</f>
        <v>3.0499999999999999E-2</v>
      </c>
      <c r="F113" s="9">
        <f>(D113+E113)</f>
        <v>1.1688999999999998</v>
      </c>
    </row>
    <row r="115" spans="1:6">
      <c r="A115" s="117" t="s">
        <v>46</v>
      </c>
      <c r="B115" s="117"/>
      <c r="C115" s="117"/>
      <c r="D115" s="117"/>
      <c r="E115" s="117"/>
      <c r="F115" s="117"/>
    </row>
    <row r="116" spans="1:6" ht="38.25">
      <c r="A116" s="3" t="s">
        <v>8</v>
      </c>
      <c r="B116" s="3" t="s">
        <v>9</v>
      </c>
      <c r="C116" s="4" t="s">
        <v>10</v>
      </c>
      <c r="D116" s="4" t="s">
        <v>11</v>
      </c>
      <c r="E116" s="4" t="s">
        <v>12</v>
      </c>
      <c r="F116" s="4" t="s">
        <v>13</v>
      </c>
    </row>
    <row r="117" spans="1:6">
      <c r="A117" s="7"/>
      <c r="B117" s="7" t="s">
        <v>14</v>
      </c>
      <c r="C117" s="7" t="s">
        <v>15</v>
      </c>
      <c r="D117" s="7" t="s">
        <v>5</v>
      </c>
      <c r="E117" s="7" t="s">
        <v>16</v>
      </c>
      <c r="F117" s="11" t="s">
        <v>17</v>
      </c>
    </row>
    <row r="118" spans="1:6">
      <c r="A118" s="120" t="s">
        <v>47</v>
      </c>
      <c r="B118" s="121"/>
      <c r="C118" s="121"/>
      <c r="D118" s="121"/>
      <c r="E118" s="121"/>
      <c r="F118" s="121"/>
    </row>
    <row r="119" spans="1:6">
      <c r="A119" s="3">
        <v>1</v>
      </c>
      <c r="B119" s="3" t="s">
        <v>20</v>
      </c>
      <c r="C119" s="9">
        <v>2.5000000000000001E-2</v>
      </c>
      <c r="D119" s="13">
        <f t="shared" ref="D119:D123" si="27">C119+$C$9</f>
        <v>1.1321999999999999</v>
      </c>
      <c r="E119" s="8">
        <f>'TARIFNE STAVKE do 31.03.2022'!F110</f>
        <v>3.1899999999999998E-2</v>
      </c>
      <c r="F119" s="9">
        <f>(D119+E119)</f>
        <v>1.1640999999999999</v>
      </c>
    </row>
    <row r="120" spans="1:6">
      <c r="A120" s="3">
        <v>2</v>
      </c>
      <c r="B120" s="3" t="s">
        <v>21</v>
      </c>
      <c r="C120" s="9">
        <v>2.5000000000000001E-2</v>
      </c>
      <c r="D120" s="13">
        <f t="shared" si="27"/>
        <v>1.1321999999999999</v>
      </c>
      <c r="E120" s="8">
        <f>'TARIFNE STAVKE do 31.03.2022'!F111</f>
        <v>2.5499999999999998E-2</v>
      </c>
      <c r="F120" s="9">
        <f t="shared" ref="F120:F123" si="28">(D120+E120)</f>
        <v>1.1577</v>
      </c>
    </row>
    <row r="121" spans="1:6">
      <c r="A121" s="3">
        <v>3</v>
      </c>
      <c r="B121" s="3" t="s">
        <v>22</v>
      </c>
      <c r="C121" s="9">
        <v>2.5000000000000001E-2</v>
      </c>
      <c r="D121" s="13">
        <f t="shared" si="27"/>
        <v>1.1321999999999999</v>
      </c>
      <c r="E121" s="8">
        <f>'TARIFNE STAVKE do 31.03.2022'!F112</f>
        <v>2.3900000000000001E-2</v>
      </c>
      <c r="F121" s="9">
        <f t="shared" si="28"/>
        <v>1.1560999999999999</v>
      </c>
    </row>
    <row r="122" spans="1:6">
      <c r="A122" s="3">
        <v>4</v>
      </c>
      <c r="B122" s="3" t="s">
        <v>23</v>
      </c>
      <c r="C122" s="9">
        <v>2.5000000000000001E-2</v>
      </c>
      <c r="D122" s="13">
        <f t="shared" si="27"/>
        <v>1.1321999999999999</v>
      </c>
      <c r="E122" s="8">
        <f>'TARIFNE STAVKE do 31.03.2022'!F113</f>
        <v>2.23E-2</v>
      </c>
      <c r="F122" s="9">
        <f t="shared" si="28"/>
        <v>1.1544999999999999</v>
      </c>
    </row>
    <row r="123" spans="1:6">
      <c r="A123" s="3">
        <v>5</v>
      </c>
      <c r="B123" s="3" t="s">
        <v>24</v>
      </c>
      <c r="C123" s="9">
        <v>2.5000000000000001E-2</v>
      </c>
      <c r="D123" s="13">
        <f t="shared" si="27"/>
        <v>1.1321999999999999</v>
      </c>
      <c r="E123" s="8">
        <f>'TARIFNE STAVKE do 31.03.2022'!F114</f>
        <v>2.07E-2</v>
      </c>
      <c r="F123" s="9">
        <f t="shared" si="28"/>
        <v>1.1528999999999998</v>
      </c>
    </row>
    <row r="125" spans="1:6">
      <c r="A125" s="117" t="s">
        <v>48</v>
      </c>
      <c r="B125" s="117"/>
      <c r="C125" s="117"/>
      <c r="D125" s="117"/>
      <c r="E125" s="117"/>
      <c r="F125" s="117"/>
    </row>
    <row r="126" spans="1:6" ht="38.25">
      <c r="A126" s="3" t="s">
        <v>8</v>
      </c>
      <c r="B126" s="3" t="s">
        <v>9</v>
      </c>
      <c r="C126" s="4" t="s">
        <v>10</v>
      </c>
      <c r="D126" s="4" t="s">
        <v>11</v>
      </c>
      <c r="E126" s="4" t="s">
        <v>12</v>
      </c>
      <c r="F126" s="4" t="s">
        <v>13</v>
      </c>
    </row>
    <row r="127" spans="1:6">
      <c r="A127" s="7"/>
      <c r="B127" s="7" t="s">
        <v>14</v>
      </c>
      <c r="C127" s="7" t="s">
        <v>15</v>
      </c>
      <c r="D127" s="7" t="s">
        <v>5</v>
      </c>
      <c r="E127" s="7" t="s">
        <v>16</v>
      </c>
      <c r="F127" s="11" t="s">
        <v>17</v>
      </c>
    </row>
    <row r="128" spans="1:6">
      <c r="A128" s="120" t="s">
        <v>49</v>
      </c>
      <c r="B128" s="121"/>
      <c r="C128" s="121"/>
      <c r="D128" s="121"/>
      <c r="E128" s="121"/>
      <c r="F128" s="121"/>
    </row>
    <row r="129" spans="1:6">
      <c r="A129" s="3">
        <v>1</v>
      </c>
      <c r="B129" s="3" t="s">
        <v>19</v>
      </c>
      <c r="C129" s="9">
        <v>2.6599999999999999E-2</v>
      </c>
      <c r="D129" s="13">
        <f t="shared" ref="D129:D134" si="29">C129+$C$9</f>
        <v>1.1337999999999999</v>
      </c>
      <c r="E129" s="8">
        <f>'TARIFNE STAVKE do 31.03.2022'!F118</f>
        <v>3.2800000000000003E-2</v>
      </c>
      <c r="F129" s="9">
        <f>(D129+E129)</f>
        <v>1.1665999999999999</v>
      </c>
    </row>
    <row r="130" spans="1:6">
      <c r="A130" s="3">
        <v>2</v>
      </c>
      <c r="B130" s="3" t="s">
        <v>20</v>
      </c>
      <c r="C130" s="9">
        <v>2.6599999999999999E-2</v>
      </c>
      <c r="D130" s="13">
        <f t="shared" si="29"/>
        <v>1.1337999999999999</v>
      </c>
      <c r="E130" s="8">
        <f>'TARIFNE STAVKE do 31.03.2022'!F119</f>
        <v>3.2800000000000003E-2</v>
      </c>
      <c r="F130" s="9">
        <f t="shared" ref="F130:F134" si="30">(D130+E130)</f>
        <v>1.1665999999999999</v>
      </c>
    </row>
    <row r="131" spans="1:6">
      <c r="A131" s="3">
        <v>3</v>
      </c>
      <c r="B131" s="3" t="s">
        <v>21</v>
      </c>
      <c r="C131" s="9">
        <v>2.6599999999999999E-2</v>
      </c>
      <c r="D131" s="13">
        <f t="shared" si="29"/>
        <v>1.1337999999999999</v>
      </c>
      <c r="E131" s="8">
        <f>'TARIFNE STAVKE do 31.03.2022'!F120</f>
        <v>3.2800000000000003E-2</v>
      </c>
      <c r="F131" s="9">
        <f t="shared" si="30"/>
        <v>1.1665999999999999</v>
      </c>
    </row>
    <row r="132" spans="1:6">
      <c r="A132" s="3">
        <v>4</v>
      </c>
      <c r="B132" s="3" t="s">
        <v>22</v>
      </c>
      <c r="C132" s="9">
        <v>2.6599999999999999E-2</v>
      </c>
      <c r="D132" s="13">
        <f t="shared" si="29"/>
        <v>1.1337999999999999</v>
      </c>
      <c r="E132" s="8">
        <f>'TARIFNE STAVKE do 31.03.2022'!F121</f>
        <v>3.1199999999999999E-2</v>
      </c>
      <c r="F132" s="9">
        <f t="shared" si="30"/>
        <v>1.1649999999999998</v>
      </c>
    </row>
    <row r="133" spans="1:6">
      <c r="A133" s="3">
        <v>5</v>
      </c>
      <c r="B133" s="3" t="s">
        <v>23</v>
      </c>
      <c r="C133" s="9">
        <v>2.6599999999999999E-2</v>
      </c>
      <c r="D133" s="13">
        <f t="shared" si="29"/>
        <v>1.1337999999999999</v>
      </c>
      <c r="E133" s="8">
        <f>'TARIFNE STAVKE do 31.03.2022'!F122</f>
        <v>2.9499999999999998E-2</v>
      </c>
      <c r="F133" s="9">
        <f t="shared" si="30"/>
        <v>1.1633</v>
      </c>
    </row>
    <row r="134" spans="1:6">
      <c r="A134" s="3">
        <v>6</v>
      </c>
      <c r="B134" s="3" t="s">
        <v>24</v>
      </c>
      <c r="C134" s="9">
        <v>2.6599999999999999E-2</v>
      </c>
      <c r="D134" s="13">
        <f t="shared" si="29"/>
        <v>1.1337999999999999</v>
      </c>
      <c r="E134" s="8">
        <f>'TARIFNE STAVKE do 31.03.2022'!F123</f>
        <v>2.7900000000000001E-2</v>
      </c>
      <c r="F134" s="9">
        <f t="shared" si="30"/>
        <v>1.1617</v>
      </c>
    </row>
    <row r="135" spans="1:6">
      <c r="A135" s="120" t="s">
        <v>50</v>
      </c>
      <c r="B135" s="121"/>
      <c r="C135" s="121"/>
      <c r="D135" s="121"/>
      <c r="E135" s="121"/>
      <c r="F135" s="121"/>
    </row>
    <row r="136" spans="1:6">
      <c r="A136" s="3">
        <v>1</v>
      </c>
      <c r="B136" s="3" t="s">
        <v>19</v>
      </c>
      <c r="C136" s="9">
        <v>2.6599999999999999E-2</v>
      </c>
      <c r="D136" s="13">
        <f t="shared" ref="D136:D140" si="31">C136+$C$9</f>
        <v>1.1337999999999999</v>
      </c>
      <c r="E136" s="8">
        <f>'TARIFNE STAVKE do 31.03.2022'!F127</f>
        <v>4.3700000000000003E-2</v>
      </c>
      <c r="F136" s="9">
        <f>(D136+E136)</f>
        <v>1.1775</v>
      </c>
    </row>
    <row r="137" spans="1:6">
      <c r="A137" s="3">
        <v>2</v>
      </c>
      <c r="B137" s="3" t="s">
        <v>20</v>
      </c>
      <c r="C137" s="9">
        <v>2.6599999999999999E-2</v>
      </c>
      <c r="D137" s="13">
        <f t="shared" si="31"/>
        <v>1.1337999999999999</v>
      </c>
      <c r="E137" s="8">
        <f>'TARIFNE STAVKE do 31.03.2022'!F128</f>
        <v>3.6400000000000002E-2</v>
      </c>
      <c r="F137" s="9">
        <f t="shared" ref="F137:F140" si="32">(D137+E137)</f>
        <v>1.1701999999999999</v>
      </c>
    </row>
    <row r="138" spans="1:6">
      <c r="A138" s="3">
        <v>3</v>
      </c>
      <c r="B138" s="3" t="s">
        <v>21</v>
      </c>
      <c r="C138" s="9">
        <v>2.6599999999999999E-2</v>
      </c>
      <c r="D138" s="13">
        <f t="shared" si="31"/>
        <v>1.1337999999999999</v>
      </c>
      <c r="E138" s="8">
        <f>'TARIFNE STAVKE do 31.03.2022'!F129</f>
        <v>3.2800000000000003E-2</v>
      </c>
      <c r="F138" s="9">
        <f t="shared" si="32"/>
        <v>1.1665999999999999</v>
      </c>
    </row>
    <row r="139" spans="1:6">
      <c r="A139" s="3">
        <v>4</v>
      </c>
      <c r="B139" s="3" t="s">
        <v>22</v>
      </c>
      <c r="C139" s="9">
        <v>2.6599999999999999E-2</v>
      </c>
      <c r="D139" s="13">
        <f t="shared" si="31"/>
        <v>1.1337999999999999</v>
      </c>
      <c r="E139" s="8">
        <f>'TARIFNE STAVKE do 31.03.2022'!F130</f>
        <v>3.09E-2</v>
      </c>
      <c r="F139" s="9">
        <f t="shared" si="32"/>
        <v>1.1646999999999998</v>
      </c>
    </row>
    <row r="140" spans="1:6">
      <c r="A140" s="3">
        <v>5</v>
      </c>
      <c r="B140" s="3" t="s">
        <v>23</v>
      </c>
      <c r="C140" s="9">
        <v>2.6599999999999999E-2</v>
      </c>
      <c r="D140" s="13">
        <f t="shared" si="31"/>
        <v>1.1337999999999999</v>
      </c>
      <c r="E140" s="8">
        <f>'TARIFNE STAVKE do 31.03.2022'!F131</f>
        <v>3.09E-2</v>
      </c>
      <c r="F140" s="9">
        <f t="shared" si="32"/>
        <v>1.1646999999999998</v>
      </c>
    </row>
    <row r="142" spans="1:6">
      <c r="A142" s="117" t="s">
        <v>51</v>
      </c>
      <c r="B142" s="117"/>
      <c r="C142" s="117"/>
      <c r="D142" s="117"/>
      <c r="E142" s="117"/>
      <c r="F142" s="117"/>
    </row>
    <row r="143" spans="1:6" ht="38.25">
      <c r="A143" s="3" t="s">
        <v>8</v>
      </c>
      <c r="B143" s="3" t="s">
        <v>9</v>
      </c>
      <c r="C143" s="4" t="s">
        <v>10</v>
      </c>
      <c r="D143" s="4" t="s">
        <v>11</v>
      </c>
      <c r="E143" s="4" t="s">
        <v>12</v>
      </c>
      <c r="F143" s="4" t="s">
        <v>13</v>
      </c>
    </row>
    <row r="144" spans="1:6">
      <c r="A144" s="7"/>
      <c r="B144" s="7" t="s">
        <v>14</v>
      </c>
      <c r="C144" s="7" t="s">
        <v>15</v>
      </c>
      <c r="D144" s="7" t="s">
        <v>5</v>
      </c>
      <c r="E144" s="7" t="s">
        <v>16</v>
      </c>
      <c r="F144" s="11" t="s">
        <v>17</v>
      </c>
    </row>
    <row r="145" spans="1:6">
      <c r="A145" s="120" t="s">
        <v>52</v>
      </c>
      <c r="B145" s="121"/>
      <c r="C145" s="121"/>
      <c r="D145" s="121"/>
      <c r="E145" s="121"/>
      <c r="F145" s="121"/>
    </row>
    <row r="146" spans="1:6">
      <c r="A146" s="3">
        <v>1</v>
      </c>
      <c r="B146" s="3" t="s">
        <v>19</v>
      </c>
      <c r="C146" s="9">
        <v>2.63E-2</v>
      </c>
      <c r="D146" s="13">
        <f t="shared" ref="D146:D150" si="33">C146+$C$9</f>
        <v>1.1335</v>
      </c>
      <c r="E146" s="8">
        <f>'TARIFNE STAVKE do 31.03.2022'!F135</f>
        <v>5.8400000000000001E-2</v>
      </c>
      <c r="F146" s="9">
        <f>(D146+E146)</f>
        <v>1.1919</v>
      </c>
    </row>
    <row r="147" spans="1:6">
      <c r="A147" s="3">
        <v>2</v>
      </c>
      <c r="B147" s="3" t="s">
        <v>20</v>
      </c>
      <c r="C147" s="9">
        <v>2.63E-2</v>
      </c>
      <c r="D147" s="13">
        <f t="shared" si="33"/>
        <v>1.1335</v>
      </c>
      <c r="E147" s="8">
        <f>'TARIFNE STAVKE do 31.03.2022'!F136</f>
        <v>5.0799999999999998E-2</v>
      </c>
      <c r="F147" s="9">
        <f t="shared" ref="F147:F150" si="34">(D147+E147)</f>
        <v>1.1842999999999999</v>
      </c>
    </row>
    <row r="148" spans="1:6">
      <c r="A148" s="3">
        <v>3</v>
      </c>
      <c r="B148" s="3" t="s">
        <v>21</v>
      </c>
      <c r="C148" s="9">
        <v>2.63E-2</v>
      </c>
      <c r="D148" s="13">
        <f t="shared" si="33"/>
        <v>1.1335</v>
      </c>
      <c r="E148" s="8">
        <f>'TARIFNE STAVKE do 31.03.2022'!F137</f>
        <v>4.3200000000000002E-2</v>
      </c>
      <c r="F148" s="9">
        <f t="shared" si="34"/>
        <v>1.1766999999999999</v>
      </c>
    </row>
    <row r="149" spans="1:6">
      <c r="A149" s="3">
        <v>4</v>
      </c>
      <c r="B149" s="3" t="s">
        <v>22</v>
      </c>
      <c r="C149" s="9">
        <v>2.63E-2</v>
      </c>
      <c r="D149" s="13">
        <f t="shared" si="33"/>
        <v>1.1335</v>
      </c>
      <c r="E149" s="8">
        <f>'TARIFNE STAVKE do 31.03.2022'!F138</f>
        <v>4.2200000000000001E-2</v>
      </c>
      <c r="F149" s="9">
        <f t="shared" si="34"/>
        <v>1.1757</v>
      </c>
    </row>
    <row r="150" spans="1:6">
      <c r="A150" s="3">
        <v>5</v>
      </c>
      <c r="B150" s="3" t="s">
        <v>23</v>
      </c>
      <c r="C150" s="9">
        <v>2.63E-2</v>
      </c>
      <c r="D150" s="13">
        <f t="shared" si="33"/>
        <v>1.1335</v>
      </c>
      <c r="E150" s="8">
        <f>'TARIFNE STAVKE do 31.03.2022'!F139</f>
        <v>4.0599999999999997E-2</v>
      </c>
      <c r="F150" s="9">
        <f t="shared" si="34"/>
        <v>1.1740999999999999</v>
      </c>
    </row>
    <row r="152" spans="1:6">
      <c r="A152" s="117" t="s">
        <v>53</v>
      </c>
      <c r="B152" s="117"/>
      <c r="C152" s="117"/>
      <c r="D152" s="117"/>
      <c r="E152" s="117"/>
      <c r="F152" s="117"/>
    </row>
    <row r="153" spans="1:6" ht="38.25">
      <c r="A153" s="3" t="s">
        <v>8</v>
      </c>
      <c r="B153" s="3" t="s">
        <v>9</v>
      </c>
      <c r="C153" s="4" t="s">
        <v>10</v>
      </c>
      <c r="D153" s="4" t="s">
        <v>11</v>
      </c>
      <c r="E153" s="4" t="s">
        <v>12</v>
      </c>
      <c r="F153" s="4" t="s">
        <v>13</v>
      </c>
    </row>
    <row r="154" spans="1:6">
      <c r="A154" s="7"/>
      <c r="B154" s="7" t="s">
        <v>14</v>
      </c>
      <c r="C154" s="7" t="s">
        <v>15</v>
      </c>
      <c r="D154" s="7" t="s">
        <v>5</v>
      </c>
      <c r="E154" s="7" t="s">
        <v>16</v>
      </c>
      <c r="F154" s="11" t="s">
        <v>17</v>
      </c>
    </row>
    <row r="155" spans="1:6">
      <c r="A155" s="120" t="s">
        <v>54</v>
      </c>
      <c r="B155" s="121"/>
      <c r="C155" s="121"/>
      <c r="D155" s="121"/>
      <c r="E155" s="121"/>
      <c r="F155" s="121"/>
    </row>
    <row r="156" spans="1:6">
      <c r="A156" s="3">
        <v>1</v>
      </c>
      <c r="B156" s="3" t="s">
        <v>19</v>
      </c>
      <c r="C156" s="9">
        <v>2.6599999999999999E-2</v>
      </c>
      <c r="D156" s="13">
        <f t="shared" ref="D156:D161" si="35">C156+$C$9</f>
        <v>1.1337999999999999</v>
      </c>
      <c r="E156" s="8">
        <f>'TARIFNE STAVKE do 31.03.2022'!F143</f>
        <v>6.0699999999999997E-2</v>
      </c>
      <c r="F156" s="9">
        <f>(D156+E156)</f>
        <v>1.1944999999999999</v>
      </c>
    </row>
    <row r="157" spans="1:6">
      <c r="A157" s="3">
        <v>2</v>
      </c>
      <c r="B157" s="3" t="s">
        <v>20</v>
      </c>
      <c r="C157" s="9">
        <v>2.6599999999999999E-2</v>
      </c>
      <c r="D157" s="13">
        <f t="shared" si="35"/>
        <v>1.1337999999999999</v>
      </c>
      <c r="E157" s="8">
        <f>'TARIFNE STAVKE do 31.03.2022'!F144</f>
        <v>6.0699999999999997E-2</v>
      </c>
      <c r="F157" s="9">
        <f t="shared" ref="F157:F161" si="36">(D157+E157)</f>
        <v>1.1944999999999999</v>
      </c>
    </row>
    <row r="158" spans="1:6">
      <c r="A158" s="3">
        <v>3</v>
      </c>
      <c r="B158" s="3" t="s">
        <v>21</v>
      </c>
      <c r="C158" s="9">
        <v>2.6599999999999999E-2</v>
      </c>
      <c r="D158" s="13">
        <f t="shared" si="35"/>
        <v>1.1337999999999999</v>
      </c>
      <c r="E158" s="8">
        <f>'TARIFNE STAVKE do 31.03.2022'!F145</f>
        <v>4.8599999999999997E-2</v>
      </c>
      <c r="F158" s="9">
        <f t="shared" si="36"/>
        <v>1.1823999999999999</v>
      </c>
    </row>
    <row r="159" spans="1:6">
      <c r="A159" s="3">
        <v>4</v>
      </c>
      <c r="B159" s="3" t="s">
        <v>22</v>
      </c>
      <c r="C159" s="9">
        <v>2.6599999999999999E-2</v>
      </c>
      <c r="D159" s="13">
        <f t="shared" si="35"/>
        <v>1.1337999999999999</v>
      </c>
      <c r="E159" s="8">
        <f>'TARIFNE STAVKE do 31.03.2022'!F146</f>
        <v>4.5499999999999999E-2</v>
      </c>
      <c r="F159" s="9">
        <f t="shared" si="36"/>
        <v>1.1793</v>
      </c>
    </row>
    <row r="160" spans="1:6">
      <c r="A160" s="3">
        <v>5</v>
      </c>
      <c r="B160" s="3" t="s">
        <v>23</v>
      </c>
      <c r="C160" s="9">
        <v>2.6599999999999999E-2</v>
      </c>
      <c r="D160" s="13">
        <f t="shared" si="35"/>
        <v>1.1337999999999999</v>
      </c>
      <c r="E160" s="8">
        <f>'TARIFNE STAVKE do 31.03.2022'!F147</f>
        <v>4.2500000000000003E-2</v>
      </c>
      <c r="F160" s="9">
        <f t="shared" si="36"/>
        <v>1.1762999999999999</v>
      </c>
    </row>
    <row r="161" spans="1:6">
      <c r="A161" s="3">
        <v>6</v>
      </c>
      <c r="B161" s="3" t="s">
        <v>24</v>
      </c>
      <c r="C161" s="9">
        <v>2.6599999999999999E-2</v>
      </c>
      <c r="D161" s="13">
        <f t="shared" si="35"/>
        <v>1.1337999999999999</v>
      </c>
      <c r="E161" s="8">
        <f>'TARIFNE STAVKE do 31.03.2022'!F148</f>
        <v>3.95E-2</v>
      </c>
      <c r="F161" s="9">
        <f t="shared" si="36"/>
        <v>1.1733</v>
      </c>
    </row>
    <row r="163" spans="1:6">
      <c r="A163" s="117" t="s">
        <v>55</v>
      </c>
      <c r="B163" s="117"/>
      <c r="C163" s="117"/>
      <c r="D163" s="117"/>
      <c r="E163" s="117"/>
      <c r="F163" s="117"/>
    </row>
    <row r="164" spans="1:6" ht="38.25">
      <c r="A164" s="3" t="s">
        <v>8</v>
      </c>
      <c r="B164" s="3" t="s">
        <v>9</v>
      </c>
      <c r="C164" s="4" t="s">
        <v>10</v>
      </c>
      <c r="D164" s="4" t="s">
        <v>11</v>
      </c>
      <c r="E164" s="4" t="s">
        <v>12</v>
      </c>
      <c r="F164" s="4" t="s">
        <v>13</v>
      </c>
    </row>
    <row r="165" spans="1:6">
      <c r="A165" s="7"/>
      <c r="B165" s="7" t="s">
        <v>14</v>
      </c>
      <c r="C165" s="7" t="s">
        <v>15</v>
      </c>
      <c r="D165" s="7" t="s">
        <v>5</v>
      </c>
      <c r="E165" s="7" t="s">
        <v>16</v>
      </c>
      <c r="F165" s="11" t="s">
        <v>17</v>
      </c>
    </row>
    <row r="166" spans="1:6">
      <c r="A166" s="120" t="s">
        <v>56</v>
      </c>
      <c r="B166" s="121"/>
      <c r="C166" s="121"/>
      <c r="D166" s="121"/>
      <c r="E166" s="121"/>
      <c r="F166" s="121"/>
    </row>
    <row r="167" spans="1:6">
      <c r="A167" s="3">
        <v>1</v>
      </c>
      <c r="B167" s="3" t="s">
        <v>19</v>
      </c>
      <c r="C167" s="9">
        <v>2.6599999999999999E-2</v>
      </c>
      <c r="D167" s="13">
        <f t="shared" ref="D167:D172" si="37">C167+$C$9</f>
        <v>1.1337999999999999</v>
      </c>
      <c r="E167" s="8">
        <f>'TARIFNE STAVKE do 31.03.2022'!F152</f>
        <v>3.8699999999999998E-2</v>
      </c>
      <c r="F167" s="9">
        <f>(D167+E167)</f>
        <v>1.1724999999999999</v>
      </c>
    </row>
    <row r="168" spans="1:6">
      <c r="A168" s="3">
        <v>2</v>
      </c>
      <c r="B168" s="3" t="s">
        <v>20</v>
      </c>
      <c r="C168" s="9">
        <v>2.6599999999999999E-2</v>
      </c>
      <c r="D168" s="13">
        <f t="shared" si="37"/>
        <v>1.1337999999999999</v>
      </c>
      <c r="E168" s="8">
        <f>'TARIFNE STAVKE do 31.03.2022'!F153</f>
        <v>3.8699999999999998E-2</v>
      </c>
      <c r="F168" s="9">
        <f t="shared" ref="F168:F172" si="38">(D168+E168)</f>
        <v>1.1724999999999999</v>
      </c>
    </row>
    <row r="169" spans="1:6">
      <c r="A169" s="3">
        <v>3</v>
      </c>
      <c r="B169" s="3" t="s">
        <v>21</v>
      </c>
      <c r="C169" s="9">
        <v>2.6599999999999999E-2</v>
      </c>
      <c r="D169" s="13">
        <f t="shared" si="37"/>
        <v>1.1337999999999999</v>
      </c>
      <c r="E169" s="8">
        <f>'TARIFNE STAVKE do 31.03.2022'!F154</f>
        <v>3.1E-2</v>
      </c>
      <c r="F169" s="9">
        <f t="shared" si="38"/>
        <v>1.1647999999999998</v>
      </c>
    </row>
    <row r="170" spans="1:6">
      <c r="A170" s="3">
        <v>4</v>
      </c>
      <c r="B170" s="3" t="s">
        <v>22</v>
      </c>
      <c r="C170" s="9">
        <v>2.6599999999999999E-2</v>
      </c>
      <c r="D170" s="13">
        <f t="shared" si="37"/>
        <v>1.1337999999999999</v>
      </c>
      <c r="E170" s="8">
        <f>'TARIFNE STAVKE do 31.03.2022'!F155</f>
        <v>2.9000000000000001E-2</v>
      </c>
      <c r="F170" s="9">
        <f t="shared" si="38"/>
        <v>1.1627999999999998</v>
      </c>
    </row>
    <row r="171" spans="1:6">
      <c r="A171" s="3">
        <v>5</v>
      </c>
      <c r="B171" s="3" t="s">
        <v>23</v>
      </c>
      <c r="C171" s="9">
        <v>2.6599999999999999E-2</v>
      </c>
      <c r="D171" s="13">
        <f t="shared" si="37"/>
        <v>1.1337999999999999</v>
      </c>
      <c r="E171" s="8">
        <f>'TARIFNE STAVKE do 31.03.2022'!F156</f>
        <v>2.7099999999999999E-2</v>
      </c>
      <c r="F171" s="9">
        <f t="shared" si="38"/>
        <v>1.1608999999999998</v>
      </c>
    </row>
    <row r="172" spans="1:6">
      <c r="A172" s="3">
        <v>6</v>
      </c>
      <c r="B172" s="3" t="s">
        <v>24</v>
      </c>
      <c r="C172" s="9">
        <v>2.6599999999999999E-2</v>
      </c>
      <c r="D172" s="13">
        <f t="shared" si="37"/>
        <v>1.1337999999999999</v>
      </c>
      <c r="E172" s="8">
        <f>'TARIFNE STAVKE do 31.03.2022'!F157</f>
        <v>2.52E-2</v>
      </c>
      <c r="F172" s="9">
        <f t="shared" si="38"/>
        <v>1.1589999999999998</v>
      </c>
    </row>
    <row r="174" spans="1:6">
      <c r="A174" s="117" t="s">
        <v>57</v>
      </c>
      <c r="B174" s="117"/>
      <c r="C174" s="117"/>
      <c r="D174" s="117"/>
      <c r="E174" s="117"/>
      <c r="F174" s="117"/>
    </row>
    <row r="175" spans="1:6" ht="38.25">
      <c r="A175" s="3" t="s">
        <v>8</v>
      </c>
      <c r="B175" s="3" t="s">
        <v>9</v>
      </c>
      <c r="C175" s="4" t="s">
        <v>10</v>
      </c>
      <c r="D175" s="4" t="s">
        <v>11</v>
      </c>
      <c r="E175" s="4" t="s">
        <v>12</v>
      </c>
      <c r="F175" s="4" t="s">
        <v>13</v>
      </c>
    </row>
    <row r="176" spans="1:6">
      <c r="A176" s="7"/>
      <c r="B176" s="7" t="s">
        <v>14</v>
      </c>
      <c r="C176" s="7" t="s">
        <v>15</v>
      </c>
      <c r="D176" s="7" t="s">
        <v>5</v>
      </c>
      <c r="E176" s="7" t="s">
        <v>16</v>
      </c>
      <c r="F176" s="11" t="s">
        <v>17</v>
      </c>
    </row>
    <row r="177" spans="1:6">
      <c r="A177" s="120" t="s">
        <v>58</v>
      </c>
      <c r="B177" s="121"/>
      <c r="C177" s="121"/>
      <c r="D177" s="121"/>
      <c r="E177" s="121"/>
      <c r="F177" s="121"/>
    </row>
    <row r="178" spans="1:6">
      <c r="A178" s="3">
        <v>1</v>
      </c>
      <c r="B178" s="3" t="s">
        <v>20</v>
      </c>
      <c r="C178" s="9">
        <v>2.6599999999999999E-2</v>
      </c>
      <c r="D178" s="13">
        <f t="shared" ref="D178:D180" si="39">C178+$C$9</f>
        <v>1.1337999999999999</v>
      </c>
      <c r="E178" s="8">
        <f>'TARIFNE STAVKE do 31.03.2022'!F161</f>
        <v>3.0300000000000001E-2</v>
      </c>
      <c r="F178" s="9">
        <f>(D178+E178)</f>
        <v>1.1640999999999999</v>
      </c>
    </row>
    <row r="179" spans="1:6">
      <c r="A179" s="3">
        <v>2</v>
      </c>
      <c r="B179" s="3" t="s">
        <v>21</v>
      </c>
      <c r="C179" s="9">
        <v>2.6599999999999999E-2</v>
      </c>
      <c r="D179" s="13">
        <f t="shared" si="39"/>
        <v>1.1337999999999999</v>
      </c>
      <c r="E179" s="8">
        <f>'TARIFNE STAVKE do 31.03.2022'!F162</f>
        <v>2.9700000000000001E-2</v>
      </c>
      <c r="F179" s="9">
        <f t="shared" ref="F179:F180" si="40">(D179+E179)</f>
        <v>1.1635</v>
      </c>
    </row>
    <row r="180" spans="1:6">
      <c r="A180" s="3">
        <v>3</v>
      </c>
      <c r="B180" s="3" t="s">
        <v>23</v>
      </c>
      <c r="C180" s="9">
        <v>2.6599999999999999E-2</v>
      </c>
      <c r="D180" s="13">
        <f t="shared" si="39"/>
        <v>1.1337999999999999</v>
      </c>
      <c r="E180" s="8">
        <f>'TARIFNE STAVKE do 31.03.2022'!F163</f>
        <v>2.7300000000000001E-2</v>
      </c>
      <c r="F180" s="9">
        <f t="shared" si="40"/>
        <v>1.1611</v>
      </c>
    </row>
    <row r="182" spans="1:6">
      <c r="A182" s="117" t="s">
        <v>59</v>
      </c>
      <c r="B182" s="117"/>
      <c r="C182" s="117"/>
      <c r="D182" s="117"/>
      <c r="E182" s="117"/>
      <c r="F182" s="117"/>
    </row>
    <row r="183" spans="1:6" ht="38.25">
      <c r="A183" s="3" t="s">
        <v>8</v>
      </c>
      <c r="B183" s="3" t="s">
        <v>9</v>
      </c>
      <c r="C183" s="4" t="s">
        <v>10</v>
      </c>
      <c r="D183" s="4" t="s">
        <v>11</v>
      </c>
      <c r="E183" s="4" t="s">
        <v>12</v>
      </c>
      <c r="F183" s="4" t="s">
        <v>13</v>
      </c>
    </row>
    <row r="184" spans="1:6">
      <c r="A184" s="7"/>
      <c r="B184" s="7" t="s">
        <v>14</v>
      </c>
      <c r="C184" s="7" t="s">
        <v>15</v>
      </c>
      <c r="D184" s="7" t="s">
        <v>5</v>
      </c>
      <c r="E184" s="7" t="s">
        <v>16</v>
      </c>
      <c r="F184" s="11" t="s">
        <v>17</v>
      </c>
    </row>
    <row r="185" spans="1:6">
      <c r="A185" s="120" t="s">
        <v>60</v>
      </c>
      <c r="B185" s="121"/>
      <c r="C185" s="121"/>
      <c r="D185" s="121"/>
      <c r="E185" s="121"/>
      <c r="F185" s="121"/>
    </row>
    <row r="186" spans="1:6">
      <c r="A186" s="3">
        <v>1</v>
      </c>
      <c r="B186" s="3" t="s">
        <v>20</v>
      </c>
      <c r="C186" s="9">
        <v>2.6599999999999999E-2</v>
      </c>
      <c r="D186" s="13">
        <f t="shared" ref="D186:D189" si="41">C186+$C$9</f>
        <v>1.1337999999999999</v>
      </c>
      <c r="E186" s="8">
        <f>'TARIFNE STAVKE do 31.03.2022'!F167</f>
        <v>6.9199999999999998E-2</v>
      </c>
      <c r="F186" s="9">
        <f t="shared" ref="F186:F189" si="42">(D186+E186)</f>
        <v>1.2029999999999998</v>
      </c>
    </row>
    <row r="187" spans="1:6">
      <c r="A187" s="3">
        <v>2</v>
      </c>
      <c r="B187" s="3" t="s">
        <v>21</v>
      </c>
      <c r="C187" s="9">
        <v>2.6599999999999999E-2</v>
      </c>
      <c r="D187" s="13">
        <f t="shared" si="41"/>
        <v>1.1337999999999999</v>
      </c>
      <c r="E187" s="8">
        <f>'TARIFNE STAVKE do 31.03.2022'!F168</f>
        <v>6.5699999999999995E-2</v>
      </c>
      <c r="F187" s="9">
        <f t="shared" si="42"/>
        <v>1.1995</v>
      </c>
    </row>
    <row r="188" spans="1:6">
      <c r="A188" s="3">
        <v>3</v>
      </c>
      <c r="B188" s="3" t="s">
        <v>23</v>
      </c>
      <c r="C188" s="9">
        <v>2.6599999999999999E-2</v>
      </c>
      <c r="D188" s="13">
        <f t="shared" si="41"/>
        <v>1.1337999999999999</v>
      </c>
      <c r="E188" s="8">
        <f>'TARIFNE STAVKE do 31.03.2022'!F169</f>
        <v>5.8799999999999998E-2</v>
      </c>
      <c r="F188" s="9">
        <f t="shared" si="42"/>
        <v>1.1925999999999999</v>
      </c>
    </row>
    <row r="189" spans="1:6">
      <c r="A189" s="3">
        <v>4</v>
      </c>
      <c r="B189" s="3" t="s">
        <v>25</v>
      </c>
      <c r="C189" s="9">
        <v>2.6599999999999999E-2</v>
      </c>
      <c r="D189" s="13">
        <f t="shared" si="41"/>
        <v>1.1337999999999999</v>
      </c>
      <c r="E189" s="8">
        <f>'TARIFNE STAVKE do 31.03.2022'!F170</f>
        <v>4.1500000000000002E-2</v>
      </c>
      <c r="F189" s="9">
        <f t="shared" si="42"/>
        <v>1.1753</v>
      </c>
    </row>
    <row r="191" spans="1:6">
      <c r="A191" s="117" t="s">
        <v>61</v>
      </c>
      <c r="B191" s="117"/>
      <c r="C191" s="117"/>
      <c r="D191" s="117"/>
      <c r="E191" s="117"/>
      <c r="F191" s="117"/>
    </row>
    <row r="192" spans="1:6" ht="38.25">
      <c r="A192" s="3" t="s">
        <v>8</v>
      </c>
      <c r="B192" s="3" t="s">
        <v>9</v>
      </c>
      <c r="C192" s="4" t="s">
        <v>10</v>
      </c>
      <c r="D192" s="4" t="s">
        <v>11</v>
      </c>
      <c r="E192" s="4" t="s">
        <v>12</v>
      </c>
      <c r="F192" s="4" t="s">
        <v>13</v>
      </c>
    </row>
    <row r="193" spans="1:6">
      <c r="A193" s="7"/>
      <c r="B193" s="7" t="s">
        <v>14</v>
      </c>
      <c r="C193" s="7" t="s">
        <v>15</v>
      </c>
      <c r="D193" s="7" t="s">
        <v>5</v>
      </c>
      <c r="E193" s="7" t="s">
        <v>16</v>
      </c>
      <c r="F193" s="11" t="s">
        <v>17</v>
      </c>
    </row>
    <row r="194" spans="1:6">
      <c r="A194" s="120" t="s">
        <v>62</v>
      </c>
      <c r="B194" s="121"/>
      <c r="C194" s="121"/>
      <c r="D194" s="121"/>
      <c r="E194" s="121"/>
      <c r="F194" s="121"/>
    </row>
    <row r="195" spans="1:6">
      <c r="A195" s="3">
        <v>1</v>
      </c>
      <c r="B195" s="3" t="s">
        <v>19</v>
      </c>
      <c r="C195" s="9">
        <v>2.5899999999999999E-2</v>
      </c>
      <c r="D195" s="13">
        <f t="shared" ref="D195:D199" si="43">C195+$C$9</f>
        <v>1.1331</v>
      </c>
      <c r="E195" s="8">
        <f>'TARIFNE STAVKE do 31.03.2022'!F174</f>
        <v>2.93E-2</v>
      </c>
      <c r="F195" s="9">
        <f t="shared" ref="F195:F199" si="44">(D195+E195)</f>
        <v>1.1624000000000001</v>
      </c>
    </row>
    <row r="196" spans="1:6">
      <c r="A196" s="3">
        <v>2</v>
      </c>
      <c r="B196" s="3" t="s">
        <v>20</v>
      </c>
      <c r="C196" s="9">
        <v>2.5899999999999999E-2</v>
      </c>
      <c r="D196" s="13">
        <f t="shared" si="43"/>
        <v>1.1331</v>
      </c>
      <c r="E196" s="8">
        <f>'TARIFNE STAVKE do 31.03.2022'!F175</f>
        <v>2.93E-2</v>
      </c>
      <c r="F196" s="9">
        <f t="shared" si="44"/>
        <v>1.1624000000000001</v>
      </c>
    </row>
    <row r="197" spans="1:6">
      <c r="A197" s="3">
        <v>3</v>
      </c>
      <c r="B197" s="3" t="s">
        <v>21</v>
      </c>
      <c r="C197" s="9">
        <v>2.5899999999999999E-2</v>
      </c>
      <c r="D197" s="13">
        <f t="shared" si="43"/>
        <v>1.1331</v>
      </c>
      <c r="E197" s="8">
        <f>'TARIFNE STAVKE do 31.03.2022'!F176</f>
        <v>2.64E-2</v>
      </c>
      <c r="F197" s="9">
        <f t="shared" si="44"/>
        <v>1.1595</v>
      </c>
    </row>
    <row r="198" spans="1:6">
      <c r="A198" s="3">
        <v>4</v>
      </c>
      <c r="B198" s="3" t="s">
        <v>22</v>
      </c>
      <c r="C198" s="9">
        <v>2.5899999999999999E-2</v>
      </c>
      <c r="D198" s="13">
        <f t="shared" si="43"/>
        <v>1.1331</v>
      </c>
      <c r="E198" s="8">
        <f>'TARIFNE STAVKE do 31.03.2022'!F177</f>
        <v>2.64E-2</v>
      </c>
      <c r="F198" s="9">
        <f t="shared" si="44"/>
        <v>1.1595</v>
      </c>
    </row>
    <row r="199" spans="1:6">
      <c r="A199" s="3">
        <v>5</v>
      </c>
      <c r="B199" s="3" t="s">
        <v>23</v>
      </c>
      <c r="C199" s="9">
        <v>2.5899999999999999E-2</v>
      </c>
      <c r="D199" s="13">
        <f t="shared" si="43"/>
        <v>1.1331</v>
      </c>
      <c r="E199" s="8">
        <f>'TARIFNE STAVKE do 31.03.2022'!F178</f>
        <v>2.3400000000000001E-2</v>
      </c>
      <c r="F199" s="9">
        <f t="shared" si="44"/>
        <v>1.1565000000000001</v>
      </c>
    </row>
    <row r="201" spans="1:6">
      <c r="A201" s="117" t="s">
        <v>63</v>
      </c>
      <c r="B201" s="117"/>
      <c r="C201" s="117"/>
      <c r="D201" s="117"/>
      <c r="E201" s="117"/>
      <c r="F201" s="117"/>
    </row>
    <row r="202" spans="1:6" ht="38.25">
      <c r="A202" s="3" t="s">
        <v>8</v>
      </c>
      <c r="B202" s="3" t="s">
        <v>9</v>
      </c>
      <c r="C202" s="4" t="s">
        <v>10</v>
      </c>
      <c r="D202" s="4" t="s">
        <v>11</v>
      </c>
      <c r="E202" s="4" t="s">
        <v>12</v>
      </c>
      <c r="F202" s="4" t="s">
        <v>13</v>
      </c>
    </row>
    <row r="203" spans="1:6">
      <c r="A203" s="7"/>
      <c r="B203" s="7" t="s">
        <v>14</v>
      </c>
      <c r="C203" s="7" t="s">
        <v>15</v>
      </c>
      <c r="D203" s="7" t="s">
        <v>5</v>
      </c>
      <c r="E203" s="7" t="s">
        <v>16</v>
      </c>
      <c r="F203" s="11" t="s">
        <v>17</v>
      </c>
    </row>
    <row r="204" spans="1:6">
      <c r="A204" s="123" t="s">
        <v>149</v>
      </c>
      <c r="B204" s="124"/>
      <c r="C204" s="124"/>
      <c r="D204" s="124"/>
      <c r="E204" s="124"/>
      <c r="F204" s="124"/>
    </row>
    <row r="205" spans="1:6">
      <c r="A205" s="3">
        <v>1</v>
      </c>
      <c r="B205" s="3" t="s">
        <v>19</v>
      </c>
      <c r="C205" s="9">
        <v>2.5899999999999999E-2</v>
      </c>
      <c r="D205" s="13">
        <f t="shared" ref="D205:D209" si="45">C205+$C$9</f>
        <v>1.1331</v>
      </c>
      <c r="E205" s="8">
        <f>'TARIFNE STAVKE od 01.04.2022'!F16</f>
        <v>3.3700000000000001E-2</v>
      </c>
      <c r="F205" s="9">
        <f t="shared" ref="F205:F209" si="46">(D205+E205)</f>
        <v>1.1668000000000001</v>
      </c>
    </row>
    <row r="206" spans="1:6">
      <c r="A206" s="3">
        <v>2</v>
      </c>
      <c r="B206" s="3" t="s">
        <v>20</v>
      </c>
      <c r="C206" s="9">
        <v>2.5899999999999999E-2</v>
      </c>
      <c r="D206" s="13">
        <f t="shared" si="45"/>
        <v>1.1331</v>
      </c>
      <c r="E206" s="8">
        <f>'TARIFNE STAVKE od 01.04.2022'!F17</f>
        <v>3.3700000000000001E-2</v>
      </c>
      <c r="F206" s="9">
        <f t="shared" si="46"/>
        <v>1.1668000000000001</v>
      </c>
    </row>
    <row r="207" spans="1:6">
      <c r="A207" s="3">
        <v>3</v>
      </c>
      <c r="B207" s="3" t="s">
        <v>21</v>
      </c>
      <c r="C207" s="9">
        <v>2.5899999999999999E-2</v>
      </c>
      <c r="D207" s="13">
        <f t="shared" si="45"/>
        <v>1.1331</v>
      </c>
      <c r="E207" s="8">
        <f>'TARIFNE STAVKE od 01.04.2022'!F18</f>
        <v>3.3700000000000001E-2</v>
      </c>
      <c r="F207" s="9">
        <f t="shared" si="46"/>
        <v>1.1668000000000001</v>
      </c>
    </row>
    <row r="208" spans="1:6">
      <c r="A208" s="3">
        <v>4</v>
      </c>
      <c r="B208" s="3" t="s">
        <v>22</v>
      </c>
      <c r="C208" s="9">
        <v>2.5899999999999999E-2</v>
      </c>
      <c r="D208" s="13">
        <f t="shared" si="45"/>
        <v>1.1331</v>
      </c>
      <c r="E208" s="8">
        <f>'TARIFNE STAVKE od 01.04.2022'!F19</f>
        <v>3.0300000000000001E-2</v>
      </c>
      <c r="F208" s="9">
        <f t="shared" si="46"/>
        <v>1.1634</v>
      </c>
    </row>
    <row r="209" spans="1:6">
      <c r="A209" s="3">
        <v>5</v>
      </c>
      <c r="B209" s="3" t="s">
        <v>23</v>
      </c>
      <c r="C209" s="9">
        <v>2.5899999999999999E-2</v>
      </c>
      <c r="D209" s="13">
        <f t="shared" si="45"/>
        <v>1.1331</v>
      </c>
      <c r="E209" s="8">
        <f>'TARIFNE STAVKE od 01.04.2022'!F20</f>
        <v>3.0300000000000001E-2</v>
      </c>
      <c r="F209" s="9">
        <f t="shared" si="46"/>
        <v>1.1634</v>
      </c>
    </row>
    <row r="210" spans="1:6">
      <c r="A210" s="120" t="s">
        <v>65</v>
      </c>
      <c r="B210" s="121"/>
      <c r="C210" s="121"/>
      <c r="D210" s="121"/>
      <c r="E210" s="121"/>
      <c r="F210" s="121"/>
    </row>
    <row r="211" spans="1:6">
      <c r="A211" s="3">
        <v>1</v>
      </c>
      <c r="B211" s="3" t="s">
        <v>20</v>
      </c>
      <c r="C211" s="9">
        <v>2.5899999999999999E-2</v>
      </c>
      <c r="D211" s="13">
        <f t="shared" ref="D211:D214" si="47">C211+$C$9</f>
        <v>1.1331</v>
      </c>
      <c r="E211" s="8">
        <f>'TARIFNE STAVKE do 31.03.2022'!F190</f>
        <v>4.0599999999999997E-2</v>
      </c>
      <c r="F211" s="9">
        <f t="shared" ref="F211:F214" si="48">(D211+E211)</f>
        <v>1.1737</v>
      </c>
    </row>
    <row r="212" spans="1:6">
      <c r="A212" s="3">
        <v>2</v>
      </c>
      <c r="B212" s="3" t="s">
        <v>21</v>
      </c>
      <c r="C212" s="9">
        <v>2.5899999999999999E-2</v>
      </c>
      <c r="D212" s="13">
        <f t="shared" si="47"/>
        <v>1.1331</v>
      </c>
      <c r="E212" s="8">
        <f>'TARIFNE STAVKE do 31.03.2022'!F191</f>
        <v>4.0599999999999997E-2</v>
      </c>
      <c r="F212" s="9">
        <f t="shared" si="48"/>
        <v>1.1737</v>
      </c>
    </row>
    <row r="213" spans="1:6">
      <c r="A213" s="3">
        <v>3</v>
      </c>
      <c r="B213" s="3" t="s">
        <v>22</v>
      </c>
      <c r="C213" s="9">
        <v>2.5899999999999999E-2</v>
      </c>
      <c r="D213" s="13">
        <f t="shared" si="47"/>
        <v>1.1331</v>
      </c>
      <c r="E213" s="8">
        <f>'TARIFNE STAVKE do 31.03.2022'!F192</f>
        <v>3.8600000000000002E-2</v>
      </c>
      <c r="F213" s="9">
        <f t="shared" si="48"/>
        <v>1.1717</v>
      </c>
    </row>
    <row r="214" spans="1:6">
      <c r="A214" s="3">
        <v>4</v>
      </c>
      <c r="B214" s="3" t="s">
        <v>23</v>
      </c>
      <c r="C214" s="9">
        <v>2.5899999999999999E-2</v>
      </c>
      <c r="D214" s="13">
        <f t="shared" si="47"/>
        <v>1.1331</v>
      </c>
      <c r="E214" s="8">
        <f>'TARIFNE STAVKE do 31.03.2022'!F193</f>
        <v>3.6499999999999998E-2</v>
      </c>
      <c r="F214" s="9">
        <f t="shared" si="48"/>
        <v>1.1696</v>
      </c>
    </row>
    <row r="215" spans="1:6">
      <c r="A215" s="122" t="s">
        <v>66</v>
      </c>
      <c r="B215" s="122"/>
      <c r="C215" s="122"/>
      <c r="D215" s="122"/>
      <c r="E215" s="122"/>
      <c r="F215" s="122"/>
    </row>
    <row r="216" spans="1:6">
      <c r="A216" s="3">
        <v>1</v>
      </c>
      <c r="B216" s="3" t="s">
        <v>20</v>
      </c>
      <c r="C216" s="9">
        <v>2.5899999999999999E-2</v>
      </c>
      <c r="D216" s="13">
        <f t="shared" ref="D216:D219" si="49">C216+$C$9</f>
        <v>1.1331</v>
      </c>
      <c r="E216" s="8">
        <f>'TARIFNE STAVKE do 31.03.2022'!F197</f>
        <v>4.5900000000000003E-2</v>
      </c>
      <c r="F216" s="9">
        <f t="shared" ref="F216:F219" si="50">(D216+E216)</f>
        <v>1.179</v>
      </c>
    </row>
    <row r="217" spans="1:6">
      <c r="A217" s="3">
        <v>2</v>
      </c>
      <c r="B217" s="3" t="s">
        <v>21</v>
      </c>
      <c r="C217" s="9">
        <v>2.5899999999999999E-2</v>
      </c>
      <c r="D217" s="13">
        <f t="shared" si="49"/>
        <v>1.1331</v>
      </c>
      <c r="E217" s="8">
        <f>'TARIFNE STAVKE do 31.03.2022'!F198</f>
        <v>3.6700000000000003E-2</v>
      </c>
      <c r="F217" s="9">
        <f t="shared" si="50"/>
        <v>1.1698</v>
      </c>
    </row>
    <row r="218" spans="1:6">
      <c r="A218" s="3">
        <v>3</v>
      </c>
      <c r="B218" s="3" t="s">
        <v>22</v>
      </c>
      <c r="C218" s="9">
        <v>2.5899999999999999E-2</v>
      </c>
      <c r="D218" s="13">
        <f t="shared" si="49"/>
        <v>1.1331</v>
      </c>
      <c r="E218" s="8">
        <f>'TARIFNE STAVKE do 31.03.2022'!F199</f>
        <v>3.44E-2</v>
      </c>
      <c r="F218" s="9">
        <f t="shared" si="50"/>
        <v>1.1675</v>
      </c>
    </row>
    <row r="219" spans="1:6">
      <c r="A219" s="3">
        <v>4</v>
      </c>
      <c r="B219" s="3" t="s">
        <v>23</v>
      </c>
      <c r="C219" s="9">
        <v>2.5899999999999999E-2</v>
      </c>
      <c r="D219" s="13">
        <f t="shared" si="49"/>
        <v>1.1331</v>
      </c>
      <c r="E219" s="8">
        <f>'TARIFNE STAVKE do 31.03.2022'!F200</f>
        <v>3.2099999999999997E-2</v>
      </c>
      <c r="F219" s="9">
        <f t="shared" si="50"/>
        <v>1.1652</v>
      </c>
    </row>
    <row r="221" spans="1:6">
      <c r="A221" s="117" t="s">
        <v>67</v>
      </c>
      <c r="B221" s="117"/>
      <c r="C221" s="117"/>
      <c r="D221" s="117"/>
      <c r="E221" s="117"/>
      <c r="F221" s="117"/>
    </row>
    <row r="222" spans="1:6" ht="38.25">
      <c r="A222" s="3" t="s">
        <v>8</v>
      </c>
      <c r="B222" s="3" t="s">
        <v>9</v>
      </c>
      <c r="C222" s="4" t="s">
        <v>10</v>
      </c>
      <c r="D222" s="4" t="s">
        <v>11</v>
      </c>
      <c r="E222" s="4" t="s">
        <v>12</v>
      </c>
      <c r="F222" s="4" t="s">
        <v>13</v>
      </c>
    </row>
    <row r="223" spans="1:6">
      <c r="A223" s="7"/>
      <c r="B223" s="7" t="s">
        <v>14</v>
      </c>
      <c r="C223" s="7" t="s">
        <v>15</v>
      </c>
      <c r="D223" s="7" t="s">
        <v>5</v>
      </c>
      <c r="E223" s="7" t="s">
        <v>16</v>
      </c>
      <c r="F223" s="11" t="s">
        <v>17</v>
      </c>
    </row>
    <row r="224" spans="1:6">
      <c r="A224" s="120" t="s">
        <v>68</v>
      </c>
      <c r="B224" s="121"/>
      <c r="C224" s="121"/>
      <c r="D224" s="121"/>
      <c r="E224" s="121"/>
      <c r="F224" s="121"/>
    </row>
    <row r="225" spans="1:6">
      <c r="A225" s="3">
        <v>1</v>
      </c>
      <c r="B225" s="3" t="s">
        <v>19</v>
      </c>
      <c r="C225" s="9">
        <v>2.9499999999999998E-2</v>
      </c>
      <c r="D225" s="13">
        <f t="shared" ref="D225:D228" si="51">C225+$C$9</f>
        <v>1.1367</v>
      </c>
      <c r="E225" s="8">
        <f>'TARIFNE STAVKE do 31.03.2022'!F204</f>
        <v>5.1400000000000001E-2</v>
      </c>
      <c r="F225" s="9">
        <f t="shared" ref="F225:F228" si="52">(D225+E225)</f>
        <v>1.1880999999999999</v>
      </c>
    </row>
    <row r="226" spans="1:6">
      <c r="A226" s="3">
        <v>2</v>
      </c>
      <c r="B226" s="3" t="s">
        <v>20</v>
      </c>
      <c r="C226" s="9">
        <v>2.9499999999999998E-2</v>
      </c>
      <c r="D226" s="13">
        <f t="shared" si="51"/>
        <v>1.1367</v>
      </c>
      <c r="E226" s="8">
        <f>'TARIFNE STAVKE do 31.03.2022'!F205</f>
        <v>3.95E-2</v>
      </c>
      <c r="F226" s="9">
        <f t="shared" si="52"/>
        <v>1.1762000000000001</v>
      </c>
    </row>
    <row r="227" spans="1:6">
      <c r="A227" s="3">
        <v>3</v>
      </c>
      <c r="B227" s="3" t="s">
        <v>21</v>
      </c>
      <c r="C227" s="9">
        <v>2.9499999999999998E-2</v>
      </c>
      <c r="D227" s="13">
        <f t="shared" si="51"/>
        <v>1.1367</v>
      </c>
      <c r="E227" s="8">
        <f>'TARIFNE STAVKE do 31.03.2022'!F206</f>
        <v>3.3599999999999998E-2</v>
      </c>
      <c r="F227" s="9">
        <f t="shared" si="52"/>
        <v>1.1703000000000001</v>
      </c>
    </row>
    <row r="228" spans="1:6">
      <c r="A228" s="3">
        <v>4</v>
      </c>
      <c r="B228" s="3" t="s">
        <v>23</v>
      </c>
      <c r="C228" s="9">
        <v>2.9499999999999998E-2</v>
      </c>
      <c r="D228" s="13">
        <f t="shared" si="51"/>
        <v>1.1367</v>
      </c>
      <c r="E228" s="8">
        <f>'TARIFNE STAVKE do 31.03.2022'!F207</f>
        <v>2.9600000000000001E-2</v>
      </c>
      <c r="F228" s="9">
        <f t="shared" si="52"/>
        <v>1.1663000000000001</v>
      </c>
    </row>
    <row r="230" spans="1:6">
      <c r="A230" s="117" t="s">
        <v>69</v>
      </c>
      <c r="B230" s="117"/>
      <c r="C230" s="117"/>
      <c r="D230" s="117"/>
      <c r="E230" s="117"/>
      <c r="F230" s="117"/>
    </row>
    <row r="231" spans="1:6" ht="38.25">
      <c r="A231" s="3" t="s">
        <v>8</v>
      </c>
      <c r="B231" s="3" t="s">
        <v>9</v>
      </c>
      <c r="C231" s="4" t="s">
        <v>10</v>
      </c>
      <c r="D231" s="4" t="s">
        <v>11</v>
      </c>
      <c r="E231" s="4" t="s">
        <v>12</v>
      </c>
      <c r="F231" s="4" t="s">
        <v>13</v>
      </c>
    </row>
    <row r="232" spans="1:6">
      <c r="A232" s="7"/>
      <c r="B232" s="7" t="s">
        <v>14</v>
      </c>
      <c r="C232" s="7" t="s">
        <v>15</v>
      </c>
      <c r="D232" s="7" t="s">
        <v>5</v>
      </c>
      <c r="E232" s="7" t="s">
        <v>16</v>
      </c>
      <c r="F232" s="11" t="s">
        <v>17</v>
      </c>
    </row>
    <row r="233" spans="1:6">
      <c r="A233" s="120" t="s">
        <v>68</v>
      </c>
      <c r="B233" s="121"/>
      <c r="C233" s="121"/>
      <c r="D233" s="121"/>
      <c r="E233" s="121"/>
      <c r="F233" s="121"/>
    </row>
    <row r="234" spans="1:6">
      <c r="A234" s="3">
        <v>1</v>
      </c>
      <c r="B234" s="3" t="s">
        <v>19</v>
      </c>
      <c r="C234" s="9">
        <v>3.7100000000000001E-2</v>
      </c>
      <c r="D234" s="13">
        <f t="shared" ref="D234:D241" si="53">C234+$C$9</f>
        <v>1.1442999999999999</v>
      </c>
      <c r="E234" s="8">
        <f>'TARIFNE STAVKE do 31.03.2022'!F211</f>
        <v>5.1400000000000001E-2</v>
      </c>
      <c r="F234" s="9">
        <f t="shared" ref="F234:F241" si="54">(D234+E234)</f>
        <v>1.1957</v>
      </c>
    </row>
    <row r="235" spans="1:6">
      <c r="A235" s="3">
        <v>2</v>
      </c>
      <c r="B235" s="3" t="s">
        <v>20</v>
      </c>
      <c r="C235" s="9">
        <v>3.7100000000000001E-2</v>
      </c>
      <c r="D235" s="13">
        <f t="shared" si="53"/>
        <v>1.1442999999999999</v>
      </c>
      <c r="E235" s="8">
        <f>'TARIFNE STAVKE do 31.03.2022'!F212</f>
        <v>3.95E-2</v>
      </c>
      <c r="F235" s="9">
        <f t="shared" si="54"/>
        <v>1.1838</v>
      </c>
    </row>
    <row r="236" spans="1:6">
      <c r="A236" s="3">
        <v>3</v>
      </c>
      <c r="B236" s="3" t="s">
        <v>21</v>
      </c>
      <c r="C236" s="9">
        <v>3.7100000000000001E-2</v>
      </c>
      <c r="D236" s="13">
        <f t="shared" si="53"/>
        <v>1.1442999999999999</v>
      </c>
      <c r="E236" s="8">
        <f>'TARIFNE STAVKE do 31.03.2022'!F213</f>
        <v>3.3599999999999998E-2</v>
      </c>
      <c r="F236" s="9">
        <f t="shared" si="54"/>
        <v>1.1778999999999999</v>
      </c>
    </row>
    <row r="237" spans="1:6">
      <c r="A237" s="3">
        <v>4</v>
      </c>
      <c r="B237" s="3" t="s">
        <v>22</v>
      </c>
      <c r="C237" s="9">
        <v>3.7100000000000001E-2</v>
      </c>
      <c r="D237" s="13">
        <f t="shared" si="53"/>
        <v>1.1442999999999999</v>
      </c>
      <c r="E237" s="8">
        <f>'TARIFNE STAVKE do 31.03.2022'!F214</f>
        <v>3.1600000000000003E-2</v>
      </c>
      <c r="F237" s="9">
        <f t="shared" si="54"/>
        <v>1.1758999999999999</v>
      </c>
    </row>
    <row r="238" spans="1:6">
      <c r="A238" s="3">
        <v>5</v>
      </c>
      <c r="B238" s="3" t="s">
        <v>23</v>
      </c>
      <c r="C238" s="9">
        <v>3.7100000000000001E-2</v>
      </c>
      <c r="D238" s="13">
        <f t="shared" si="53"/>
        <v>1.1442999999999999</v>
      </c>
      <c r="E238" s="8">
        <f>'TARIFNE STAVKE do 31.03.2022'!F215</f>
        <v>2.9600000000000001E-2</v>
      </c>
      <c r="F238" s="9">
        <f t="shared" si="54"/>
        <v>1.1738999999999999</v>
      </c>
    </row>
    <row r="239" spans="1:6">
      <c r="A239" s="3">
        <v>6</v>
      </c>
      <c r="B239" s="3" t="s">
        <v>24</v>
      </c>
      <c r="C239" s="9">
        <v>3.7100000000000001E-2</v>
      </c>
      <c r="D239" s="13">
        <f t="shared" si="53"/>
        <v>1.1442999999999999</v>
      </c>
      <c r="E239" s="8">
        <f>'TARIFNE STAVKE do 31.03.2022'!F216</f>
        <v>2.7699999999999999E-2</v>
      </c>
      <c r="F239" s="9">
        <f t="shared" si="54"/>
        <v>1.1719999999999999</v>
      </c>
    </row>
    <row r="240" spans="1:6">
      <c r="A240" s="3">
        <v>7</v>
      </c>
      <c r="B240" s="3" t="s">
        <v>25</v>
      </c>
      <c r="C240" s="9">
        <v>3.7100000000000001E-2</v>
      </c>
      <c r="D240" s="13">
        <f t="shared" si="53"/>
        <v>1.1442999999999999</v>
      </c>
      <c r="E240" s="8">
        <f>'TARIFNE STAVKE do 31.03.2022'!F217</f>
        <v>2.5700000000000001E-2</v>
      </c>
      <c r="F240" s="9">
        <f t="shared" si="54"/>
        <v>1.17</v>
      </c>
    </row>
    <row r="241" spans="1:6">
      <c r="A241" s="3">
        <v>8</v>
      </c>
      <c r="B241" s="3" t="s">
        <v>28</v>
      </c>
      <c r="C241" s="9">
        <v>3.7100000000000001E-2</v>
      </c>
      <c r="D241" s="13">
        <f t="shared" si="53"/>
        <v>1.1442999999999999</v>
      </c>
      <c r="E241" s="8">
        <f>'TARIFNE STAVKE do 31.03.2022'!F218</f>
        <v>2.3699999999999999E-2</v>
      </c>
      <c r="F241" s="9">
        <f t="shared" si="54"/>
        <v>1.1679999999999999</v>
      </c>
    </row>
    <row r="243" spans="1:6">
      <c r="A243" s="117" t="s">
        <v>70</v>
      </c>
      <c r="B243" s="117"/>
      <c r="C243" s="117"/>
      <c r="D243" s="117"/>
      <c r="E243" s="117"/>
      <c r="F243" s="117"/>
    </row>
    <row r="244" spans="1:6" ht="38.25">
      <c r="A244" s="3" t="s">
        <v>8</v>
      </c>
      <c r="B244" s="3" t="s">
        <v>9</v>
      </c>
      <c r="C244" s="4" t="s">
        <v>10</v>
      </c>
      <c r="D244" s="4" t="s">
        <v>11</v>
      </c>
      <c r="E244" s="4" t="s">
        <v>12</v>
      </c>
      <c r="F244" s="4" t="s">
        <v>13</v>
      </c>
    </row>
    <row r="245" spans="1:6">
      <c r="A245" s="7"/>
      <c r="B245" s="7" t="s">
        <v>14</v>
      </c>
      <c r="C245" s="7" t="s">
        <v>15</v>
      </c>
      <c r="D245" s="7" t="s">
        <v>5</v>
      </c>
      <c r="E245" s="7" t="s">
        <v>16</v>
      </c>
      <c r="F245" s="11" t="s">
        <v>17</v>
      </c>
    </row>
    <row r="246" spans="1:6">
      <c r="A246" s="120" t="s">
        <v>68</v>
      </c>
      <c r="B246" s="121"/>
      <c r="C246" s="121"/>
      <c r="D246" s="121"/>
      <c r="E246" s="121"/>
      <c r="F246" s="121"/>
    </row>
    <row r="247" spans="1:6">
      <c r="A247" s="3">
        <v>1</v>
      </c>
      <c r="B247" s="3" t="s">
        <v>19</v>
      </c>
      <c r="C247" s="9">
        <v>3.7100000000000001E-2</v>
      </c>
      <c r="D247" s="13">
        <f t="shared" ref="D247:D253" si="55">C247+$C$9</f>
        <v>1.1442999999999999</v>
      </c>
      <c r="E247" s="8">
        <f>'TARIFNE STAVKE do 31.03.2022'!F222</f>
        <v>5.1400000000000001E-2</v>
      </c>
      <c r="F247" s="9">
        <f t="shared" ref="F247:F253" si="56">(D247+E247)</f>
        <v>1.1957</v>
      </c>
    </row>
    <row r="248" spans="1:6">
      <c r="A248" s="3">
        <v>2</v>
      </c>
      <c r="B248" s="3" t="s">
        <v>20</v>
      </c>
      <c r="C248" s="9">
        <v>3.7100000000000001E-2</v>
      </c>
      <c r="D248" s="13">
        <f t="shared" si="55"/>
        <v>1.1442999999999999</v>
      </c>
      <c r="E248" s="8">
        <f>'TARIFNE STAVKE do 31.03.2022'!F223</f>
        <v>3.95E-2</v>
      </c>
      <c r="F248" s="9">
        <f t="shared" si="56"/>
        <v>1.1838</v>
      </c>
    </row>
    <row r="249" spans="1:6">
      <c r="A249" s="3">
        <v>3</v>
      </c>
      <c r="B249" s="3" t="s">
        <v>21</v>
      </c>
      <c r="C249" s="9">
        <v>3.7100000000000001E-2</v>
      </c>
      <c r="D249" s="13">
        <f t="shared" si="55"/>
        <v>1.1442999999999999</v>
      </c>
      <c r="E249" s="8">
        <f>'TARIFNE STAVKE do 31.03.2022'!F224</f>
        <v>3.3599999999999998E-2</v>
      </c>
      <c r="F249" s="9">
        <f t="shared" si="56"/>
        <v>1.1778999999999999</v>
      </c>
    </row>
    <row r="250" spans="1:6">
      <c r="A250" s="3">
        <v>4</v>
      </c>
      <c r="B250" s="3" t="s">
        <v>22</v>
      </c>
      <c r="C250" s="9">
        <v>3.7100000000000001E-2</v>
      </c>
      <c r="D250" s="13">
        <f t="shared" si="55"/>
        <v>1.1442999999999999</v>
      </c>
      <c r="E250" s="8">
        <f>'TARIFNE STAVKE do 31.03.2022'!F225</f>
        <v>3.1600000000000003E-2</v>
      </c>
      <c r="F250" s="9">
        <f t="shared" si="56"/>
        <v>1.1758999999999999</v>
      </c>
    </row>
    <row r="251" spans="1:6">
      <c r="A251" s="3">
        <v>5</v>
      </c>
      <c r="B251" s="3" t="s">
        <v>23</v>
      </c>
      <c r="C251" s="9">
        <v>3.7100000000000001E-2</v>
      </c>
      <c r="D251" s="13">
        <f t="shared" si="55"/>
        <v>1.1442999999999999</v>
      </c>
      <c r="E251" s="8">
        <f>'TARIFNE STAVKE do 31.03.2022'!F226</f>
        <v>2.9600000000000001E-2</v>
      </c>
      <c r="F251" s="9">
        <f t="shared" si="56"/>
        <v>1.1738999999999999</v>
      </c>
    </row>
    <row r="252" spans="1:6">
      <c r="A252" s="3">
        <v>6</v>
      </c>
      <c r="B252" s="3" t="s">
        <v>24</v>
      </c>
      <c r="C252" s="9">
        <v>3.7100000000000001E-2</v>
      </c>
      <c r="D252" s="13">
        <f t="shared" si="55"/>
        <v>1.1442999999999999</v>
      </c>
      <c r="E252" s="8">
        <f>'TARIFNE STAVKE do 31.03.2022'!F227</f>
        <v>2.7699999999999999E-2</v>
      </c>
      <c r="F252" s="9">
        <f t="shared" si="56"/>
        <v>1.1719999999999999</v>
      </c>
    </row>
    <row r="253" spans="1:6">
      <c r="A253" s="3">
        <v>7</v>
      </c>
      <c r="B253" s="3" t="s">
        <v>25</v>
      </c>
      <c r="C253" s="9">
        <v>3.7100000000000001E-2</v>
      </c>
      <c r="D253" s="13">
        <f t="shared" si="55"/>
        <v>1.1442999999999999</v>
      </c>
      <c r="E253" s="8">
        <f>'TARIFNE STAVKE do 31.03.2022'!F228</f>
        <v>2.5700000000000001E-2</v>
      </c>
      <c r="F253" s="9">
        <f t="shared" si="56"/>
        <v>1.17</v>
      </c>
    </row>
    <row r="255" spans="1:6">
      <c r="A255" s="117" t="s">
        <v>71</v>
      </c>
      <c r="B255" s="117"/>
      <c r="C255" s="117"/>
      <c r="D255" s="117"/>
      <c r="E255" s="117"/>
      <c r="F255" s="117"/>
    </row>
    <row r="256" spans="1:6" ht="38.25">
      <c r="A256" s="3" t="s">
        <v>8</v>
      </c>
      <c r="B256" s="3" t="s">
        <v>9</v>
      </c>
      <c r="C256" s="4" t="s">
        <v>10</v>
      </c>
      <c r="D256" s="4" t="s">
        <v>11</v>
      </c>
      <c r="E256" s="4" t="s">
        <v>12</v>
      </c>
      <c r="F256" s="4" t="s">
        <v>13</v>
      </c>
    </row>
    <row r="257" spans="1:6">
      <c r="A257" s="7"/>
      <c r="B257" s="7" t="s">
        <v>14</v>
      </c>
      <c r="C257" s="7" t="s">
        <v>15</v>
      </c>
      <c r="D257" s="7" t="s">
        <v>5</v>
      </c>
      <c r="E257" s="7" t="s">
        <v>16</v>
      </c>
      <c r="F257" s="11" t="s">
        <v>17</v>
      </c>
    </row>
    <row r="258" spans="1:6">
      <c r="A258" s="120" t="s">
        <v>68</v>
      </c>
      <c r="B258" s="121"/>
      <c r="C258" s="121"/>
      <c r="D258" s="121"/>
      <c r="E258" s="121"/>
      <c r="F258" s="121"/>
    </row>
    <row r="259" spans="1:6">
      <c r="A259" s="3">
        <v>1</v>
      </c>
      <c r="B259" s="3" t="s">
        <v>19</v>
      </c>
      <c r="C259" s="9">
        <v>2.9499999999999998E-2</v>
      </c>
      <c r="D259" s="13">
        <f t="shared" ref="D259:D265" si="57">C259+$C$9</f>
        <v>1.1367</v>
      </c>
      <c r="E259" s="8">
        <f>'TARIFNE STAVKE do 31.03.2022'!F232</f>
        <v>5.1400000000000001E-2</v>
      </c>
      <c r="F259" s="9">
        <f t="shared" ref="F259:F265" si="58">(D259+E259)</f>
        <v>1.1880999999999999</v>
      </c>
    </row>
    <row r="260" spans="1:6">
      <c r="A260" s="3">
        <v>2</v>
      </c>
      <c r="B260" s="3" t="s">
        <v>20</v>
      </c>
      <c r="C260" s="9">
        <v>2.9499999999999998E-2</v>
      </c>
      <c r="D260" s="13">
        <f t="shared" si="57"/>
        <v>1.1367</v>
      </c>
      <c r="E260" s="8">
        <f>'TARIFNE STAVKE do 31.03.2022'!F233</f>
        <v>3.95E-2</v>
      </c>
      <c r="F260" s="9">
        <f t="shared" si="58"/>
        <v>1.1762000000000001</v>
      </c>
    </row>
    <row r="261" spans="1:6">
      <c r="A261" s="3">
        <v>3</v>
      </c>
      <c r="B261" s="3" t="s">
        <v>21</v>
      </c>
      <c r="C261" s="9">
        <v>2.9499999999999998E-2</v>
      </c>
      <c r="D261" s="13">
        <f t="shared" si="57"/>
        <v>1.1367</v>
      </c>
      <c r="E261" s="8">
        <f>'TARIFNE STAVKE do 31.03.2022'!F234</f>
        <v>3.3599999999999998E-2</v>
      </c>
      <c r="F261" s="9">
        <f t="shared" si="58"/>
        <v>1.1703000000000001</v>
      </c>
    </row>
    <row r="262" spans="1:6">
      <c r="A262" s="3">
        <v>4</v>
      </c>
      <c r="B262" s="3" t="s">
        <v>22</v>
      </c>
      <c r="C262" s="9">
        <v>2.9499999999999998E-2</v>
      </c>
      <c r="D262" s="13">
        <f t="shared" si="57"/>
        <v>1.1367</v>
      </c>
      <c r="E262" s="8">
        <f>'TARIFNE STAVKE do 31.03.2022'!F235</f>
        <v>3.1600000000000003E-2</v>
      </c>
      <c r="F262" s="9">
        <f t="shared" si="58"/>
        <v>1.1683000000000001</v>
      </c>
    </row>
    <row r="263" spans="1:6">
      <c r="A263" s="3">
        <v>5</v>
      </c>
      <c r="B263" s="3" t="s">
        <v>23</v>
      </c>
      <c r="C263" s="9">
        <v>2.9499999999999998E-2</v>
      </c>
      <c r="D263" s="13">
        <f t="shared" si="57"/>
        <v>1.1367</v>
      </c>
      <c r="E263" s="8">
        <f>'TARIFNE STAVKE do 31.03.2022'!F236</f>
        <v>2.9600000000000001E-2</v>
      </c>
      <c r="F263" s="9">
        <f t="shared" si="58"/>
        <v>1.1663000000000001</v>
      </c>
    </row>
    <row r="264" spans="1:6">
      <c r="A264" s="3">
        <v>6</v>
      </c>
      <c r="B264" s="3" t="s">
        <v>24</v>
      </c>
      <c r="C264" s="9">
        <v>2.9499999999999998E-2</v>
      </c>
      <c r="D264" s="13">
        <f t="shared" si="57"/>
        <v>1.1367</v>
      </c>
      <c r="E264" s="8">
        <f>'TARIFNE STAVKE do 31.03.2022'!F237</f>
        <v>2.7699999999999999E-2</v>
      </c>
      <c r="F264" s="9">
        <f t="shared" si="58"/>
        <v>1.1644000000000001</v>
      </c>
    </row>
    <row r="265" spans="1:6">
      <c r="A265" s="3">
        <v>7</v>
      </c>
      <c r="B265" s="3" t="s">
        <v>25</v>
      </c>
      <c r="C265" s="9">
        <v>2.9499999999999998E-2</v>
      </c>
      <c r="D265" s="13">
        <f t="shared" si="57"/>
        <v>1.1367</v>
      </c>
      <c r="E265" s="8">
        <f>'TARIFNE STAVKE do 31.03.2022'!F238</f>
        <v>2.5700000000000001E-2</v>
      </c>
      <c r="F265" s="9">
        <f t="shared" si="58"/>
        <v>1.1624000000000001</v>
      </c>
    </row>
    <row r="267" spans="1:6">
      <c r="A267" s="117" t="s">
        <v>72</v>
      </c>
      <c r="B267" s="117"/>
      <c r="C267" s="117"/>
      <c r="D267" s="117"/>
      <c r="E267" s="117"/>
      <c r="F267" s="117"/>
    </row>
    <row r="268" spans="1:6" ht="38.25">
      <c r="A268" s="3" t="s">
        <v>8</v>
      </c>
      <c r="B268" s="3" t="s">
        <v>9</v>
      </c>
      <c r="C268" s="4" t="s">
        <v>10</v>
      </c>
      <c r="D268" s="4" t="s">
        <v>11</v>
      </c>
      <c r="E268" s="4" t="s">
        <v>12</v>
      </c>
      <c r="F268" s="4" t="s">
        <v>13</v>
      </c>
    </row>
    <row r="269" spans="1:6">
      <c r="A269" s="7"/>
      <c r="B269" s="7" t="s">
        <v>14</v>
      </c>
      <c r="C269" s="7" t="s">
        <v>15</v>
      </c>
      <c r="D269" s="7" t="s">
        <v>5</v>
      </c>
      <c r="E269" s="7" t="s">
        <v>16</v>
      </c>
      <c r="F269" s="11" t="s">
        <v>17</v>
      </c>
    </row>
    <row r="270" spans="1:6">
      <c r="A270" s="120" t="s">
        <v>68</v>
      </c>
      <c r="B270" s="121"/>
      <c r="C270" s="121"/>
      <c r="D270" s="121"/>
      <c r="E270" s="121"/>
      <c r="F270" s="121"/>
    </row>
    <row r="271" spans="1:6">
      <c r="A271" s="3">
        <v>1</v>
      </c>
      <c r="B271" s="3" t="s">
        <v>19</v>
      </c>
      <c r="C271" s="9">
        <v>3.7100000000000001E-2</v>
      </c>
      <c r="D271" s="13">
        <f t="shared" ref="D271:D276" si="59">C271+$C$9</f>
        <v>1.1442999999999999</v>
      </c>
      <c r="E271" s="8">
        <f>'TARIFNE STAVKE do 31.03.2022'!F242</f>
        <v>5.1400000000000001E-2</v>
      </c>
      <c r="F271" s="9">
        <f t="shared" ref="F271:F276" si="60">(D271+E271)</f>
        <v>1.1957</v>
      </c>
    </row>
    <row r="272" spans="1:6">
      <c r="A272" s="3">
        <v>2</v>
      </c>
      <c r="B272" s="3" t="s">
        <v>20</v>
      </c>
      <c r="C272" s="9">
        <v>3.7100000000000001E-2</v>
      </c>
      <c r="D272" s="13">
        <f t="shared" si="59"/>
        <v>1.1442999999999999</v>
      </c>
      <c r="E272" s="8">
        <f>'TARIFNE STAVKE do 31.03.2022'!F243</f>
        <v>3.95E-2</v>
      </c>
      <c r="F272" s="9">
        <f t="shared" si="60"/>
        <v>1.1838</v>
      </c>
    </row>
    <row r="273" spans="1:6">
      <c r="A273" s="3">
        <v>3</v>
      </c>
      <c r="B273" s="3" t="s">
        <v>21</v>
      </c>
      <c r="C273" s="9">
        <v>3.7100000000000001E-2</v>
      </c>
      <c r="D273" s="13">
        <f t="shared" si="59"/>
        <v>1.1442999999999999</v>
      </c>
      <c r="E273" s="8">
        <f>'TARIFNE STAVKE do 31.03.2022'!F244</f>
        <v>3.3599999999999998E-2</v>
      </c>
      <c r="F273" s="9">
        <f t="shared" si="60"/>
        <v>1.1778999999999999</v>
      </c>
    </row>
    <row r="274" spans="1:6">
      <c r="A274" s="3">
        <v>4</v>
      </c>
      <c r="B274" s="3" t="s">
        <v>23</v>
      </c>
      <c r="C274" s="9">
        <v>3.7100000000000001E-2</v>
      </c>
      <c r="D274" s="13">
        <f t="shared" si="59"/>
        <v>1.1442999999999999</v>
      </c>
      <c r="E274" s="8">
        <f>'TARIFNE STAVKE do 31.03.2022'!F245</f>
        <v>2.9600000000000001E-2</v>
      </c>
      <c r="F274" s="9">
        <f t="shared" si="60"/>
        <v>1.1738999999999999</v>
      </c>
    </row>
    <row r="275" spans="1:6">
      <c r="A275" s="3">
        <v>5</v>
      </c>
      <c r="B275" s="3" t="s">
        <v>28</v>
      </c>
      <c r="C275" s="9">
        <v>3.7100000000000001E-2</v>
      </c>
      <c r="D275" s="13">
        <f t="shared" si="59"/>
        <v>1.1442999999999999</v>
      </c>
      <c r="E275" s="8">
        <f>'TARIFNE STAVKE do 31.03.2022'!F246</f>
        <v>2.3699999999999999E-2</v>
      </c>
      <c r="F275" s="9">
        <f t="shared" si="60"/>
        <v>1.1679999999999999</v>
      </c>
    </row>
    <row r="276" spans="1:6">
      <c r="A276" s="3">
        <v>6</v>
      </c>
      <c r="B276" s="3" t="s">
        <v>73</v>
      </c>
      <c r="C276" s="9">
        <v>3.7100000000000001E-2</v>
      </c>
      <c r="D276" s="13">
        <f t="shared" si="59"/>
        <v>1.1442999999999999</v>
      </c>
      <c r="E276" s="8">
        <f>'TARIFNE STAVKE do 31.03.2022'!F247</f>
        <v>1.38E-2</v>
      </c>
      <c r="F276" s="9">
        <f t="shared" si="60"/>
        <v>1.1580999999999999</v>
      </c>
    </row>
    <row r="278" spans="1:6">
      <c r="A278" s="117" t="s">
        <v>74</v>
      </c>
      <c r="B278" s="117"/>
      <c r="C278" s="117"/>
      <c r="D278" s="117"/>
      <c r="E278" s="117"/>
      <c r="F278" s="117"/>
    </row>
    <row r="279" spans="1:6" ht="38.25">
      <c r="A279" s="3" t="s">
        <v>8</v>
      </c>
      <c r="B279" s="3" t="s">
        <v>9</v>
      </c>
      <c r="C279" s="4" t="s">
        <v>10</v>
      </c>
      <c r="D279" s="4" t="s">
        <v>11</v>
      </c>
      <c r="E279" s="4" t="s">
        <v>12</v>
      </c>
      <c r="F279" s="4" t="s">
        <v>13</v>
      </c>
    </row>
    <row r="280" spans="1:6">
      <c r="A280" s="7"/>
      <c r="B280" s="7" t="s">
        <v>14</v>
      </c>
      <c r="C280" s="7" t="s">
        <v>15</v>
      </c>
      <c r="D280" s="7" t="s">
        <v>5</v>
      </c>
      <c r="E280" s="7" t="s">
        <v>16</v>
      </c>
      <c r="F280" s="11" t="s">
        <v>17</v>
      </c>
    </row>
    <row r="281" spans="1:6">
      <c r="A281" s="120" t="s">
        <v>68</v>
      </c>
      <c r="B281" s="121"/>
      <c r="C281" s="121"/>
      <c r="D281" s="121"/>
      <c r="E281" s="121"/>
      <c r="F281" s="121"/>
    </row>
    <row r="282" spans="1:6">
      <c r="A282" s="3">
        <v>1</v>
      </c>
      <c r="B282" s="3" t="s">
        <v>19</v>
      </c>
      <c r="C282" s="9">
        <v>3.7100000000000001E-2</v>
      </c>
      <c r="D282" s="13">
        <f t="shared" ref="D282:D288" si="61">C282+$C$9</f>
        <v>1.1442999999999999</v>
      </c>
      <c r="E282" s="8">
        <f>'TARIFNE STAVKE do 31.03.2022'!F251</f>
        <v>5.1400000000000001E-2</v>
      </c>
      <c r="F282" s="9">
        <f t="shared" ref="F282:F288" si="62">(D282+E282)</f>
        <v>1.1957</v>
      </c>
    </row>
    <row r="283" spans="1:6">
      <c r="A283" s="3">
        <v>2</v>
      </c>
      <c r="B283" s="3" t="s">
        <v>20</v>
      </c>
      <c r="C283" s="9">
        <v>3.7100000000000001E-2</v>
      </c>
      <c r="D283" s="13">
        <f t="shared" si="61"/>
        <v>1.1442999999999999</v>
      </c>
      <c r="E283" s="8">
        <f>'TARIFNE STAVKE do 31.03.2022'!F252</f>
        <v>3.95E-2</v>
      </c>
      <c r="F283" s="9">
        <f t="shared" si="62"/>
        <v>1.1838</v>
      </c>
    </row>
    <row r="284" spans="1:6">
      <c r="A284" s="3">
        <v>3</v>
      </c>
      <c r="B284" s="3" t="s">
        <v>21</v>
      </c>
      <c r="C284" s="9">
        <v>3.7100000000000001E-2</v>
      </c>
      <c r="D284" s="13">
        <f t="shared" si="61"/>
        <v>1.1442999999999999</v>
      </c>
      <c r="E284" s="8">
        <f>'TARIFNE STAVKE do 31.03.2022'!F253</f>
        <v>3.3599999999999998E-2</v>
      </c>
      <c r="F284" s="9">
        <f t="shared" si="62"/>
        <v>1.1778999999999999</v>
      </c>
    </row>
    <row r="285" spans="1:6">
      <c r="A285" s="3">
        <v>4</v>
      </c>
      <c r="B285" s="3" t="s">
        <v>22</v>
      </c>
      <c r="C285" s="9">
        <v>3.7100000000000001E-2</v>
      </c>
      <c r="D285" s="13">
        <f t="shared" si="61"/>
        <v>1.1442999999999999</v>
      </c>
      <c r="E285" s="8">
        <f>'TARIFNE STAVKE do 31.03.2022'!F254</f>
        <v>3.1600000000000003E-2</v>
      </c>
      <c r="F285" s="9">
        <f t="shared" si="62"/>
        <v>1.1758999999999999</v>
      </c>
    </row>
    <row r="286" spans="1:6">
      <c r="A286" s="3">
        <v>5</v>
      </c>
      <c r="B286" s="3" t="s">
        <v>23</v>
      </c>
      <c r="C286" s="9">
        <v>3.7100000000000001E-2</v>
      </c>
      <c r="D286" s="13">
        <f t="shared" si="61"/>
        <v>1.1442999999999999</v>
      </c>
      <c r="E286" s="8">
        <f>'TARIFNE STAVKE do 31.03.2022'!F255</f>
        <v>2.9600000000000001E-2</v>
      </c>
      <c r="F286" s="9">
        <f t="shared" si="62"/>
        <v>1.1738999999999999</v>
      </c>
    </row>
    <row r="287" spans="1:6">
      <c r="A287" s="3">
        <v>6</v>
      </c>
      <c r="B287" s="3" t="s">
        <v>24</v>
      </c>
      <c r="C287" s="9">
        <v>3.7100000000000001E-2</v>
      </c>
      <c r="D287" s="13">
        <f t="shared" si="61"/>
        <v>1.1442999999999999</v>
      </c>
      <c r="E287" s="8">
        <f>'TARIFNE STAVKE do 31.03.2022'!F256</f>
        <v>2.7699999999999999E-2</v>
      </c>
      <c r="F287" s="9">
        <f t="shared" si="62"/>
        <v>1.1719999999999999</v>
      </c>
    </row>
    <row r="288" spans="1:6">
      <c r="A288" s="3">
        <v>7</v>
      </c>
      <c r="B288" s="3" t="s">
        <v>25</v>
      </c>
      <c r="C288" s="9">
        <v>3.7100000000000001E-2</v>
      </c>
      <c r="D288" s="13">
        <f t="shared" si="61"/>
        <v>1.1442999999999999</v>
      </c>
      <c r="E288" s="8">
        <f>'TARIFNE STAVKE do 31.03.2022'!F257</f>
        <v>2.5700000000000001E-2</v>
      </c>
      <c r="F288" s="9">
        <f t="shared" si="62"/>
        <v>1.17</v>
      </c>
    </row>
    <row r="290" spans="1:6">
      <c r="A290" s="117" t="s">
        <v>75</v>
      </c>
      <c r="B290" s="117"/>
      <c r="C290" s="117"/>
      <c r="D290" s="117"/>
      <c r="E290" s="117"/>
      <c r="F290" s="117"/>
    </row>
    <row r="291" spans="1:6" ht="38.25">
      <c r="A291" s="3" t="s">
        <v>8</v>
      </c>
      <c r="B291" s="3" t="s">
        <v>9</v>
      </c>
      <c r="C291" s="4" t="s">
        <v>10</v>
      </c>
      <c r="D291" s="4" t="s">
        <v>11</v>
      </c>
      <c r="E291" s="4" t="s">
        <v>12</v>
      </c>
      <c r="F291" s="4" t="s">
        <v>13</v>
      </c>
    </row>
    <row r="292" spans="1:6">
      <c r="A292" s="7"/>
      <c r="B292" s="7" t="s">
        <v>14</v>
      </c>
      <c r="C292" s="7" t="s">
        <v>15</v>
      </c>
      <c r="D292" s="7" t="s">
        <v>5</v>
      </c>
      <c r="E292" s="7" t="s">
        <v>16</v>
      </c>
      <c r="F292" s="11" t="s">
        <v>17</v>
      </c>
    </row>
    <row r="293" spans="1:6">
      <c r="A293" s="120" t="s">
        <v>76</v>
      </c>
      <c r="B293" s="121"/>
      <c r="C293" s="121"/>
      <c r="D293" s="121"/>
      <c r="E293" s="121"/>
      <c r="F293" s="121"/>
    </row>
    <row r="294" spans="1:6">
      <c r="A294" s="3">
        <v>1</v>
      </c>
      <c r="B294" s="3" t="s">
        <v>19</v>
      </c>
      <c r="C294" s="9">
        <v>2.9499999999999998E-2</v>
      </c>
      <c r="D294" s="13">
        <f t="shared" ref="D294:D299" si="63">C294+$C$9</f>
        <v>1.1367</v>
      </c>
      <c r="E294" s="8">
        <f>'TARIFNE STAVKE do 31.03.2022'!F261</f>
        <v>2.7799999999999998E-2</v>
      </c>
      <c r="F294" s="9">
        <f t="shared" ref="F294:F299" si="64">(D294+E294)</f>
        <v>1.1645000000000001</v>
      </c>
    </row>
    <row r="295" spans="1:6">
      <c r="A295" s="3">
        <v>2</v>
      </c>
      <c r="B295" s="3" t="s">
        <v>20</v>
      </c>
      <c r="C295" s="9">
        <v>2.9499999999999998E-2</v>
      </c>
      <c r="D295" s="13">
        <f t="shared" si="63"/>
        <v>1.1367</v>
      </c>
      <c r="E295" s="8">
        <f>'TARIFNE STAVKE do 31.03.2022'!F262</f>
        <v>2.7799999999999998E-2</v>
      </c>
      <c r="F295" s="9">
        <f t="shared" si="64"/>
        <v>1.1645000000000001</v>
      </c>
    </row>
    <row r="296" spans="1:6">
      <c r="A296" s="3">
        <v>3</v>
      </c>
      <c r="B296" s="3" t="s">
        <v>21</v>
      </c>
      <c r="C296" s="9">
        <v>2.9499999999999998E-2</v>
      </c>
      <c r="D296" s="13">
        <f t="shared" si="63"/>
        <v>1.1367</v>
      </c>
      <c r="E296" s="8">
        <f>'TARIFNE STAVKE do 31.03.2022'!F263</f>
        <v>2.7799999999999998E-2</v>
      </c>
      <c r="F296" s="9">
        <f t="shared" si="64"/>
        <v>1.1645000000000001</v>
      </c>
    </row>
    <row r="297" spans="1:6">
      <c r="A297" s="3">
        <v>4</v>
      </c>
      <c r="B297" s="3" t="s">
        <v>22</v>
      </c>
      <c r="C297" s="9">
        <v>2.9499999999999998E-2</v>
      </c>
      <c r="D297" s="13">
        <f t="shared" si="63"/>
        <v>1.1367</v>
      </c>
      <c r="E297" s="8">
        <f>'TARIFNE STAVKE do 31.03.2022'!F264</f>
        <v>2.64E-2</v>
      </c>
      <c r="F297" s="9">
        <f t="shared" si="64"/>
        <v>1.1631</v>
      </c>
    </row>
    <row r="298" spans="1:6">
      <c r="A298" s="3">
        <v>5</v>
      </c>
      <c r="B298" s="3" t="s">
        <v>23</v>
      </c>
      <c r="C298" s="9">
        <v>2.9499999999999998E-2</v>
      </c>
      <c r="D298" s="13">
        <f t="shared" si="63"/>
        <v>1.1367</v>
      </c>
      <c r="E298" s="8">
        <f>'TARIFNE STAVKE do 31.03.2022'!F265</f>
        <v>2.5000000000000001E-2</v>
      </c>
      <c r="F298" s="9">
        <f t="shared" si="64"/>
        <v>1.1617</v>
      </c>
    </row>
    <row r="299" spans="1:6">
      <c r="A299" s="3">
        <v>6</v>
      </c>
      <c r="B299" s="3" t="s">
        <v>24</v>
      </c>
      <c r="C299" s="9">
        <v>2.9499999999999998E-2</v>
      </c>
      <c r="D299" s="13">
        <f t="shared" si="63"/>
        <v>1.1367</v>
      </c>
      <c r="E299" s="8">
        <f>'TARIFNE STAVKE do 31.03.2022'!F266</f>
        <v>2.3599999999999999E-2</v>
      </c>
      <c r="F299" s="9">
        <f t="shared" si="64"/>
        <v>1.1603000000000001</v>
      </c>
    </row>
    <row r="301" spans="1:6">
      <c r="A301" s="117" t="s">
        <v>77</v>
      </c>
      <c r="B301" s="117"/>
      <c r="C301" s="117"/>
      <c r="D301" s="117"/>
      <c r="E301" s="117"/>
      <c r="F301" s="117"/>
    </row>
    <row r="302" spans="1:6" ht="38.25">
      <c r="A302" s="3" t="s">
        <v>8</v>
      </c>
      <c r="B302" s="3" t="s">
        <v>9</v>
      </c>
      <c r="C302" s="4" t="s">
        <v>10</v>
      </c>
      <c r="D302" s="4" t="s">
        <v>11</v>
      </c>
      <c r="E302" s="4" t="s">
        <v>12</v>
      </c>
      <c r="F302" s="4" t="s">
        <v>13</v>
      </c>
    </row>
    <row r="303" spans="1:6">
      <c r="A303" s="7"/>
      <c r="B303" s="7" t="s">
        <v>14</v>
      </c>
      <c r="C303" s="7" t="s">
        <v>15</v>
      </c>
      <c r="D303" s="7" t="s">
        <v>5</v>
      </c>
      <c r="E303" s="7" t="s">
        <v>16</v>
      </c>
      <c r="F303" s="11" t="s">
        <v>17</v>
      </c>
    </row>
    <row r="304" spans="1:6">
      <c r="A304" s="120" t="s">
        <v>78</v>
      </c>
      <c r="B304" s="121"/>
      <c r="C304" s="121"/>
      <c r="D304" s="121"/>
      <c r="E304" s="121"/>
      <c r="F304" s="121"/>
    </row>
    <row r="305" spans="1:6">
      <c r="A305" s="3">
        <v>1</v>
      </c>
      <c r="B305" s="3" t="s">
        <v>19</v>
      </c>
      <c r="C305" s="9">
        <v>3.04E-2</v>
      </c>
      <c r="D305" s="13">
        <f t="shared" ref="D305:D309" si="65">C305+$C$9</f>
        <v>1.1375999999999999</v>
      </c>
      <c r="E305" s="8">
        <f>'TARIFNE STAVKE do 31.03.2022'!F270</f>
        <v>5.0900000000000001E-2</v>
      </c>
      <c r="F305" s="9">
        <f t="shared" ref="F305:F309" si="66">(D305+E305)</f>
        <v>1.1884999999999999</v>
      </c>
    </row>
    <row r="306" spans="1:6">
      <c r="A306" s="3">
        <v>2</v>
      </c>
      <c r="B306" s="3" t="s">
        <v>20</v>
      </c>
      <c r="C306" s="9">
        <v>3.04E-2</v>
      </c>
      <c r="D306" s="13">
        <f t="shared" si="65"/>
        <v>1.1375999999999999</v>
      </c>
      <c r="E306" s="8">
        <f>'TARIFNE STAVKE do 31.03.2022'!F271</f>
        <v>4.24E-2</v>
      </c>
      <c r="F306" s="9">
        <f t="shared" si="66"/>
        <v>1.18</v>
      </c>
    </row>
    <row r="307" spans="1:6">
      <c r="A307" s="3">
        <v>3</v>
      </c>
      <c r="B307" s="3" t="s">
        <v>21</v>
      </c>
      <c r="C307" s="9">
        <v>3.04E-2</v>
      </c>
      <c r="D307" s="13">
        <f t="shared" si="65"/>
        <v>1.1375999999999999</v>
      </c>
      <c r="E307" s="8">
        <f>'TARIFNE STAVKE do 31.03.2022'!F272</f>
        <v>4.0300000000000002E-2</v>
      </c>
      <c r="F307" s="9">
        <f t="shared" si="66"/>
        <v>1.1778999999999999</v>
      </c>
    </row>
    <row r="308" spans="1:6">
      <c r="A308" s="3">
        <v>4</v>
      </c>
      <c r="B308" s="3" t="s">
        <v>22</v>
      </c>
      <c r="C308" s="9">
        <v>3.04E-2</v>
      </c>
      <c r="D308" s="13">
        <f t="shared" si="65"/>
        <v>1.1375999999999999</v>
      </c>
      <c r="E308" s="8">
        <f>'TARIFNE STAVKE do 31.03.2022'!F273</f>
        <v>3.8199999999999998E-2</v>
      </c>
      <c r="F308" s="9">
        <f t="shared" si="66"/>
        <v>1.1758</v>
      </c>
    </row>
    <row r="309" spans="1:6">
      <c r="A309" s="3">
        <v>5</v>
      </c>
      <c r="B309" s="3" t="s">
        <v>23</v>
      </c>
      <c r="C309" s="9">
        <v>3.04E-2</v>
      </c>
      <c r="D309" s="13">
        <f t="shared" si="65"/>
        <v>1.1375999999999999</v>
      </c>
      <c r="E309" s="8">
        <f>'TARIFNE STAVKE do 31.03.2022'!F274</f>
        <v>3.5999999999999997E-2</v>
      </c>
      <c r="F309" s="9">
        <f t="shared" si="66"/>
        <v>1.1736</v>
      </c>
    </row>
    <row r="310" spans="1:6">
      <c r="A310" s="120" t="s">
        <v>79</v>
      </c>
      <c r="B310" s="121"/>
      <c r="C310" s="121"/>
      <c r="D310" s="121"/>
      <c r="E310" s="121"/>
      <c r="F310" s="121"/>
    </row>
    <row r="311" spans="1:6">
      <c r="A311" s="3">
        <v>1</v>
      </c>
      <c r="B311" s="3" t="s">
        <v>20</v>
      </c>
      <c r="C311" s="9">
        <v>3.04E-2</v>
      </c>
      <c r="D311" s="13">
        <f t="shared" ref="D311:D313" si="67">C311+$C$9</f>
        <v>1.1375999999999999</v>
      </c>
      <c r="E311" s="8">
        <f>'TARIFNE STAVKE do 31.03.2022'!F278</f>
        <v>0.05</v>
      </c>
      <c r="F311" s="9">
        <f t="shared" ref="F311:F313" si="68">(D311+E311)</f>
        <v>1.1876</v>
      </c>
    </row>
    <row r="312" spans="1:6">
      <c r="A312" s="3">
        <v>2</v>
      </c>
      <c r="B312" s="3" t="s">
        <v>22</v>
      </c>
      <c r="C312" s="9">
        <v>3.04E-2</v>
      </c>
      <c r="D312" s="13">
        <f t="shared" si="67"/>
        <v>1.1375999999999999</v>
      </c>
      <c r="E312" s="8">
        <f>'TARIFNE STAVKE do 31.03.2022'!F279</f>
        <v>4.7500000000000001E-2</v>
      </c>
      <c r="F312" s="9">
        <f t="shared" si="68"/>
        <v>1.1851</v>
      </c>
    </row>
    <row r="313" spans="1:6">
      <c r="A313" s="3">
        <v>3</v>
      </c>
      <c r="B313" s="3" t="s">
        <v>23</v>
      </c>
      <c r="C313" s="9">
        <v>3.04E-2</v>
      </c>
      <c r="D313" s="13">
        <f t="shared" si="67"/>
        <v>1.1375999999999999</v>
      </c>
      <c r="E313" s="8">
        <f>'TARIFNE STAVKE do 31.03.2022'!F280</f>
        <v>4.4999999999999998E-2</v>
      </c>
      <c r="F313" s="9">
        <f t="shared" si="68"/>
        <v>1.1825999999999999</v>
      </c>
    </row>
    <row r="315" spans="1:6">
      <c r="A315" s="117" t="s">
        <v>80</v>
      </c>
      <c r="B315" s="117"/>
      <c r="C315" s="117"/>
      <c r="D315" s="117"/>
      <c r="E315" s="117"/>
      <c r="F315" s="117"/>
    </row>
    <row r="316" spans="1:6" ht="38.25">
      <c r="A316" s="3" t="s">
        <v>8</v>
      </c>
      <c r="B316" s="3" t="s">
        <v>9</v>
      </c>
      <c r="C316" s="4" t="s">
        <v>10</v>
      </c>
      <c r="D316" s="4" t="s">
        <v>11</v>
      </c>
      <c r="E316" s="4" t="s">
        <v>12</v>
      </c>
      <c r="F316" s="4" t="s">
        <v>13</v>
      </c>
    </row>
    <row r="317" spans="1:6">
      <c r="A317" s="7"/>
      <c r="B317" s="7" t="s">
        <v>14</v>
      </c>
      <c r="C317" s="7" t="s">
        <v>15</v>
      </c>
      <c r="D317" s="7" t="s">
        <v>5</v>
      </c>
      <c r="E317" s="7" t="s">
        <v>16</v>
      </c>
      <c r="F317" s="11" t="s">
        <v>17</v>
      </c>
    </row>
    <row r="318" spans="1:6">
      <c r="A318" s="120" t="s">
        <v>81</v>
      </c>
      <c r="B318" s="121"/>
      <c r="C318" s="121"/>
      <c r="D318" s="121"/>
      <c r="E318" s="121"/>
      <c r="F318" s="121"/>
    </row>
    <row r="319" spans="1:6">
      <c r="A319" s="3">
        <v>1</v>
      </c>
      <c r="B319" s="3" t="s">
        <v>19</v>
      </c>
      <c r="C319" s="9">
        <v>2.7900000000000001E-2</v>
      </c>
      <c r="D319" s="13">
        <f t="shared" ref="D319:D323" si="69">C319+$C$9</f>
        <v>1.1351</v>
      </c>
      <c r="E319" s="8">
        <f>'TARIFNE STAVKE do 31.03.2022'!F284</f>
        <v>0.10879999999999999</v>
      </c>
      <c r="F319" s="9">
        <f t="shared" ref="F319:F323" si="70">(D319+E319)</f>
        <v>1.2439</v>
      </c>
    </row>
    <row r="320" spans="1:6">
      <c r="A320" s="3">
        <v>2</v>
      </c>
      <c r="B320" s="3" t="s">
        <v>20</v>
      </c>
      <c r="C320" s="9">
        <v>2.7900000000000001E-2</v>
      </c>
      <c r="D320" s="13">
        <f t="shared" si="69"/>
        <v>1.1351</v>
      </c>
      <c r="E320" s="8">
        <f>'TARIFNE STAVKE do 31.03.2022'!F285</f>
        <v>9.8900000000000002E-2</v>
      </c>
      <c r="F320" s="9">
        <f t="shared" si="70"/>
        <v>1.234</v>
      </c>
    </row>
    <row r="321" spans="1:6">
      <c r="A321" s="3">
        <v>3</v>
      </c>
      <c r="B321" s="3" t="s">
        <v>21</v>
      </c>
      <c r="C321" s="9">
        <v>2.7900000000000001E-2</v>
      </c>
      <c r="D321" s="13">
        <f t="shared" si="69"/>
        <v>1.1351</v>
      </c>
      <c r="E321" s="8">
        <f>'TARIFNE STAVKE do 31.03.2022'!F286</f>
        <v>9.8900000000000002E-2</v>
      </c>
      <c r="F321" s="9">
        <f t="shared" si="70"/>
        <v>1.234</v>
      </c>
    </row>
    <row r="322" spans="1:6">
      <c r="A322" s="3">
        <v>4</v>
      </c>
      <c r="B322" s="3" t="s">
        <v>22</v>
      </c>
      <c r="C322" s="9">
        <v>2.7900000000000001E-2</v>
      </c>
      <c r="D322" s="13">
        <f t="shared" si="69"/>
        <v>1.1351</v>
      </c>
      <c r="E322" s="8">
        <f>'TARIFNE STAVKE do 31.03.2022'!F287</f>
        <v>9.4E-2</v>
      </c>
      <c r="F322" s="9">
        <f t="shared" si="70"/>
        <v>1.2291000000000001</v>
      </c>
    </row>
    <row r="323" spans="1:6">
      <c r="A323" s="3">
        <v>5</v>
      </c>
      <c r="B323" s="3" t="s">
        <v>23</v>
      </c>
      <c r="C323" s="9">
        <v>2.7900000000000001E-2</v>
      </c>
      <c r="D323" s="13">
        <f t="shared" si="69"/>
        <v>1.1351</v>
      </c>
      <c r="E323" s="8">
        <f>'TARIFNE STAVKE do 31.03.2022'!F288</f>
        <v>8.8999999999999996E-2</v>
      </c>
      <c r="F323" s="9">
        <f t="shared" si="70"/>
        <v>1.2241</v>
      </c>
    </row>
    <row r="325" spans="1:6">
      <c r="A325" s="117" t="s">
        <v>82</v>
      </c>
      <c r="B325" s="117"/>
      <c r="C325" s="117"/>
      <c r="D325" s="117"/>
      <c r="E325" s="117"/>
      <c r="F325" s="117"/>
    </row>
    <row r="326" spans="1:6" ht="38.25">
      <c r="A326" s="3" t="s">
        <v>8</v>
      </c>
      <c r="B326" s="3" t="s">
        <v>9</v>
      </c>
      <c r="C326" s="4" t="s">
        <v>10</v>
      </c>
      <c r="D326" s="4" t="s">
        <v>11</v>
      </c>
      <c r="E326" s="4" t="s">
        <v>12</v>
      </c>
      <c r="F326" s="4" t="s">
        <v>13</v>
      </c>
    </row>
    <row r="327" spans="1:6">
      <c r="A327" s="7"/>
      <c r="B327" s="7" t="s">
        <v>14</v>
      </c>
      <c r="C327" s="7" t="s">
        <v>15</v>
      </c>
      <c r="D327" s="7" t="s">
        <v>5</v>
      </c>
      <c r="E327" s="7" t="s">
        <v>16</v>
      </c>
      <c r="F327" s="11" t="s">
        <v>17</v>
      </c>
    </row>
    <row r="328" spans="1:6">
      <c r="A328" s="120" t="s">
        <v>83</v>
      </c>
      <c r="B328" s="121"/>
      <c r="C328" s="121"/>
      <c r="D328" s="121"/>
      <c r="E328" s="121"/>
      <c r="F328" s="121"/>
    </row>
    <row r="329" spans="1:6">
      <c r="A329" s="3">
        <v>1</v>
      </c>
      <c r="B329" s="3" t="s">
        <v>19</v>
      </c>
      <c r="C329" s="9">
        <v>2.7900000000000001E-2</v>
      </c>
      <c r="D329" s="13">
        <f t="shared" ref="D329:D334" si="71">C329+$C$9</f>
        <v>1.1351</v>
      </c>
      <c r="E329" s="8">
        <f>'TARIFNE STAVKE do 31.03.2022'!F292</f>
        <v>0.1087</v>
      </c>
      <c r="F329" s="9">
        <f t="shared" ref="F329:F334" si="72">(D329+E329)</f>
        <v>1.2438</v>
      </c>
    </row>
    <row r="330" spans="1:6">
      <c r="A330" s="3">
        <v>2</v>
      </c>
      <c r="B330" s="3" t="s">
        <v>20</v>
      </c>
      <c r="C330" s="9">
        <v>2.7900000000000001E-2</v>
      </c>
      <c r="D330" s="13">
        <f t="shared" si="71"/>
        <v>1.1351</v>
      </c>
      <c r="E330" s="8">
        <f>'TARIFNE STAVKE do 31.03.2022'!F293</f>
        <v>9.8799999999999999E-2</v>
      </c>
      <c r="F330" s="9">
        <f t="shared" si="72"/>
        <v>1.2339</v>
      </c>
    </row>
    <row r="331" spans="1:6">
      <c r="A331" s="3">
        <v>3</v>
      </c>
      <c r="B331" s="3" t="s">
        <v>21</v>
      </c>
      <c r="C331" s="9">
        <v>2.7900000000000001E-2</v>
      </c>
      <c r="D331" s="13">
        <f t="shared" si="71"/>
        <v>1.1351</v>
      </c>
      <c r="E331" s="8">
        <f>'TARIFNE STAVKE do 31.03.2022'!F294</f>
        <v>9.8799999999999999E-2</v>
      </c>
      <c r="F331" s="9">
        <f t="shared" si="72"/>
        <v>1.2339</v>
      </c>
    </row>
    <row r="332" spans="1:6">
      <c r="A332" s="3">
        <v>4</v>
      </c>
      <c r="B332" s="3" t="s">
        <v>22</v>
      </c>
      <c r="C332" s="9">
        <v>2.7900000000000001E-2</v>
      </c>
      <c r="D332" s="13">
        <f t="shared" si="71"/>
        <v>1.1351</v>
      </c>
      <c r="E332" s="8">
        <f>'TARIFNE STAVKE do 31.03.2022'!F295</f>
        <v>9.3899999999999997E-2</v>
      </c>
      <c r="F332" s="9">
        <f t="shared" si="72"/>
        <v>1.2290000000000001</v>
      </c>
    </row>
    <row r="333" spans="1:6">
      <c r="A333" s="3">
        <v>5</v>
      </c>
      <c r="B333" s="3" t="s">
        <v>23</v>
      </c>
      <c r="C333" s="9">
        <v>2.7900000000000001E-2</v>
      </c>
      <c r="D333" s="13">
        <f t="shared" si="71"/>
        <v>1.1351</v>
      </c>
      <c r="E333" s="8">
        <f>'TARIFNE STAVKE do 31.03.2022'!F296</f>
        <v>8.8900000000000007E-2</v>
      </c>
      <c r="F333" s="9">
        <f t="shared" si="72"/>
        <v>1.224</v>
      </c>
    </row>
    <row r="334" spans="1:6">
      <c r="A334" s="3">
        <v>6</v>
      </c>
      <c r="B334" s="3" t="s">
        <v>24</v>
      </c>
      <c r="C334" s="9">
        <v>2.7900000000000001E-2</v>
      </c>
      <c r="D334" s="13">
        <f t="shared" si="71"/>
        <v>1.1351</v>
      </c>
      <c r="E334" s="8">
        <f>'TARIFNE STAVKE do 31.03.2022'!F297</f>
        <v>8.4000000000000005E-2</v>
      </c>
      <c r="F334" s="9">
        <f t="shared" si="72"/>
        <v>1.2191000000000001</v>
      </c>
    </row>
    <row r="336" spans="1:6">
      <c r="A336" s="117" t="s">
        <v>84</v>
      </c>
      <c r="B336" s="117"/>
      <c r="C336" s="117"/>
      <c r="D336" s="117"/>
      <c r="E336" s="117"/>
      <c r="F336" s="117"/>
    </row>
    <row r="337" spans="1:6" ht="38.25">
      <c r="A337" s="3" t="s">
        <v>8</v>
      </c>
      <c r="B337" s="3" t="s">
        <v>9</v>
      </c>
      <c r="C337" s="4" t="s">
        <v>10</v>
      </c>
      <c r="D337" s="4" t="s">
        <v>11</v>
      </c>
      <c r="E337" s="4" t="s">
        <v>12</v>
      </c>
      <c r="F337" s="4" t="s">
        <v>13</v>
      </c>
    </row>
    <row r="338" spans="1:6">
      <c r="A338" s="7"/>
      <c r="B338" s="7" t="s">
        <v>14</v>
      </c>
      <c r="C338" s="7" t="s">
        <v>15</v>
      </c>
      <c r="D338" s="7" t="s">
        <v>5</v>
      </c>
      <c r="E338" s="7" t="s">
        <v>16</v>
      </c>
      <c r="F338" s="11" t="s">
        <v>17</v>
      </c>
    </row>
    <row r="339" spans="1:6">
      <c r="A339" s="120" t="s">
        <v>85</v>
      </c>
      <c r="B339" s="121"/>
      <c r="C339" s="121"/>
      <c r="D339" s="121"/>
      <c r="E339" s="121"/>
      <c r="F339" s="121"/>
    </row>
    <row r="340" spans="1:6">
      <c r="A340" s="3">
        <v>1</v>
      </c>
      <c r="B340" s="3" t="s">
        <v>23</v>
      </c>
      <c r="C340" s="9">
        <v>2.7900000000000001E-2</v>
      </c>
      <c r="D340" s="13">
        <f>C340+$C$9</f>
        <v>1.1351</v>
      </c>
      <c r="E340" s="8">
        <f>'TARIFNE STAVKE do 31.03.2022'!F301</f>
        <v>8.6800000000000002E-2</v>
      </c>
      <c r="F340" s="9">
        <f t="shared" ref="F340:F342" si="73">(D340+E340)</f>
        <v>1.2219</v>
      </c>
    </row>
    <row r="341" spans="1:6">
      <c r="A341" s="3">
        <v>2</v>
      </c>
      <c r="B341" s="3" t="s">
        <v>25</v>
      </c>
      <c r="C341" s="9">
        <v>2.7900000000000001E-2</v>
      </c>
      <c r="D341" s="13">
        <f t="shared" ref="D341:D342" si="74">C341+$C$9</f>
        <v>1.1351</v>
      </c>
      <c r="E341" s="8">
        <f>'TARIFNE STAVKE do 31.03.2022'!F302</f>
        <v>7.7100000000000002E-2</v>
      </c>
      <c r="F341" s="9">
        <f t="shared" si="73"/>
        <v>1.2121999999999999</v>
      </c>
    </row>
    <row r="342" spans="1:6">
      <c r="A342" s="3">
        <v>3</v>
      </c>
      <c r="B342" s="3" t="s">
        <v>28</v>
      </c>
      <c r="C342" s="9">
        <v>2.7900000000000001E-2</v>
      </c>
      <c r="D342" s="13">
        <f t="shared" si="74"/>
        <v>1.1351</v>
      </c>
      <c r="E342" s="8">
        <f>'TARIFNE STAVKE do 31.03.2022'!F303</f>
        <v>7.2300000000000003E-2</v>
      </c>
      <c r="F342" s="9">
        <f t="shared" si="73"/>
        <v>1.2074</v>
      </c>
    </row>
  </sheetData>
  <mergeCells count="70">
    <mergeCell ref="A325:F325"/>
    <mergeCell ref="A328:F328"/>
    <mergeCell ref="A336:F336"/>
    <mergeCell ref="A339:F339"/>
    <mergeCell ref="A293:F293"/>
    <mergeCell ref="A301:F301"/>
    <mergeCell ref="A304:F304"/>
    <mergeCell ref="A310:F310"/>
    <mergeCell ref="A315:F315"/>
    <mergeCell ref="A318:F318"/>
    <mergeCell ref="A290:F290"/>
    <mergeCell ref="A224:F224"/>
    <mergeCell ref="A230:F230"/>
    <mergeCell ref="A233:F233"/>
    <mergeCell ref="A243:F243"/>
    <mergeCell ref="A246:F246"/>
    <mergeCell ref="A255:F255"/>
    <mergeCell ref="A258:F258"/>
    <mergeCell ref="A267:F267"/>
    <mergeCell ref="A270:F270"/>
    <mergeCell ref="A278:F278"/>
    <mergeCell ref="A281:F281"/>
    <mergeCell ref="A221:F221"/>
    <mergeCell ref="A166:F166"/>
    <mergeCell ref="A174:F174"/>
    <mergeCell ref="A177:F177"/>
    <mergeCell ref="A182:F182"/>
    <mergeCell ref="A185:F185"/>
    <mergeCell ref="A191:F191"/>
    <mergeCell ref="A194:F194"/>
    <mergeCell ref="A201:F201"/>
    <mergeCell ref="A204:F204"/>
    <mergeCell ref="A210:F210"/>
    <mergeCell ref="A215:F215"/>
    <mergeCell ref="A163:F163"/>
    <mergeCell ref="A106:F106"/>
    <mergeCell ref="A111:F111"/>
    <mergeCell ref="A115:F115"/>
    <mergeCell ref="A118:F118"/>
    <mergeCell ref="A125:F125"/>
    <mergeCell ref="A128:F128"/>
    <mergeCell ref="A135:F135"/>
    <mergeCell ref="A142:F142"/>
    <mergeCell ref="A145:F145"/>
    <mergeCell ref="A152:F152"/>
    <mergeCell ref="A155:F155"/>
    <mergeCell ref="A102:F102"/>
    <mergeCell ref="A51:F51"/>
    <mergeCell ref="A54:F54"/>
    <mergeCell ref="A58:F58"/>
    <mergeCell ref="A63:F63"/>
    <mergeCell ref="A66:F66"/>
    <mergeCell ref="A71:F71"/>
    <mergeCell ref="A77:F77"/>
    <mergeCell ref="A83:F83"/>
    <mergeCell ref="A86:F86"/>
    <mergeCell ref="A94:F94"/>
    <mergeCell ref="A99:F99"/>
    <mergeCell ref="A45:F45"/>
    <mergeCell ref="A1:F1"/>
    <mergeCell ref="A3:F3"/>
    <mergeCell ref="A4:F4"/>
    <mergeCell ref="A6:F6"/>
    <mergeCell ref="A8:F8"/>
    <mergeCell ref="A11:F11"/>
    <mergeCell ref="A14:F14"/>
    <mergeCell ref="A23:F23"/>
    <mergeCell ref="A26:F26"/>
    <mergeCell ref="A36:F36"/>
    <mergeCell ref="A39:F39"/>
  </mergeCells>
  <pageMargins left="0.39370078740157483" right="0.39370078740157483" top="1.0833333333333333" bottom="0.74803149606299213" header="0.31496062992125984" footer="0.31496062992125984"/>
  <pageSetup scale="78" orientation="portrait" r:id="rId1"/>
  <rowBreaks count="3" manualBreakCount="3">
    <brk id="50" max="16383" man="1"/>
    <brk id="98" max="16383" man="1"/>
    <brk id="1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AD8C-BB44-48EA-AE15-4D9AF67682DD}">
  <sheetPr codeName="Sheet3"/>
  <dimension ref="A1:B14"/>
  <sheetViews>
    <sheetView workbookViewId="0">
      <selection activeCell="A11" sqref="A11"/>
    </sheetView>
  </sheetViews>
  <sheetFormatPr defaultRowHeight="15"/>
  <sheetData>
    <row r="1" spans="1:2">
      <c r="A1" s="69">
        <v>44409</v>
      </c>
      <c r="B1" s="70">
        <v>0.39029999999999998</v>
      </c>
    </row>
    <row r="2" spans="1:2">
      <c r="A2" s="69">
        <v>44440</v>
      </c>
      <c r="B2" s="70">
        <v>0.45250000000000001</v>
      </c>
    </row>
    <row r="3" spans="1:2">
      <c r="A3" s="69">
        <v>44470</v>
      </c>
      <c r="B3" s="70">
        <v>0.61140000000000005</v>
      </c>
    </row>
    <row r="4" spans="1:2">
      <c r="A4" s="69">
        <v>44501</v>
      </c>
      <c r="B4" s="70">
        <v>0.84399999999999997</v>
      </c>
    </row>
    <row r="5" spans="1:2">
      <c r="A5" s="69">
        <v>44531</v>
      </c>
      <c r="B5" s="70">
        <v>0.76539999999999997</v>
      </c>
    </row>
    <row r="6" spans="1:2">
      <c r="A6" s="69">
        <v>44562</v>
      </c>
      <c r="B6" s="70">
        <v>1.0366</v>
      </c>
    </row>
    <row r="7" spans="1:2">
      <c r="A7" s="70" t="s">
        <v>154</v>
      </c>
      <c r="B7" s="70">
        <v>0.81089999999999995</v>
      </c>
    </row>
    <row r="8" spans="1:2">
      <c r="A8" s="69">
        <v>44621</v>
      </c>
      <c r="B8" s="70">
        <v>0.77710000000000001</v>
      </c>
    </row>
    <row r="9" spans="1:2">
      <c r="A9" s="69">
        <v>44652</v>
      </c>
      <c r="B9" s="70">
        <v>1.1946000000000001</v>
      </c>
    </row>
    <row r="10" spans="1:2">
      <c r="A10" s="69">
        <v>44682</v>
      </c>
      <c r="B10" s="70">
        <v>0.97389999999999999</v>
      </c>
    </row>
    <row r="11" spans="1:2">
      <c r="A11" s="69">
        <v>44713</v>
      </c>
      <c r="B11" s="70">
        <v>0.86950000000000005</v>
      </c>
    </row>
    <row r="12" spans="1:2">
      <c r="A12" s="69">
        <v>44743</v>
      </c>
      <c r="B12" s="70">
        <v>0.97729999999999995</v>
      </c>
    </row>
    <row r="13" spans="1:2">
      <c r="A13" s="69">
        <v>44774</v>
      </c>
      <c r="B13" s="70">
        <v>1.5447</v>
      </c>
    </row>
    <row r="14" spans="1:2">
      <c r="A14" s="69">
        <v>44805</v>
      </c>
      <c r="B14" s="70">
        <v>2.0571000000000002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72FFE-CFCD-4250-8469-BD6E8A60313D}">
  <sheetPr codeName="Sheet27"/>
  <dimension ref="A1:F342"/>
  <sheetViews>
    <sheetView view="pageBreakPreview" zoomScaleNormal="100" zoomScaleSheetLayoutView="100" workbookViewId="0">
      <selection activeCell="A9" sqref="A9:XFD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30.140625" bestFit="1" customWidth="1"/>
    <col min="5" max="5" width="26.42578125" bestFit="1" customWidth="1"/>
    <col min="6" max="6" width="22.85546875" bestFit="1" customWidth="1"/>
  </cols>
  <sheetData>
    <row r="1" spans="1:6" ht="17.25">
      <c r="A1" s="113" t="s">
        <v>143</v>
      </c>
      <c r="B1" s="118"/>
      <c r="C1" s="118"/>
      <c r="D1" s="118"/>
      <c r="E1" s="118"/>
      <c r="F1" s="118"/>
    </row>
    <row r="3" spans="1:6">
      <c r="A3" s="114" t="s">
        <v>1</v>
      </c>
      <c r="B3" s="114"/>
      <c r="C3" s="114"/>
      <c r="D3" s="114"/>
      <c r="E3" s="114"/>
      <c r="F3" s="114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2"/>
      <c r="B5" s="2"/>
      <c r="C5" s="2"/>
      <c r="D5" s="2"/>
      <c r="E5" s="2"/>
      <c r="F5" s="2"/>
    </row>
    <row r="6" spans="1:6">
      <c r="A6" s="119" t="s">
        <v>3</v>
      </c>
      <c r="B6" s="119"/>
      <c r="C6" s="119"/>
      <c r="D6" s="119"/>
      <c r="E6" s="119"/>
      <c r="F6" s="119"/>
    </row>
    <row r="7" spans="1:6">
      <c r="A7" s="2"/>
      <c r="B7" s="2"/>
      <c r="C7" s="2"/>
      <c r="D7" s="2"/>
      <c r="E7" s="2"/>
      <c r="F7" s="2"/>
    </row>
    <row r="8" spans="1:6" ht="73.5" customHeight="1">
      <c r="A8" s="119" t="s">
        <v>4</v>
      </c>
      <c r="B8" s="119"/>
      <c r="C8" s="119"/>
      <c r="D8" s="119"/>
      <c r="E8" s="119"/>
      <c r="F8" s="119"/>
    </row>
    <row r="9" spans="1:6" hidden="1">
      <c r="A9" s="1" t="s">
        <v>5</v>
      </c>
      <c r="B9" s="12" t="s">
        <v>6</v>
      </c>
      <c r="C9" s="1">
        <v>0.68969999999999998</v>
      </c>
      <c r="D9" s="2"/>
      <c r="E9" s="2"/>
      <c r="F9" s="2"/>
    </row>
    <row r="11" spans="1:6">
      <c r="A11" s="117" t="s">
        <v>7</v>
      </c>
      <c r="B11" s="117"/>
      <c r="C11" s="117"/>
      <c r="D11" s="117"/>
      <c r="E11" s="117"/>
      <c r="F11" s="117"/>
    </row>
    <row r="12" spans="1:6" ht="38.25">
      <c r="A12" s="3" t="s">
        <v>8</v>
      </c>
      <c r="B12" s="3" t="s">
        <v>9</v>
      </c>
      <c r="C12" s="4" t="s">
        <v>10</v>
      </c>
      <c r="D12" s="4" t="s">
        <v>11</v>
      </c>
      <c r="E12" s="4" t="s">
        <v>12</v>
      </c>
      <c r="F12" s="4" t="s">
        <v>13</v>
      </c>
    </row>
    <row r="13" spans="1:6">
      <c r="A13" s="7"/>
      <c r="B13" s="7" t="s">
        <v>14</v>
      </c>
      <c r="C13" s="7" t="s">
        <v>15</v>
      </c>
      <c r="D13" s="7" t="s">
        <v>5</v>
      </c>
      <c r="E13" s="7" t="s">
        <v>16</v>
      </c>
      <c r="F13" s="11" t="s">
        <v>17</v>
      </c>
    </row>
    <row r="14" spans="1:6">
      <c r="A14" s="120" t="s">
        <v>18</v>
      </c>
      <c r="B14" s="121"/>
      <c r="C14" s="121"/>
      <c r="D14" s="121"/>
      <c r="E14" s="121"/>
      <c r="F14" s="121"/>
    </row>
    <row r="15" spans="1:6">
      <c r="A15" s="3">
        <v>1</v>
      </c>
      <c r="B15" s="3" t="s">
        <v>19</v>
      </c>
      <c r="C15" s="9">
        <v>2.9700000000000001E-2</v>
      </c>
      <c r="D15" s="13">
        <f>C15+$C$9</f>
        <v>0.71939999999999993</v>
      </c>
      <c r="E15" s="8">
        <f>'TARIFNE STAVKE do 31.03.2022'!F6</f>
        <v>5.7700000000000001E-2</v>
      </c>
      <c r="F15" s="9">
        <f>(D15+E15)</f>
        <v>0.7770999999999999</v>
      </c>
    </row>
    <row r="16" spans="1:6">
      <c r="A16" s="3">
        <v>2</v>
      </c>
      <c r="B16" s="3" t="s">
        <v>20</v>
      </c>
      <c r="C16" s="9">
        <v>2.9700000000000001E-2</v>
      </c>
      <c r="D16" s="13">
        <f t="shared" ref="D16:D21" si="0">C16+$C$9</f>
        <v>0.71939999999999993</v>
      </c>
      <c r="E16" s="8">
        <f>'TARIFNE STAVKE do 31.03.2022'!F7</f>
        <v>4.4400000000000002E-2</v>
      </c>
      <c r="F16" s="9">
        <f t="shared" ref="F16:F21" si="1">(D16+E16)</f>
        <v>0.76379999999999992</v>
      </c>
    </row>
    <row r="17" spans="1:6">
      <c r="A17" s="3">
        <v>3</v>
      </c>
      <c r="B17" s="3" t="s">
        <v>21</v>
      </c>
      <c r="C17" s="9">
        <v>2.9700000000000001E-2</v>
      </c>
      <c r="D17" s="13">
        <f t="shared" si="0"/>
        <v>0.71939999999999993</v>
      </c>
      <c r="E17" s="8">
        <f>'TARIFNE STAVKE do 31.03.2022'!F8</f>
        <v>4.3499999999999997E-2</v>
      </c>
      <c r="F17" s="9">
        <f t="shared" si="1"/>
        <v>0.76289999999999991</v>
      </c>
    </row>
    <row r="18" spans="1:6">
      <c r="A18" s="3">
        <v>4</v>
      </c>
      <c r="B18" s="3" t="s">
        <v>22</v>
      </c>
      <c r="C18" s="9">
        <v>2.9700000000000001E-2</v>
      </c>
      <c r="D18" s="13">
        <f t="shared" si="0"/>
        <v>0.71939999999999993</v>
      </c>
      <c r="E18" s="8">
        <f>'TARIFNE STAVKE do 31.03.2022'!F9</f>
        <v>4.2200000000000001E-2</v>
      </c>
      <c r="F18" s="9">
        <f t="shared" si="1"/>
        <v>0.76159999999999994</v>
      </c>
    </row>
    <row r="19" spans="1:6">
      <c r="A19" s="3">
        <v>5</v>
      </c>
      <c r="B19" s="3" t="s">
        <v>23</v>
      </c>
      <c r="C19" s="9">
        <v>2.9700000000000001E-2</v>
      </c>
      <c r="D19" s="13">
        <f t="shared" si="0"/>
        <v>0.71939999999999993</v>
      </c>
      <c r="E19" s="8">
        <f>'TARIFNE STAVKE do 31.03.2022'!F10</f>
        <v>0.04</v>
      </c>
      <c r="F19" s="9">
        <f t="shared" si="1"/>
        <v>0.75939999999999996</v>
      </c>
    </row>
    <row r="20" spans="1:6">
      <c r="A20" s="3">
        <v>6</v>
      </c>
      <c r="B20" s="3" t="s">
        <v>24</v>
      </c>
      <c r="C20" s="9">
        <v>2.9700000000000001E-2</v>
      </c>
      <c r="D20" s="13">
        <f t="shared" si="0"/>
        <v>0.71939999999999993</v>
      </c>
      <c r="E20" s="8">
        <f>'TARIFNE STAVKE do 31.03.2022'!F11</f>
        <v>3.7699999999999997E-2</v>
      </c>
      <c r="F20" s="9">
        <f t="shared" si="1"/>
        <v>0.75709999999999988</v>
      </c>
    </row>
    <row r="21" spans="1:6">
      <c r="A21" s="3">
        <v>7</v>
      </c>
      <c r="B21" s="3" t="s">
        <v>25</v>
      </c>
      <c r="C21" s="9">
        <v>2.9700000000000001E-2</v>
      </c>
      <c r="D21" s="13">
        <f t="shared" si="0"/>
        <v>0.71939999999999993</v>
      </c>
      <c r="E21" s="8">
        <f>'TARIFNE STAVKE do 31.03.2022'!F12</f>
        <v>3.5499999999999997E-2</v>
      </c>
      <c r="F21" s="9">
        <f t="shared" si="1"/>
        <v>0.7548999999999999</v>
      </c>
    </row>
    <row r="22" spans="1:6">
      <c r="A22" s="1"/>
      <c r="B22" s="2"/>
      <c r="C22" s="5"/>
      <c r="D22" s="6"/>
      <c r="E22" s="6"/>
    </row>
    <row r="23" spans="1:6">
      <c r="A23" s="117" t="s">
        <v>26</v>
      </c>
      <c r="B23" s="117"/>
      <c r="C23" s="117"/>
      <c r="D23" s="117"/>
      <c r="E23" s="117"/>
      <c r="F23" s="117"/>
    </row>
    <row r="24" spans="1:6" ht="38.25">
      <c r="A24" s="3" t="s">
        <v>8</v>
      </c>
      <c r="B24" s="3" t="s">
        <v>9</v>
      </c>
      <c r="C24" s="4" t="s">
        <v>10</v>
      </c>
      <c r="D24" s="4" t="s">
        <v>11</v>
      </c>
      <c r="E24" s="4" t="s">
        <v>12</v>
      </c>
      <c r="F24" s="4" t="s">
        <v>13</v>
      </c>
    </row>
    <row r="25" spans="1:6">
      <c r="A25" s="7"/>
      <c r="B25" s="7" t="s">
        <v>14</v>
      </c>
      <c r="C25" s="7" t="s">
        <v>15</v>
      </c>
      <c r="D25" s="7" t="s">
        <v>5</v>
      </c>
      <c r="E25" s="7" t="s">
        <v>16</v>
      </c>
      <c r="F25" s="11" t="s">
        <v>17</v>
      </c>
    </row>
    <row r="26" spans="1:6">
      <c r="A26" s="120" t="s">
        <v>27</v>
      </c>
      <c r="B26" s="121"/>
      <c r="C26" s="121"/>
      <c r="D26" s="121"/>
      <c r="E26" s="121"/>
      <c r="F26" s="121"/>
    </row>
    <row r="27" spans="1:6">
      <c r="A27" s="3">
        <v>1</v>
      </c>
      <c r="B27" s="3" t="s">
        <v>19</v>
      </c>
      <c r="C27" s="9">
        <v>2.3199999999999998E-2</v>
      </c>
      <c r="D27" s="13">
        <f t="shared" ref="D27:D34" si="2">C27+$C$9</f>
        <v>0.71289999999999998</v>
      </c>
      <c r="E27" s="10">
        <f>'TARIFNE STAVKE do 31.03.2022'!F16</f>
        <v>3.3500000000000002E-2</v>
      </c>
      <c r="F27" s="9">
        <f>(D27+E27)</f>
        <v>0.74639999999999995</v>
      </c>
    </row>
    <row r="28" spans="1:6">
      <c r="A28" s="3">
        <v>2</v>
      </c>
      <c r="B28" s="3" t="s">
        <v>20</v>
      </c>
      <c r="C28" s="9">
        <v>2.3199999999999998E-2</v>
      </c>
      <c r="D28" s="13">
        <f t="shared" si="2"/>
        <v>0.71289999999999998</v>
      </c>
      <c r="E28" s="10">
        <f>'TARIFNE STAVKE do 31.03.2022'!F17</f>
        <v>3.3500000000000002E-2</v>
      </c>
      <c r="F28" s="9">
        <f t="shared" ref="F28:F34" si="3">(D28+E28)</f>
        <v>0.74639999999999995</v>
      </c>
    </row>
    <row r="29" spans="1:6">
      <c r="A29" s="3">
        <v>3</v>
      </c>
      <c r="B29" s="3" t="s">
        <v>21</v>
      </c>
      <c r="C29" s="9">
        <v>2.3199999999999998E-2</v>
      </c>
      <c r="D29" s="13">
        <f t="shared" si="2"/>
        <v>0.71289999999999998</v>
      </c>
      <c r="E29" s="10">
        <f>'TARIFNE STAVKE do 31.03.2022'!F18</f>
        <v>3.3500000000000002E-2</v>
      </c>
      <c r="F29" s="9">
        <f t="shared" si="3"/>
        <v>0.74639999999999995</v>
      </c>
    </row>
    <row r="30" spans="1:6">
      <c r="A30" s="3">
        <v>4</v>
      </c>
      <c r="B30" s="3" t="s">
        <v>22</v>
      </c>
      <c r="C30" s="9">
        <v>2.3199999999999998E-2</v>
      </c>
      <c r="D30" s="13">
        <f t="shared" si="2"/>
        <v>0.71289999999999998</v>
      </c>
      <c r="E30" s="10">
        <f>'TARIFNE STAVKE do 31.03.2022'!F19</f>
        <v>3.0200000000000001E-2</v>
      </c>
      <c r="F30" s="9">
        <f t="shared" si="3"/>
        <v>0.74309999999999998</v>
      </c>
    </row>
    <row r="31" spans="1:6">
      <c r="A31" s="3">
        <v>5</v>
      </c>
      <c r="B31" s="3" t="s">
        <v>23</v>
      </c>
      <c r="C31" s="9">
        <v>2.3199999999999998E-2</v>
      </c>
      <c r="D31" s="13">
        <f t="shared" si="2"/>
        <v>0.71289999999999998</v>
      </c>
      <c r="E31" s="10">
        <f>'TARIFNE STAVKE do 31.03.2022'!F20</f>
        <v>3.0200000000000001E-2</v>
      </c>
      <c r="F31" s="9">
        <f t="shared" si="3"/>
        <v>0.74309999999999998</v>
      </c>
    </row>
    <row r="32" spans="1:6">
      <c r="A32" s="3">
        <v>6</v>
      </c>
      <c r="B32" s="3" t="s">
        <v>24</v>
      </c>
      <c r="C32" s="9">
        <v>2.3199999999999998E-2</v>
      </c>
      <c r="D32" s="13">
        <f t="shared" si="2"/>
        <v>0.71289999999999998</v>
      </c>
      <c r="E32" s="10">
        <f>'TARIFNE STAVKE do 31.03.2022'!F21</f>
        <v>2.8500000000000001E-2</v>
      </c>
      <c r="F32" s="9">
        <f t="shared" si="3"/>
        <v>0.74139999999999995</v>
      </c>
    </row>
    <row r="33" spans="1:6">
      <c r="A33" s="3">
        <v>7</v>
      </c>
      <c r="B33" s="3" t="s">
        <v>25</v>
      </c>
      <c r="C33" s="9">
        <v>2.3199999999999998E-2</v>
      </c>
      <c r="D33" s="13">
        <f t="shared" si="2"/>
        <v>0.71289999999999998</v>
      </c>
      <c r="E33" s="10">
        <f>'TARIFNE STAVKE do 31.03.2022'!F22</f>
        <v>2.6800000000000001E-2</v>
      </c>
      <c r="F33" s="9">
        <f t="shared" si="3"/>
        <v>0.73970000000000002</v>
      </c>
    </row>
    <row r="34" spans="1:6">
      <c r="A34" s="3">
        <v>8</v>
      </c>
      <c r="B34" s="3" t="s">
        <v>28</v>
      </c>
      <c r="C34" s="9">
        <v>2.3199999999999998E-2</v>
      </c>
      <c r="D34" s="13">
        <f t="shared" si="2"/>
        <v>0.71289999999999998</v>
      </c>
      <c r="E34" s="10">
        <f>'TARIFNE STAVKE do 31.03.2022'!F23</f>
        <v>2.5100000000000001E-2</v>
      </c>
      <c r="F34" s="9">
        <f t="shared" si="3"/>
        <v>0.73799999999999999</v>
      </c>
    </row>
    <row r="36" spans="1:6">
      <c r="A36" s="117" t="s">
        <v>29</v>
      </c>
      <c r="B36" s="117"/>
      <c r="C36" s="117"/>
      <c r="D36" s="117"/>
      <c r="E36" s="117"/>
      <c r="F36" s="117"/>
    </row>
    <row r="37" spans="1:6" ht="38.25">
      <c r="A37" s="3" t="s">
        <v>8</v>
      </c>
      <c r="B37" s="3" t="s">
        <v>9</v>
      </c>
      <c r="C37" s="4" t="s">
        <v>10</v>
      </c>
      <c r="D37" s="4" t="s">
        <v>11</v>
      </c>
      <c r="E37" s="4" t="s">
        <v>12</v>
      </c>
      <c r="F37" s="4" t="s">
        <v>13</v>
      </c>
    </row>
    <row r="38" spans="1:6">
      <c r="A38" s="7"/>
      <c r="B38" s="7" t="s">
        <v>14</v>
      </c>
      <c r="C38" s="7" t="s">
        <v>15</v>
      </c>
      <c r="D38" s="7" t="s">
        <v>5</v>
      </c>
      <c r="E38" s="7" t="s">
        <v>16</v>
      </c>
      <c r="F38" s="11" t="s">
        <v>17</v>
      </c>
    </row>
    <row r="39" spans="1:6">
      <c r="A39" s="120" t="s">
        <v>30</v>
      </c>
      <c r="B39" s="121"/>
      <c r="C39" s="121"/>
      <c r="D39" s="121"/>
      <c r="E39" s="121"/>
      <c r="F39" s="121"/>
    </row>
    <row r="40" spans="1:6">
      <c r="A40" s="3">
        <v>1</v>
      </c>
      <c r="B40" s="3" t="s">
        <v>19</v>
      </c>
      <c r="C40" s="9">
        <v>2.5899999999999999E-2</v>
      </c>
      <c r="D40" s="13">
        <f t="shared" ref="D40:D44" si="4">C40+$C$9</f>
        <v>0.71560000000000001</v>
      </c>
      <c r="E40" s="8">
        <f>'TARIFNE STAVKE do 31.03.2022'!F27</f>
        <v>2.4500000000000001E-2</v>
      </c>
      <c r="F40" s="9">
        <f>(D40+E40)</f>
        <v>0.74009999999999998</v>
      </c>
    </row>
    <row r="41" spans="1:6">
      <c r="A41" s="3">
        <v>2</v>
      </c>
      <c r="B41" s="3" t="s">
        <v>20</v>
      </c>
      <c r="C41" s="9">
        <v>2.5899999999999999E-2</v>
      </c>
      <c r="D41" s="13">
        <f t="shared" si="4"/>
        <v>0.71560000000000001</v>
      </c>
      <c r="E41" s="8">
        <f>'TARIFNE STAVKE do 31.03.2022'!F28</f>
        <v>2.4299999999999999E-2</v>
      </c>
      <c r="F41" s="9">
        <f t="shared" ref="F41:F44" si="5">(D41+E41)</f>
        <v>0.7399</v>
      </c>
    </row>
    <row r="42" spans="1:6">
      <c r="A42" s="3">
        <v>3</v>
      </c>
      <c r="B42" s="3" t="s">
        <v>21</v>
      </c>
      <c r="C42" s="9">
        <v>2.5899999999999999E-2</v>
      </c>
      <c r="D42" s="13">
        <f t="shared" si="4"/>
        <v>0.71560000000000001</v>
      </c>
      <c r="E42" s="8">
        <f>'TARIFNE STAVKE do 31.03.2022'!F29</f>
        <v>2.1899999999999999E-2</v>
      </c>
      <c r="F42" s="9">
        <f t="shared" si="5"/>
        <v>0.73750000000000004</v>
      </c>
    </row>
    <row r="43" spans="1:6">
      <c r="A43" s="3">
        <v>4</v>
      </c>
      <c r="B43" s="3" t="s">
        <v>22</v>
      </c>
      <c r="C43" s="9">
        <v>2.5899999999999999E-2</v>
      </c>
      <c r="D43" s="13">
        <f t="shared" si="4"/>
        <v>0.71560000000000001</v>
      </c>
      <c r="E43" s="8">
        <f>'TARIFNE STAVKE do 31.03.2022'!F30</f>
        <v>2.07E-2</v>
      </c>
      <c r="F43" s="9">
        <f t="shared" si="5"/>
        <v>0.73630000000000007</v>
      </c>
    </row>
    <row r="44" spans="1:6">
      <c r="A44" s="3">
        <v>5</v>
      </c>
      <c r="B44" s="3" t="s">
        <v>23</v>
      </c>
      <c r="C44" s="9">
        <v>2.5899999999999999E-2</v>
      </c>
      <c r="D44" s="13">
        <f t="shared" si="4"/>
        <v>0.71560000000000001</v>
      </c>
      <c r="E44" s="8">
        <f>'TARIFNE STAVKE do 31.03.2022'!F31</f>
        <v>1.8200000000000001E-2</v>
      </c>
      <c r="F44" s="9">
        <f t="shared" si="5"/>
        <v>0.73380000000000001</v>
      </c>
    </row>
    <row r="45" spans="1:6">
      <c r="A45" s="120" t="s">
        <v>31</v>
      </c>
      <c r="B45" s="121"/>
      <c r="C45" s="121"/>
      <c r="D45" s="121"/>
      <c r="E45" s="121"/>
      <c r="F45" s="121"/>
    </row>
    <row r="46" spans="1:6">
      <c r="A46" s="3">
        <v>1</v>
      </c>
      <c r="B46" s="3" t="s">
        <v>20</v>
      </c>
      <c r="C46" s="9">
        <v>3.04E-2</v>
      </c>
      <c r="D46" s="13">
        <f t="shared" ref="D46:D49" si="6">C46+$C$9</f>
        <v>0.72009999999999996</v>
      </c>
      <c r="E46" s="8">
        <f>'TARIFNE STAVKE do 31.03.2022'!F35</f>
        <v>7.46E-2</v>
      </c>
      <c r="F46" s="9">
        <f>(D46+E46)</f>
        <v>0.79469999999999996</v>
      </c>
    </row>
    <row r="47" spans="1:6">
      <c r="A47" s="3">
        <v>2</v>
      </c>
      <c r="B47" s="3" t="s">
        <v>21</v>
      </c>
      <c r="C47" s="9">
        <v>3.04E-2</v>
      </c>
      <c r="D47" s="13">
        <f t="shared" si="6"/>
        <v>0.72009999999999996</v>
      </c>
      <c r="E47" s="8">
        <f>'TARIFNE STAVKE do 31.03.2022'!F36</f>
        <v>7.0900000000000005E-2</v>
      </c>
      <c r="F47" s="9">
        <f t="shared" ref="F47:F49" si="7">(D47+E47)</f>
        <v>0.79099999999999993</v>
      </c>
    </row>
    <row r="48" spans="1:6">
      <c r="A48" s="3">
        <v>3</v>
      </c>
      <c r="B48" s="3" t="s">
        <v>22</v>
      </c>
      <c r="C48" s="9">
        <v>3.04E-2</v>
      </c>
      <c r="D48" s="13">
        <f t="shared" si="6"/>
        <v>0.72009999999999996</v>
      </c>
      <c r="E48" s="8">
        <f>'TARIFNE STAVKE do 31.03.2022'!F37</f>
        <v>6.7100000000000007E-2</v>
      </c>
      <c r="F48" s="9">
        <f t="shared" si="7"/>
        <v>0.78720000000000001</v>
      </c>
    </row>
    <row r="49" spans="1:6">
      <c r="A49" s="3">
        <v>4</v>
      </c>
      <c r="B49" s="3" t="s">
        <v>23</v>
      </c>
      <c r="C49" s="9">
        <v>3.04E-2</v>
      </c>
      <c r="D49" s="13">
        <f t="shared" si="6"/>
        <v>0.72009999999999996</v>
      </c>
      <c r="E49" s="8">
        <f>'TARIFNE STAVKE do 31.03.2022'!F38</f>
        <v>6.7100000000000007E-2</v>
      </c>
      <c r="F49" s="9">
        <f t="shared" si="7"/>
        <v>0.78720000000000001</v>
      </c>
    </row>
    <row r="51" spans="1:6">
      <c r="A51" s="117" t="s">
        <v>32</v>
      </c>
      <c r="B51" s="117"/>
      <c r="C51" s="117"/>
      <c r="D51" s="117"/>
      <c r="E51" s="117"/>
      <c r="F51" s="117"/>
    </row>
    <row r="52" spans="1:6" ht="38.25">
      <c r="A52" s="3" t="s">
        <v>8</v>
      </c>
      <c r="B52" s="3" t="s">
        <v>9</v>
      </c>
      <c r="C52" s="4" t="s">
        <v>10</v>
      </c>
      <c r="D52" s="4" t="s">
        <v>11</v>
      </c>
      <c r="E52" s="4" t="s">
        <v>12</v>
      </c>
      <c r="F52" s="4" t="s">
        <v>13</v>
      </c>
    </row>
    <row r="53" spans="1:6">
      <c r="A53" s="7"/>
      <c r="B53" s="7" t="s">
        <v>14</v>
      </c>
      <c r="C53" s="7" t="s">
        <v>15</v>
      </c>
      <c r="D53" s="7" t="s">
        <v>5</v>
      </c>
      <c r="E53" s="7" t="s">
        <v>16</v>
      </c>
      <c r="F53" s="11" t="s">
        <v>17</v>
      </c>
    </row>
    <row r="54" spans="1:6">
      <c r="A54" s="122" t="s">
        <v>33</v>
      </c>
      <c r="B54" s="122"/>
      <c r="C54" s="122"/>
      <c r="D54" s="122"/>
      <c r="E54" s="122"/>
      <c r="F54" s="122"/>
    </row>
    <row r="55" spans="1:6">
      <c r="A55" s="3">
        <v>1</v>
      </c>
      <c r="B55" s="3" t="s">
        <v>20</v>
      </c>
      <c r="C55" s="9">
        <v>3.4200000000000001E-2</v>
      </c>
      <c r="D55" s="13">
        <f t="shared" ref="D55:D57" si="8">C55+$C$9</f>
        <v>0.72389999999999999</v>
      </c>
      <c r="E55" s="10">
        <f>'TARIFNE STAVKE do 31.03.2022'!F42</f>
        <v>5.2200000000000003E-2</v>
      </c>
      <c r="F55" s="9">
        <f>(D55+E55)</f>
        <v>0.77610000000000001</v>
      </c>
    </row>
    <row r="56" spans="1:6">
      <c r="A56" s="3">
        <v>2</v>
      </c>
      <c r="B56" s="3" t="s">
        <v>21</v>
      </c>
      <c r="C56" s="9">
        <v>3.4200000000000001E-2</v>
      </c>
      <c r="D56" s="13">
        <f t="shared" si="8"/>
        <v>0.72389999999999999</v>
      </c>
      <c r="E56" s="10">
        <f>'TARIFNE STAVKE do 31.03.2022'!F43</f>
        <v>5.2200000000000003E-2</v>
      </c>
      <c r="F56" s="9">
        <f t="shared" ref="F56:F57" si="9">(D56+E56)</f>
        <v>0.77610000000000001</v>
      </c>
    </row>
    <row r="57" spans="1:6">
      <c r="A57" s="3">
        <v>3</v>
      </c>
      <c r="B57" s="3" t="s">
        <v>22</v>
      </c>
      <c r="C57" s="9">
        <v>3.4200000000000001E-2</v>
      </c>
      <c r="D57" s="13">
        <f t="shared" si="8"/>
        <v>0.72389999999999999</v>
      </c>
      <c r="E57" s="10">
        <f>'TARIFNE STAVKE do 31.03.2022'!F44</f>
        <v>4.9599999999999998E-2</v>
      </c>
      <c r="F57" s="9">
        <f t="shared" si="9"/>
        <v>0.77349999999999997</v>
      </c>
    </row>
    <row r="58" spans="1:6">
      <c r="A58" s="122" t="s">
        <v>34</v>
      </c>
      <c r="B58" s="122"/>
      <c r="C58" s="122"/>
      <c r="D58" s="122"/>
      <c r="E58" s="122"/>
      <c r="F58" s="122"/>
    </row>
    <row r="59" spans="1:6">
      <c r="A59" s="3">
        <v>1</v>
      </c>
      <c r="B59" s="3" t="s">
        <v>20</v>
      </c>
      <c r="C59" s="9">
        <v>3.4200000000000001E-2</v>
      </c>
      <c r="D59" s="13">
        <f t="shared" ref="D59:D61" si="10">C59+$C$9</f>
        <v>0.72389999999999999</v>
      </c>
      <c r="E59" s="10">
        <f>'TARIFNE STAVKE do 31.03.2022'!F48</f>
        <v>4.7199999999999999E-2</v>
      </c>
      <c r="F59" s="9">
        <f>(D59+E59)</f>
        <v>0.77110000000000001</v>
      </c>
    </row>
    <row r="60" spans="1:6">
      <c r="A60" s="3">
        <v>2</v>
      </c>
      <c r="B60" s="3" t="s">
        <v>21</v>
      </c>
      <c r="C60" s="9">
        <v>3.4200000000000001E-2</v>
      </c>
      <c r="D60" s="13">
        <f t="shared" si="10"/>
        <v>0.72389999999999999</v>
      </c>
      <c r="E60" s="10">
        <f>'TARIFNE STAVKE do 31.03.2022'!F49</f>
        <v>4.7199999999999999E-2</v>
      </c>
      <c r="F60" s="9">
        <f t="shared" ref="F60:F61" si="11">(D60+E60)</f>
        <v>0.77110000000000001</v>
      </c>
    </row>
    <row r="61" spans="1:6">
      <c r="A61" s="3">
        <v>3</v>
      </c>
      <c r="B61" s="3" t="s">
        <v>23</v>
      </c>
      <c r="C61" s="9">
        <v>3.4200000000000001E-2</v>
      </c>
      <c r="D61" s="13">
        <f t="shared" si="10"/>
        <v>0.72389999999999999</v>
      </c>
      <c r="E61" s="10">
        <f>'TARIFNE STAVKE do 31.03.2022'!F50</f>
        <v>4.2500000000000003E-2</v>
      </c>
      <c r="F61" s="9">
        <f t="shared" si="11"/>
        <v>0.76639999999999997</v>
      </c>
    </row>
    <row r="63" spans="1:6">
      <c r="A63" s="117" t="s">
        <v>35</v>
      </c>
      <c r="B63" s="117"/>
      <c r="C63" s="117"/>
      <c r="D63" s="117"/>
      <c r="E63" s="117"/>
      <c r="F63" s="117"/>
    </row>
    <row r="64" spans="1:6" ht="38.25">
      <c r="A64" s="3" t="s">
        <v>8</v>
      </c>
      <c r="B64" s="3" t="s">
        <v>9</v>
      </c>
      <c r="C64" s="4" t="s">
        <v>10</v>
      </c>
      <c r="D64" s="4" t="s">
        <v>11</v>
      </c>
      <c r="E64" s="4" t="s">
        <v>12</v>
      </c>
      <c r="F64" s="4" t="s">
        <v>13</v>
      </c>
    </row>
    <row r="65" spans="1:6">
      <c r="A65" s="7"/>
      <c r="B65" s="7" t="s">
        <v>14</v>
      </c>
      <c r="C65" s="7" t="s">
        <v>15</v>
      </c>
      <c r="D65" s="7" t="s">
        <v>5</v>
      </c>
      <c r="E65" s="7" t="s">
        <v>16</v>
      </c>
      <c r="F65" s="11" t="s">
        <v>17</v>
      </c>
    </row>
    <row r="66" spans="1:6">
      <c r="A66" s="120" t="s">
        <v>36</v>
      </c>
      <c r="B66" s="121"/>
      <c r="C66" s="121"/>
      <c r="D66" s="121"/>
      <c r="E66" s="121"/>
      <c r="F66" s="121"/>
    </row>
    <row r="67" spans="1:6">
      <c r="A67" s="3">
        <v>1</v>
      </c>
      <c r="B67" s="3" t="s">
        <v>20</v>
      </c>
      <c r="C67" s="9">
        <v>3.04E-2</v>
      </c>
      <c r="D67" s="13">
        <f t="shared" ref="D67:D70" si="12">C67+$C$9</f>
        <v>0.72009999999999996</v>
      </c>
      <c r="E67" s="8">
        <f>'TARIFNE STAVKE do 31.03.2022'!F54</f>
        <v>2.1499999999999998E-2</v>
      </c>
      <c r="F67" s="9">
        <f>(D67+E67)</f>
        <v>0.74159999999999993</v>
      </c>
    </row>
    <row r="68" spans="1:6">
      <c r="A68" s="3">
        <v>2</v>
      </c>
      <c r="B68" s="3" t="s">
        <v>21</v>
      </c>
      <c r="C68" s="9">
        <v>3.04E-2</v>
      </c>
      <c r="D68" s="13">
        <f t="shared" si="12"/>
        <v>0.72009999999999996</v>
      </c>
      <c r="E68" s="8">
        <f>'TARIFNE STAVKE do 31.03.2022'!F55</f>
        <v>1.9400000000000001E-2</v>
      </c>
      <c r="F68" s="9">
        <f t="shared" ref="F68:F70" si="13">(D68+E68)</f>
        <v>0.73949999999999994</v>
      </c>
    </row>
    <row r="69" spans="1:6">
      <c r="A69" s="3">
        <v>3</v>
      </c>
      <c r="B69" s="3" t="s">
        <v>22</v>
      </c>
      <c r="C69" s="9">
        <v>3.04E-2</v>
      </c>
      <c r="D69" s="13">
        <f t="shared" si="12"/>
        <v>0.72009999999999996</v>
      </c>
      <c r="E69" s="8">
        <f>'TARIFNE STAVKE do 31.03.2022'!F56</f>
        <v>1.83E-2</v>
      </c>
      <c r="F69" s="9">
        <f t="shared" si="13"/>
        <v>0.73839999999999995</v>
      </c>
    </row>
    <row r="70" spans="1:6">
      <c r="A70" s="3">
        <v>4</v>
      </c>
      <c r="B70" s="3" t="s">
        <v>23</v>
      </c>
      <c r="C70" s="9">
        <v>3.04E-2</v>
      </c>
      <c r="D70" s="13">
        <f t="shared" si="12"/>
        <v>0.72009999999999996</v>
      </c>
      <c r="E70" s="8">
        <f>'TARIFNE STAVKE do 31.03.2022'!F57</f>
        <v>1.72E-2</v>
      </c>
      <c r="F70" s="9">
        <f t="shared" si="13"/>
        <v>0.73729999999999996</v>
      </c>
    </row>
    <row r="71" spans="1:6">
      <c r="A71" s="120" t="s">
        <v>37</v>
      </c>
      <c r="B71" s="121"/>
      <c r="C71" s="121"/>
      <c r="D71" s="121"/>
      <c r="E71" s="121"/>
      <c r="F71" s="121"/>
    </row>
    <row r="72" spans="1:6">
      <c r="A72" s="3">
        <v>1</v>
      </c>
      <c r="B72" s="3" t="s">
        <v>19</v>
      </c>
      <c r="C72" s="9">
        <v>3.04E-2</v>
      </c>
      <c r="D72" s="13">
        <f t="shared" ref="D72:D76" si="14">C72+$C$9</f>
        <v>0.72009999999999996</v>
      </c>
      <c r="E72" s="8">
        <f>'TARIFNE STAVKE do 31.03.2022'!F61</f>
        <v>0.04</v>
      </c>
      <c r="F72" s="9">
        <f>(D72+E72)</f>
        <v>0.7601</v>
      </c>
    </row>
    <row r="73" spans="1:6">
      <c r="A73" s="3">
        <v>2</v>
      </c>
      <c r="B73" s="3" t="s">
        <v>20</v>
      </c>
      <c r="C73" s="9">
        <v>3.04E-2</v>
      </c>
      <c r="D73" s="13">
        <f t="shared" si="14"/>
        <v>0.72009999999999996</v>
      </c>
      <c r="E73" s="8">
        <f>'TARIFNE STAVKE do 31.03.2022'!F62</f>
        <v>3.0800000000000001E-2</v>
      </c>
      <c r="F73" s="9">
        <f t="shared" ref="F73:F76" si="15">(D73+E73)</f>
        <v>0.75090000000000001</v>
      </c>
    </row>
    <row r="74" spans="1:6">
      <c r="A74" s="3">
        <v>3</v>
      </c>
      <c r="B74" s="3" t="s">
        <v>21</v>
      </c>
      <c r="C74" s="9">
        <v>3.04E-2</v>
      </c>
      <c r="D74" s="13">
        <f t="shared" si="14"/>
        <v>0.72009999999999996</v>
      </c>
      <c r="E74" s="8">
        <f>'TARIFNE STAVKE do 31.03.2022'!F63</f>
        <v>3.0800000000000001E-2</v>
      </c>
      <c r="F74" s="9">
        <f t="shared" si="15"/>
        <v>0.75090000000000001</v>
      </c>
    </row>
    <row r="75" spans="1:6">
      <c r="A75" s="3">
        <v>4</v>
      </c>
      <c r="B75" s="3" t="s">
        <v>22</v>
      </c>
      <c r="C75" s="9">
        <v>3.04E-2</v>
      </c>
      <c r="D75" s="13">
        <f t="shared" si="14"/>
        <v>0.72009999999999996</v>
      </c>
      <c r="E75" s="8">
        <f>'TARIFNE STAVKE do 31.03.2022'!F64</f>
        <v>2.93E-2</v>
      </c>
      <c r="F75" s="9">
        <f t="shared" si="15"/>
        <v>0.74939999999999996</v>
      </c>
    </row>
    <row r="76" spans="1:6">
      <c r="A76" s="3">
        <v>5</v>
      </c>
      <c r="B76" s="3" t="s">
        <v>23</v>
      </c>
      <c r="C76" s="9">
        <v>3.04E-2</v>
      </c>
      <c r="D76" s="13">
        <f t="shared" si="14"/>
        <v>0.72009999999999996</v>
      </c>
      <c r="E76" s="8">
        <f>'TARIFNE STAVKE do 31.03.2022'!F65</f>
        <v>2.7699999999999999E-2</v>
      </c>
      <c r="F76" s="9">
        <f t="shared" si="15"/>
        <v>0.74779999999999991</v>
      </c>
    </row>
    <row r="77" spans="1:6">
      <c r="A77" s="122" t="s">
        <v>38</v>
      </c>
      <c r="B77" s="122"/>
      <c r="C77" s="122"/>
      <c r="D77" s="122"/>
      <c r="E77" s="122"/>
      <c r="F77" s="122"/>
    </row>
    <row r="78" spans="1:6">
      <c r="A78" s="3">
        <v>1</v>
      </c>
      <c r="B78" s="3" t="s">
        <v>19</v>
      </c>
      <c r="C78" s="9">
        <v>3.4200000000000001E-2</v>
      </c>
      <c r="D78" s="13">
        <f t="shared" ref="D78:D81" si="16">C78+$C$9</f>
        <v>0.72389999999999999</v>
      </c>
      <c r="E78" s="8">
        <f>'TARIFNE STAVKE do 31.03.2022'!F69</f>
        <v>3.6600000000000001E-2</v>
      </c>
      <c r="F78" s="9">
        <f>(D78+E78)</f>
        <v>0.76049999999999995</v>
      </c>
    </row>
    <row r="79" spans="1:6">
      <c r="A79" s="3">
        <v>2</v>
      </c>
      <c r="B79" s="3" t="s">
        <v>20</v>
      </c>
      <c r="C79" s="9">
        <v>3.4200000000000001E-2</v>
      </c>
      <c r="D79" s="13">
        <f t="shared" si="16"/>
        <v>0.72389999999999999</v>
      </c>
      <c r="E79" s="8">
        <f>'TARIFNE STAVKE do 31.03.2022'!F70</f>
        <v>3.1800000000000002E-2</v>
      </c>
      <c r="F79" s="9">
        <f t="shared" ref="F79:F81" si="17">(D79+E79)</f>
        <v>0.75570000000000004</v>
      </c>
    </row>
    <row r="80" spans="1:6">
      <c r="A80" s="3">
        <v>3</v>
      </c>
      <c r="B80" s="3" t="s">
        <v>21</v>
      </c>
      <c r="C80" s="9">
        <v>3.4200000000000001E-2</v>
      </c>
      <c r="D80" s="13">
        <f t="shared" si="16"/>
        <v>0.72389999999999999</v>
      </c>
      <c r="E80" s="8">
        <f>'TARIFNE STAVKE do 31.03.2022'!F71</f>
        <v>2.86E-2</v>
      </c>
      <c r="F80" s="9">
        <f t="shared" si="17"/>
        <v>0.75249999999999995</v>
      </c>
    </row>
    <row r="81" spans="1:6">
      <c r="A81" s="3">
        <v>4</v>
      </c>
      <c r="B81" s="3" t="s">
        <v>23</v>
      </c>
      <c r="C81" s="9">
        <v>3.4200000000000001E-2</v>
      </c>
      <c r="D81" s="13">
        <f t="shared" si="16"/>
        <v>0.72389999999999999</v>
      </c>
      <c r="E81" s="8">
        <f>'TARIFNE STAVKE do 31.03.2022'!F72</f>
        <v>2.5399999999999999E-2</v>
      </c>
      <c r="F81" s="9">
        <f t="shared" si="17"/>
        <v>0.74929999999999997</v>
      </c>
    </row>
    <row r="83" spans="1:6">
      <c r="A83" s="117" t="s">
        <v>39</v>
      </c>
      <c r="B83" s="117"/>
      <c r="C83" s="117"/>
      <c r="D83" s="117"/>
      <c r="E83" s="117"/>
      <c r="F83" s="117"/>
    </row>
    <row r="84" spans="1:6" ht="38.25">
      <c r="A84" s="3" t="s">
        <v>8</v>
      </c>
      <c r="B84" s="3" t="s">
        <v>9</v>
      </c>
      <c r="C84" s="4" t="s">
        <v>10</v>
      </c>
      <c r="D84" s="4" t="s">
        <v>11</v>
      </c>
      <c r="E84" s="4" t="s">
        <v>12</v>
      </c>
      <c r="F84" s="4" t="s">
        <v>13</v>
      </c>
    </row>
    <row r="85" spans="1:6">
      <c r="A85" s="7"/>
      <c r="B85" s="7" t="s">
        <v>14</v>
      </c>
      <c r="C85" s="7" t="s">
        <v>15</v>
      </c>
      <c r="D85" s="7" t="s">
        <v>5</v>
      </c>
      <c r="E85" s="7" t="s">
        <v>16</v>
      </c>
      <c r="F85" s="11" t="s">
        <v>17</v>
      </c>
    </row>
    <row r="86" spans="1:6">
      <c r="A86" s="120" t="s">
        <v>40</v>
      </c>
      <c r="B86" s="121"/>
      <c r="C86" s="121"/>
      <c r="D86" s="121"/>
      <c r="E86" s="121"/>
      <c r="F86" s="121"/>
    </row>
    <row r="87" spans="1:6">
      <c r="A87" s="3">
        <v>1</v>
      </c>
      <c r="B87" s="3" t="s">
        <v>19</v>
      </c>
      <c r="C87" s="9">
        <v>2.8199999999999999E-2</v>
      </c>
      <c r="D87" s="13">
        <f t="shared" ref="D87:D93" si="18">C87+$C$9</f>
        <v>0.71789999999999998</v>
      </c>
      <c r="E87" s="8">
        <f>'TARIFNE STAVKE do 31.03.2022'!F76</f>
        <v>4.3099999999999999E-2</v>
      </c>
      <c r="F87" s="9">
        <f>(D87+E87)</f>
        <v>0.76100000000000001</v>
      </c>
    </row>
    <row r="88" spans="1:6">
      <c r="A88" s="3">
        <v>2</v>
      </c>
      <c r="B88" s="3" t="s">
        <v>20</v>
      </c>
      <c r="C88" s="9">
        <v>2.8199999999999999E-2</v>
      </c>
      <c r="D88" s="13">
        <f t="shared" si="18"/>
        <v>0.71789999999999998</v>
      </c>
      <c r="E88" s="8">
        <f>'TARIFNE STAVKE do 31.03.2022'!F77</f>
        <v>3.5900000000000001E-2</v>
      </c>
      <c r="F88" s="9">
        <f t="shared" ref="F88:F93" si="19">(D88+E88)</f>
        <v>0.75380000000000003</v>
      </c>
    </row>
    <row r="89" spans="1:6">
      <c r="A89" s="3">
        <v>3</v>
      </c>
      <c r="B89" s="3" t="s">
        <v>21</v>
      </c>
      <c r="C89" s="9">
        <v>2.8199999999999999E-2</v>
      </c>
      <c r="D89" s="13">
        <f t="shared" si="18"/>
        <v>0.71789999999999998</v>
      </c>
      <c r="E89" s="8">
        <f>'TARIFNE STAVKE do 31.03.2022'!F78</f>
        <v>3.4099999999999998E-2</v>
      </c>
      <c r="F89" s="9">
        <f t="shared" si="19"/>
        <v>0.752</v>
      </c>
    </row>
    <row r="90" spans="1:6">
      <c r="A90" s="3">
        <v>4</v>
      </c>
      <c r="B90" s="3" t="s">
        <v>22</v>
      </c>
      <c r="C90" s="9">
        <v>2.8199999999999999E-2</v>
      </c>
      <c r="D90" s="13">
        <f t="shared" si="18"/>
        <v>0.71789999999999998</v>
      </c>
      <c r="E90" s="8">
        <f>'TARIFNE STAVKE do 31.03.2022'!F79</f>
        <v>3.2300000000000002E-2</v>
      </c>
      <c r="F90" s="9">
        <f t="shared" si="19"/>
        <v>0.75019999999999998</v>
      </c>
    </row>
    <row r="91" spans="1:6">
      <c r="A91" s="3">
        <v>5</v>
      </c>
      <c r="B91" s="3" t="s">
        <v>23</v>
      </c>
      <c r="C91" s="9">
        <v>2.8199999999999999E-2</v>
      </c>
      <c r="D91" s="13">
        <f t="shared" si="18"/>
        <v>0.71789999999999998</v>
      </c>
      <c r="E91" s="8">
        <f>'TARIFNE STAVKE do 31.03.2022'!F80</f>
        <v>3.0499999999999999E-2</v>
      </c>
      <c r="F91" s="9">
        <f t="shared" si="19"/>
        <v>0.74839999999999995</v>
      </c>
    </row>
    <row r="92" spans="1:6">
      <c r="A92" s="3">
        <v>6</v>
      </c>
      <c r="B92" s="3" t="s">
        <v>24</v>
      </c>
      <c r="C92" s="9">
        <v>2.8199999999999999E-2</v>
      </c>
      <c r="D92" s="13">
        <f t="shared" si="18"/>
        <v>0.71789999999999998</v>
      </c>
      <c r="E92" s="8">
        <f>'TARIFNE STAVKE do 31.03.2022'!F81</f>
        <v>2.87E-2</v>
      </c>
      <c r="F92" s="9">
        <f t="shared" si="19"/>
        <v>0.74659999999999993</v>
      </c>
    </row>
    <row r="93" spans="1:6">
      <c r="A93" s="3">
        <v>7</v>
      </c>
      <c r="B93" s="3" t="s">
        <v>25</v>
      </c>
      <c r="C93" s="9">
        <v>2.8199999999999999E-2</v>
      </c>
      <c r="D93" s="13">
        <f t="shared" si="18"/>
        <v>0.71789999999999998</v>
      </c>
      <c r="E93" s="8">
        <f>'TARIFNE STAVKE do 31.03.2022'!F82</f>
        <v>2.87E-2</v>
      </c>
      <c r="F93" s="9">
        <f t="shared" si="19"/>
        <v>0.74659999999999993</v>
      </c>
    </row>
    <row r="94" spans="1:6">
      <c r="A94" s="120" t="s">
        <v>41</v>
      </c>
      <c r="B94" s="121"/>
      <c r="C94" s="121"/>
      <c r="D94" s="121"/>
      <c r="E94" s="121"/>
      <c r="F94" s="121"/>
    </row>
    <row r="95" spans="1:6">
      <c r="A95" s="3">
        <v>1</v>
      </c>
      <c r="B95" s="3" t="s">
        <v>20</v>
      </c>
      <c r="C95" s="9">
        <v>2.8199999999999999E-2</v>
      </c>
      <c r="D95" s="13">
        <f t="shared" ref="D95:D97" si="20">C95+$C$9</f>
        <v>0.71789999999999998</v>
      </c>
      <c r="E95" s="8">
        <f>'TARIFNE STAVKE do 31.03.2022'!F86</f>
        <v>2.23E-2</v>
      </c>
      <c r="F95" s="9">
        <f>(D95+E95)</f>
        <v>0.74019999999999997</v>
      </c>
    </row>
    <row r="96" spans="1:6">
      <c r="A96" s="3">
        <v>2</v>
      </c>
      <c r="B96" s="3" t="s">
        <v>22</v>
      </c>
      <c r="C96" s="9">
        <v>2.8199999999999999E-2</v>
      </c>
      <c r="D96" s="13">
        <f t="shared" si="20"/>
        <v>0.71789999999999998</v>
      </c>
      <c r="E96" s="8">
        <f>'TARIFNE STAVKE do 31.03.2022'!F87</f>
        <v>1.78E-2</v>
      </c>
      <c r="F96" s="9">
        <f t="shared" ref="F96:F97" si="21">(D96+E96)</f>
        <v>0.73570000000000002</v>
      </c>
    </row>
    <row r="97" spans="1:6">
      <c r="A97" s="3">
        <v>3</v>
      </c>
      <c r="B97" s="3" t="s">
        <v>23</v>
      </c>
      <c r="C97" s="9">
        <v>2.8199999999999999E-2</v>
      </c>
      <c r="D97" s="13">
        <f t="shared" si="20"/>
        <v>0.71789999999999998</v>
      </c>
      <c r="E97" s="8">
        <f>'TARIFNE STAVKE do 31.03.2022'!F88</f>
        <v>1.78E-2</v>
      </c>
      <c r="F97" s="9">
        <f t="shared" si="21"/>
        <v>0.73570000000000002</v>
      </c>
    </row>
    <row r="99" spans="1:6">
      <c r="A99" s="117" t="s">
        <v>42</v>
      </c>
      <c r="B99" s="117"/>
      <c r="C99" s="117"/>
      <c r="D99" s="117"/>
      <c r="E99" s="117"/>
      <c r="F99" s="117"/>
    </row>
    <row r="100" spans="1:6" ht="38.25">
      <c r="A100" s="3" t="s">
        <v>8</v>
      </c>
      <c r="B100" s="3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</row>
    <row r="101" spans="1:6">
      <c r="A101" s="7"/>
      <c r="B101" s="7" t="s">
        <v>14</v>
      </c>
      <c r="C101" s="7" t="s">
        <v>15</v>
      </c>
      <c r="D101" s="7" t="s">
        <v>5</v>
      </c>
      <c r="E101" s="7" t="s">
        <v>16</v>
      </c>
      <c r="F101" s="11" t="s">
        <v>17</v>
      </c>
    </row>
    <row r="102" spans="1:6">
      <c r="A102" s="120" t="s">
        <v>43</v>
      </c>
      <c r="B102" s="121"/>
      <c r="C102" s="121"/>
      <c r="D102" s="121"/>
      <c r="E102" s="121"/>
      <c r="F102" s="121"/>
    </row>
    <row r="103" spans="1:6">
      <c r="A103" s="3">
        <v>1</v>
      </c>
      <c r="B103" s="3" t="s">
        <v>20</v>
      </c>
      <c r="C103" s="9">
        <v>3.1199999999999999E-2</v>
      </c>
      <c r="D103" s="13">
        <f t="shared" ref="D103:D105" si="22">C103+$C$9</f>
        <v>0.72089999999999999</v>
      </c>
      <c r="E103" s="8">
        <f>'TARIFNE STAVKE do 31.03.2022'!F92</f>
        <v>4.3999999999999997E-2</v>
      </c>
      <c r="F103" s="9">
        <f>(D103+E103)</f>
        <v>0.76490000000000002</v>
      </c>
    </row>
    <row r="104" spans="1:6">
      <c r="A104" s="3">
        <v>2</v>
      </c>
      <c r="B104" s="3" t="s">
        <v>21</v>
      </c>
      <c r="C104" s="9">
        <v>3.1199999999999999E-2</v>
      </c>
      <c r="D104" s="13">
        <f t="shared" si="22"/>
        <v>0.72089999999999999</v>
      </c>
      <c r="E104" s="8">
        <f>'TARIFNE STAVKE do 31.03.2022'!F93</f>
        <v>3.5200000000000002E-2</v>
      </c>
      <c r="F104" s="9">
        <f t="shared" ref="F104:F105" si="23">(D104+E104)</f>
        <v>0.75609999999999999</v>
      </c>
    </row>
    <row r="105" spans="1:6">
      <c r="A105" s="3">
        <v>3</v>
      </c>
      <c r="B105" s="3" t="s">
        <v>22</v>
      </c>
      <c r="C105" s="9">
        <v>3.1199999999999999E-2</v>
      </c>
      <c r="D105" s="13">
        <f t="shared" si="22"/>
        <v>0.72089999999999999</v>
      </c>
      <c r="E105" s="8">
        <f>'TARIFNE STAVKE do 31.03.2022'!F94</f>
        <v>3.3000000000000002E-2</v>
      </c>
      <c r="F105" s="9">
        <f t="shared" si="23"/>
        <v>0.75390000000000001</v>
      </c>
    </row>
    <row r="106" spans="1:6">
      <c r="A106" s="120" t="s">
        <v>44</v>
      </c>
      <c r="B106" s="121"/>
      <c r="C106" s="121"/>
      <c r="D106" s="121"/>
      <c r="E106" s="121"/>
      <c r="F106" s="121"/>
    </row>
    <row r="107" spans="1:6">
      <c r="A107" s="3">
        <v>1</v>
      </c>
      <c r="B107" s="3" t="s">
        <v>19</v>
      </c>
      <c r="C107" s="9">
        <v>3.1199999999999999E-2</v>
      </c>
      <c r="D107" s="13">
        <f t="shared" ref="D107:D110" si="24">C107+$C$9</f>
        <v>0.72089999999999999</v>
      </c>
      <c r="E107" s="8">
        <f>'TARIFNE STAVKE do 31.03.2022'!F98</f>
        <v>3.9899999999999998E-2</v>
      </c>
      <c r="F107" s="9">
        <f>(D107+E107)</f>
        <v>0.76080000000000003</v>
      </c>
    </row>
    <row r="108" spans="1:6">
      <c r="A108" s="3">
        <v>2</v>
      </c>
      <c r="B108" s="3" t="s">
        <v>20</v>
      </c>
      <c r="C108" s="9">
        <v>3.1199999999999999E-2</v>
      </c>
      <c r="D108" s="13">
        <f t="shared" si="24"/>
        <v>0.72089999999999999</v>
      </c>
      <c r="E108" s="8">
        <f>'TARIFNE STAVKE do 31.03.2022'!F99</f>
        <v>3.1899999999999998E-2</v>
      </c>
      <c r="F108" s="9">
        <f t="shared" ref="F108:F110" si="25">(D108+E108)</f>
        <v>0.75280000000000002</v>
      </c>
    </row>
    <row r="109" spans="1:6">
      <c r="A109" s="3">
        <v>3</v>
      </c>
      <c r="B109" s="3" t="s">
        <v>21</v>
      </c>
      <c r="C109" s="9">
        <v>3.1199999999999999E-2</v>
      </c>
      <c r="D109" s="13">
        <f t="shared" si="24"/>
        <v>0.72089999999999999</v>
      </c>
      <c r="E109" s="8">
        <f>'TARIFNE STAVKE do 31.03.2022'!F100</f>
        <v>3.1899999999999998E-2</v>
      </c>
      <c r="F109" s="9">
        <f t="shared" si="25"/>
        <v>0.75280000000000002</v>
      </c>
    </row>
    <row r="110" spans="1:6">
      <c r="A110" s="3">
        <v>4</v>
      </c>
      <c r="B110" s="3" t="s">
        <v>23</v>
      </c>
      <c r="C110" s="9">
        <v>3.1199999999999999E-2</v>
      </c>
      <c r="D110" s="13">
        <f t="shared" si="24"/>
        <v>0.72089999999999999</v>
      </c>
      <c r="E110" s="8">
        <f>'TARIFNE STAVKE do 31.03.2022'!F101</f>
        <v>2.87E-2</v>
      </c>
      <c r="F110" s="9">
        <f t="shared" si="25"/>
        <v>0.74959999999999993</v>
      </c>
    </row>
    <row r="111" spans="1:6">
      <c r="A111" s="120" t="s">
        <v>45</v>
      </c>
      <c r="B111" s="121"/>
      <c r="C111" s="121"/>
      <c r="D111" s="121"/>
      <c r="E111" s="121"/>
      <c r="F111" s="121"/>
    </row>
    <row r="112" spans="1:6">
      <c r="A112" s="3">
        <v>1</v>
      </c>
      <c r="B112" s="3" t="s">
        <v>19</v>
      </c>
      <c r="C112" s="9">
        <v>3.1199999999999999E-2</v>
      </c>
      <c r="D112" s="13">
        <f t="shared" ref="D112:D113" si="26">C112+$C$9</f>
        <v>0.72089999999999999</v>
      </c>
      <c r="E112" s="8">
        <f>'TARIFNE STAVKE do 31.03.2022'!F105</f>
        <v>3.0499999999999999E-2</v>
      </c>
      <c r="F112" s="9">
        <f>(D112+E112)</f>
        <v>0.75139999999999996</v>
      </c>
    </row>
    <row r="113" spans="1:6">
      <c r="A113" s="3">
        <v>2</v>
      </c>
      <c r="B113" s="3" t="s">
        <v>20</v>
      </c>
      <c r="C113" s="9">
        <v>3.1199999999999999E-2</v>
      </c>
      <c r="D113" s="13">
        <f t="shared" si="26"/>
        <v>0.72089999999999999</v>
      </c>
      <c r="E113" s="8">
        <f>'TARIFNE STAVKE do 31.03.2022'!F106</f>
        <v>3.0499999999999999E-2</v>
      </c>
      <c r="F113" s="9">
        <f>(D113+E113)</f>
        <v>0.75139999999999996</v>
      </c>
    </row>
    <row r="115" spans="1:6">
      <c r="A115" s="117" t="s">
        <v>46</v>
      </c>
      <c r="B115" s="117"/>
      <c r="C115" s="117"/>
      <c r="D115" s="117"/>
      <c r="E115" s="117"/>
      <c r="F115" s="117"/>
    </row>
    <row r="116" spans="1:6" ht="38.25">
      <c r="A116" s="3" t="s">
        <v>8</v>
      </c>
      <c r="B116" s="3" t="s">
        <v>9</v>
      </c>
      <c r="C116" s="4" t="s">
        <v>10</v>
      </c>
      <c r="D116" s="4" t="s">
        <v>11</v>
      </c>
      <c r="E116" s="4" t="s">
        <v>12</v>
      </c>
      <c r="F116" s="4" t="s">
        <v>13</v>
      </c>
    </row>
    <row r="117" spans="1:6">
      <c r="A117" s="7"/>
      <c r="B117" s="7" t="s">
        <v>14</v>
      </c>
      <c r="C117" s="7" t="s">
        <v>15</v>
      </c>
      <c r="D117" s="7" t="s">
        <v>5</v>
      </c>
      <c r="E117" s="7" t="s">
        <v>16</v>
      </c>
      <c r="F117" s="11" t="s">
        <v>17</v>
      </c>
    </row>
    <row r="118" spans="1:6">
      <c r="A118" s="120" t="s">
        <v>47</v>
      </c>
      <c r="B118" s="121"/>
      <c r="C118" s="121"/>
      <c r="D118" s="121"/>
      <c r="E118" s="121"/>
      <c r="F118" s="121"/>
    </row>
    <row r="119" spans="1:6">
      <c r="A119" s="3">
        <v>1</v>
      </c>
      <c r="B119" s="3" t="s">
        <v>20</v>
      </c>
      <c r="C119" s="9">
        <v>2.5000000000000001E-2</v>
      </c>
      <c r="D119" s="13">
        <f t="shared" ref="D119:D123" si="27">C119+$C$9</f>
        <v>0.7147</v>
      </c>
      <c r="E119" s="8">
        <f>'TARIFNE STAVKE do 31.03.2022'!F110</f>
        <v>3.1899999999999998E-2</v>
      </c>
      <c r="F119" s="9">
        <f>(D119+E119)</f>
        <v>0.74660000000000004</v>
      </c>
    </row>
    <row r="120" spans="1:6">
      <c r="A120" s="3">
        <v>2</v>
      </c>
      <c r="B120" s="3" t="s">
        <v>21</v>
      </c>
      <c r="C120" s="9">
        <v>2.5000000000000001E-2</v>
      </c>
      <c r="D120" s="13">
        <f t="shared" si="27"/>
        <v>0.7147</v>
      </c>
      <c r="E120" s="8">
        <f>'TARIFNE STAVKE do 31.03.2022'!F111</f>
        <v>2.5499999999999998E-2</v>
      </c>
      <c r="F120" s="9">
        <f t="shared" ref="F120:F123" si="28">(D120+E120)</f>
        <v>0.74019999999999997</v>
      </c>
    </row>
    <row r="121" spans="1:6">
      <c r="A121" s="3">
        <v>3</v>
      </c>
      <c r="B121" s="3" t="s">
        <v>22</v>
      </c>
      <c r="C121" s="9">
        <v>2.5000000000000001E-2</v>
      </c>
      <c r="D121" s="13">
        <f t="shared" si="27"/>
        <v>0.7147</v>
      </c>
      <c r="E121" s="8">
        <f>'TARIFNE STAVKE do 31.03.2022'!F112</f>
        <v>2.3900000000000001E-2</v>
      </c>
      <c r="F121" s="9">
        <f t="shared" si="28"/>
        <v>0.73860000000000003</v>
      </c>
    </row>
    <row r="122" spans="1:6">
      <c r="A122" s="3">
        <v>4</v>
      </c>
      <c r="B122" s="3" t="s">
        <v>23</v>
      </c>
      <c r="C122" s="9">
        <v>2.5000000000000001E-2</v>
      </c>
      <c r="D122" s="13">
        <f t="shared" si="27"/>
        <v>0.7147</v>
      </c>
      <c r="E122" s="8">
        <f>'TARIFNE STAVKE do 31.03.2022'!F113</f>
        <v>2.23E-2</v>
      </c>
      <c r="F122" s="9">
        <f t="shared" si="28"/>
        <v>0.73699999999999999</v>
      </c>
    </row>
    <row r="123" spans="1:6">
      <c r="A123" s="3">
        <v>5</v>
      </c>
      <c r="B123" s="3" t="s">
        <v>24</v>
      </c>
      <c r="C123" s="9">
        <v>2.5000000000000001E-2</v>
      </c>
      <c r="D123" s="13">
        <f t="shared" si="27"/>
        <v>0.7147</v>
      </c>
      <c r="E123" s="8">
        <f>'TARIFNE STAVKE do 31.03.2022'!F114</f>
        <v>2.07E-2</v>
      </c>
      <c r="F123" s="9">
        <f t="shared" si="28"/>
        <v>0.73540000000000005</v>
      </c>
    </row>
    <row r="125" spans="1:6">
      <c r="A125" s="117" t="s">
        <v>48</v>
      </c>
      <c r="B125" s="117"/>
      <c r="C125" s="117"/>
      <c r="D125" s="117"/>
      <c r="E125" s="117"/>
      <c r="F125" s="117"/>
    </row>
    <row r="126" spans="1:6" ht="38.25">
      <c r="A126" s="3" t="s">
        <v>8</v>
      </c>
      <c r="B126" s="3" t="s">
        <v>9</v>
      </c>
      <c r="C126" s="4" t="s">
        <v>10</v>
      </c>
      <c r="D126" s="4" t="s">
        <v>11</v>
      </c>
      <c r="E126" s="4" t="s">
        <v>12</v>
      </c>
      <c r="F126" s="4" t="s">
        <v>13</v>
      </c>
    </row>
    <row r="127" spans="1:6">
      <c r="A127" s="7"/>
      <c r="B127" s="7" t="s">
        <v>14</v>
      </c>
      <c r="C127" s="7" t="s">
        <v>15</v>
      </c>
      <c r="D127" s="7" t="s">
        <v>5</v>
      </c>
      <c r="E127" s="7" t="s">
        <v>16</v>
      </c>
      <c r="F127" s="11" t="s">
        <v>17</v>
      </c>
    </row>
    <row r="128" spans="1:6">
      <c r="A128" s="120" t="s">
        <v>49</v>
      </c>
      <c r="B128" s="121"/>
      <c r="C128" s="121"/>
      <c r="D128" s="121"/>
      <c r="E128" s="121"/>
      <c r="F128" s="121"/>
    </row>
    <row r="129" spans="1:6">
      <c r="A129" s="3">
        <v>1</v>
      </c>
      <c r="B129" s="3" t="s">
        <v>19</v>
      </c>
      <c r="C129" s="9">
        <v>2.6599999999999999E-2</v>
      </c>
      <c r="D129" s="13">
        <f t="shared" ref="D129:D134" si="29">C129+$C$9</f>
        <v>0.71629999999999994</v>
      </c>
      <c r="E129" s="8">
        <f>'TARIFNE STAVKE do 31.03.2022'!F118</f>
        <v>3.2800000000000003E-2</v>
      </c>
      <c r="F129" s="9">
        <f>(D129+E129)</f>
        <v>0.74909999999999999</v>
      </c>
    </row>
    <row r="130" spans="1:6">
      <c r="A130" s="3">
        <v>2</v>
      </c>
      <c r="B130" s="3" t="s">
        <v>20</v>
      </c>
      <c r="C130" s="9">
        <v>2.6599999999999999E-2</v>
      </c>
      <c r="D130" s="13">
        <f t="shared" si="29"/>
        <v>0.71629999999999994</v>
      </c>
      <c r="E130" s="8">
        <f>'TARIFNE STAVKE do 31.03.2022'!F119</f>
        <v>3.2800000000000003E-2</v>
      </c>
      <c r="F130" s="9">
        <f t="shared" ref="F130:F134" si="30">(D130+E130)</f>
        <v>0.74909999999999999</v>
      </c>
    </row>
    <row r="131" spans="1:6">
      <c r="A131" s="3">
        <v>3</v>
      </c>
      <c r="B131" s="3" t="s">
        <v>21</v>
      </c>
      <c r="C131" s="9">
        <v>2.6599999999999999E-2</v>
      </c>
      <c r="D131" s="13">
        <f t="shared" si="29"/>
        <v>0.71629999999999994</v>
      </c>
      <c r="E131" s="8">
        <f>'TARIFNE STAVKE do 31.03.2022'!F120</f>
        <v>3.2800000000000003E-2</v>
      </c>
      <c r="F131" s="9">
        <f t="shared" si="30"/>
        <v>0.74909999999999999</v>
      </c>
    </row>
    <row r="132" spans="1:6">
      <c r="A132" s="3">
        <v>4</v>
      </c>
      <c r="B132" s="3" t="s">
        <v>22</v>
      </c>
      <c r="C132" s="9">
        <v>2.6599999999999999E-2</v>
      </c>
      <c r="D132" s="13">
        <f t="shared" si="29"/>
        <v>0.71629999999999994</v>
      </c>
      <c r="E132" s="8">
        <f>'TARIFNE STAVKE do 31.03.2022'!F121</f>
        <v>3.1199999999999999E-2</v>
      </c>
      <c r="F132" s="9">
        <f t="shared" si="30"/>
        <v>0.74749999999999994</v>
      </c>
    </row>
    <row r="133" spans="1:6">
      <c r="A133" s="3">
        <v>5</v>
      </c>
      <c r="B133" s="3" t="s">
        <v>23</v>
      </c>
      <c r="C133" s="9">
        <v>2.6599999999999999E-2</v>
      </c>
      <c r="D133" s="13">
        <f t="shared" si="29"/>
        <v>0.71629999999999994</v>
      </c>
      <c r="E133" s="8">
        <f>'TARIFNE STAVKE do 31.03.2022'!F122</f>
        <v>2.9499999999999998E-2</v>
      </c>
      <c r="F133" s="9">
        <f t="shared" si="30"/>
        <v>0.74579999999999991</v>
      </c>
    </row>
    <row r="134" spans="1:6">
      <c r="A134" s="3">
        <v>6</v>
      </c>
      <c r="B134" s="3" t="s">
        <v>24</v>
      </c>
      <c r="C134" s="9">
        <v>2.6599999999999999E-2</v>
      </c>
      <c r="D134" s="13">
        <f t="shared" si="29"/>
        <v>0.71629999999999994</v>
      </c>
      <c r="E134" s="8">
        <f>'TARIFNE STAVKE do 31.03.2022'!F123</f>
        <v>2.7900000000000001E-2</v>
      </c>
      <c r="F134" s="9">
        <f t="shared" si="30"/>
        <v>0.74419999999999997</v>
      </c>
    </row>
    <row r="135" spans="1:6">
      <c r="A135" s="120" t="s">
        <v>50</v>
      </c>
      <c r="B135" s="121"/>
      <c r="C135" s="121"/>
      <c r="D135" s="121"/>
      <c r="E135" s="121"/>
      <c r="F135" s="121"/>
    </row>
    <row r="136" spans="1:6">
      <c r="A136" s="3">
        <v>1</v>
      </c>
      <c r="B136" s="3" t="s">
        <v>19</v>
      </c>
      <c r="C136" s="9">
        <v>2.6599999999999999E-2</v>
      </c>
      <c r="D136" s="13">
        <f t="shared" ref="D136:D140" si="31">C136+$C$9</f>
        <v>0.71629999999999994</v>
      </c>
      <c r="E136" s="8">
        <f>'TARIFNE STAVKE do 31.03.2022'!F127</f>
        <v>4.3700000000000003E-2</v>
      </c>
      <c r="F136" s="9">
        <f>(D136+E136)</f>
        <v>0.7599999999999999</v>
      </c>
    </row>
    <row r="137" spans="1:6">
      <c r="A137" s="3">
        <v>2</v>
      </c>
      <c r="B137" s="3" t="s">
        <v>20</v>
      </c>
      <c r="C137" s="9">
        <v>2.6599999999999999E-2</v>
      </c>
      <c r="D137" s="13">
        <f t="shared" si="31"/>
        <v>0.71629999999999994</v>
      </c>
      <c r="E137" s="8">
        <f>'TARIFNE STAVKE do 31.03.2022'!F128</f>
        <v>3.6400000000000002E-2</v>
      </c>
      <c r="F137" s="9">
        <f t="shared" ref="F137:F140" si="32">(D137+E137)</f>
        <v>0.75269999999999992</v>
      </c>
    </row>
    <row r="138" spans="1:6">
      <c r="A138" s="3">
        <v>3</v>
      </c>
      <c r="B138" s="3" t="s">
        <v>21</v>
      </c>
      <c r="C138" s="9">
        <v>2.6599999999999999E-2</v>
      </c>
      <c r="D138" s="13">
        <f t="shared" si="31"/>
        <v>0.71629999999999994</v>
      </c>
      <c r="E138" s="8">
        <f>'TARIFNE STAVKE do 31.03.2022'!F129</f>
        <v>3.2800000000000003E-2</v>
      </c>
      <c r="F138" s="9">
        <f t="shared" si="32"/>
        <v>0.74909999999999999</v>
      </c>
    </row>
    <row r="139" spans="1:6">
      <c r="A139" s="3">
        <v>4</v>
      </c>
      <c r="B139" s="3" t="s">
        <v>22</v>
      </c>
      <c r="C139" s="9">
        <v>2.6599999999999999E-2</v>
      </c>
      <c r="D139" s="13">
        <f t="shared" si="31"/>
        <v>0.71629999999999994</v>
      </c>
      <c r="E139" s="8">
        <f>'TARIFNE STAVKE do 31.03.2022'!F130</f>
        <v>3.09E-2</v>
      </c>
      <c r="F139" s="9">
        <f t="shared" si="32"/>
        <v>0.74719999999999998</v>
      </c>
    </row>
    <row r="140" spans="1:6">
      <c r="A140" s="3">
        <v>5</v>
      </c>
      <c r="B140" s="3" t="s">
        <v>23</v>
      </c>
      <c r="C140" s="9">
        <v>2.6599999999999999E-2</v>
      </c>
      <c r="D140" s="13">
        <f t="shared" si="31"/>
        <v>0.71629999999999994</v>
      </c>
      <c r="E140" s="8">
        <f>'TARIFNE STAVKE do 31.03.2022'!F131</f>
        <v>3.09E-2</v>
      </c>
      <c r="F140" s="9">
        <f t="shared" si="32"/>
        <v>0.74719999999999998</v>
      </c>
    </row>
    <row r="142" spans="1:6">
      <c r="A142" s="117" t="s">
        <v>51</v>
      </c>
      <c r="B142" s="117"/>
      <c r="C142" s="117"/>
      <c r="D142" s="117"/>
      <c r="E142" s="117"/>
      <c r="F142" s="117"/>
    </row>
    <row r="143" spans="1:6" ht="38.25">
      <c r="A143" s="3" t="s">
        <v>8</v>
      </c>
      <c r="B143" s="3" t="s">
        <v>9</v>
      </c>
      <c r="C143" s="4" t="s">
        <v>10</v>
      </c>
      <c r="D143" s="4" t="s">
        <v>11</v>
      </c>
      <c r="E143" s="4" t="s">
        <v>12</v>
      </c>
      <c r="F143" s="4" t="s">
        <v>13</v>
      </c>
    </row>
    <row r="144" spans="1:6">
      <c r="A144" s="7"/>
      <c r="B144" s="7" t="s">
        <v>14</v>
      </c>
      <c r="C144" s="7" t="s">
        <v>15</v>
      </c>
      <c r="D144" s="7" t="s">
        <v>5</v>
      </c>
      <c r="E144" s="7" t="s">
        <v>16</v>
      </c>
      <c r="F144" s="11" t="s">
        <v>17</v>
      </c>
    </row>
    <row r="145" spans="1:6">
      <c r="A145" s="120" t="s">
        <v>52</v>
      </c>
      <c r="B145" s="121"/>
      <c r="C145" s="121"/>
      <c r="D145" s="121"/>
      <c r="E145" s="121"/>
      <c r="F145" s="121"/>
    </row>
    <row r="146" spans="1:6">
      <c r="A146" s="3">
        <v>1</v>
      </c>
      <c r="B146" s="3" t="s">
        <v>19</v>
      </c>
      <c r="C146" s="9">
        <v>2.63E-2</v>
      </c>
      <c r="D146" s="13">
        <f t="shared" ref="D146:D150" si="33">C146+$C$9</f>
        <v>0.71599999999999997</v>
      </c>
      <c r="E146" s="8">
        <f>'TARIFNE STAVKE do 31.03.2022'!F135</f>
        <v>5.8400000000000001E-2</v>
      </c>
      <c r="F146" s="9">
        <f>(D146+E146)</f>
        <v>0.77439999999999998</v>
      </c>
    </row>
    <row r="147" spans="1:6">
      <c r="A147" s="3">
        <v>2</v>
      </c>
      <c r="B147" s="3" t="s">
        <v>20</v>
      </c>
      <c r="C147" s="9">
        <v>2.63E-2</v>
      </c>
      <c r="D147" s="13">
        <f t="shared" si="33"/>
        <v>0.71599999999999997</v>
      </c>
      <c r="E147" s="8">
        <f>'TARIFNE STAVKE do 31.03.2022'!F136</f>
        <v>5.0799999999999998E-2</v>
      </c>
      <c r="F147" s="9">
        <f t="shared" ref="F147:F150" si="34">(D147+E147)</f>
        <v>0.76679999999999993</v>
      </c>
    </row>
    <row r="148" spans="1:6">
      <c r="A148" s="3">
        <v>3</v>
      </c>
      <c r="B148" s="3" t="s">
        <v>21</v>
      </c>
      <c r="C148" s="9">
        <v>2.63E-2</v>
      </c>
      <c r="D148" s="13">
        <f t="shared" si="33"/>
        <v>0.71599999999999997</v>
      </c>
      <c r="E148" s="8">
        <f>'TARIFNE STAVKE do 31.03.2022'!F137</f>
        <v>4.3200000000000002E-2</v>
      </c>
      <c r="F148" s="9">
        <f t="shared" si="34"/>
        <v>0.75919999999999999</v>
      </c>
    </row>
    <row r="149" spans="1:6">
      <c r="A149" s="3">
        <v>4</v>
      </c>
      <c r="B149" s="3" t="s">
        <v>22</v>
      </c>
      <c r="C149" s="9">
        <v>2.63E-2</v>
      </c>
      <c r="D149" s="13">
        <f t="shared" si="33"/>
        <v>0.71599999999999997</v>
      </c>
      <c r="E149" s="8">
        <f>'TARIFNE STAVKE do 31.03.2022'!F138</f>
        <v>4.2200000000000001E-2</v>
      </c>
      <c r="F149" s="9">
        <f t="shared" si="34"/>
        <v>0.75819999999999999</v>
      </c>
    </row>
    <row r="150" spans="1:6">
      <c r="A150" s="3">
        <v>5</v>
      </c>
      <c r="B150" s="3" t="s">
        <v>23</v>
      </c>
      <c r="C150" s="9">
        <v>2.63E-2</v>
      </c>
      <c r="D150" s="13">
        <f t="shared" si="33"/>
        <v>0.71599999999999997</v>
      </c>
      <c r="E150" s="8">
        <f>'TARIFNE STAVKE do 31.03.2022'!F139</f>
        <v>4.0599999999999997E-2</v>
      </c>
      <c r="F150" s="9">
        <f t="shared" si="34"/>
        <v>0.75659999999999994</v>
      </c>
    </row>
    <row r="152" spans="1:6">
      <c r="A152" s="117" t="s">
        <v>53</v>
      </c>
      <c r="B152" s="117"/>
      <c r="C152" s="117"/>
      <c r="D152" s="117"/>
      <c r="E152" s="117"/>
      <c r="F152" s="117"/>
    </row>
    <row r="153" spans="1:6" ht="38.25">
      <c r="A153" s="3" t="s">
        <v>8</v>
      </c>
      <c r="B153" s="3" t="s">
        <v>9</v>
      </c>
      <c r="C153" s="4" t="s">
        <v>10</v>
      </c>
      <c r="D153" s="4" t="s">
        <v>11</v>
      </c>
      <c r="E153" s="4" t="s">
        <v>12</v>
      </c>
      <c r="F153" s="4" t="s">
        <v>13</v>
      </c>
    </row>
    <row r="154" spans="1:6">
      <c r="A154" s="7"/>
      <c r="B154" s="7" t="s">
        <v>14</v>
      </c>
      <c r="C154" s="7" t="s">
        <v>15</v>
      </c>
      <c r="D154" s="7" t="s">
        <v>5</v>
      </c>
      <c r="E154" s="7" t="s">
        <v>16</v>
      </c>
      <c r="F154" s="11" t="s">
        <v>17</v>
      </c>
    </row>
    <row r="155" spans="1:6">
      <c r="A155" s="120" t="s">
        <v>54</v>
      </c>
      <c r="B155" s="121"/>
      <c r="C155" s="121"/>
      <c r="D155" s="121"/>
      <c r="E155" s="121"/>
      <c r="F155" s="121"/>
    </row>
    <row r="156" spans="1:6">
      <c r="A156" s="3">
        <v>1</v>
      </c>
      <c r="B156" s="3" t="s">
        <v>19</v>
      </c>
      <c r="C156" s="9">
        <v>2.6599999999999999E-2</v>
      </c>
      <c r="D156" s="13">
        <f t="shared" ref="D156:D161" si="35">C156+$C$9</f>
        <v>0.71629999999999994</v>
      </c>
      <c r="E156" s="8">
        <f>'TARIFNE STAVKE do 31.03.2022'!F143</f>
        <v>6.0699999999999997E-2</v>
      </c>
      <c r="F156" s="9">
        <f>(D156+E156)</f>
        <v>0.77699999999999991</v>
      </c>
    </row>
    <row r="157" spans="1:6">
      <c r="A157" s="3">
        <v>2</v>
      </c>
      <c r="B157" s="3" t="s">
        <v>20</v>
      </c>
      <c r="C157" s="9">
        <v>2.6599999999999999E-2</v>
      </c>
      <c r="D157" s="13">
        <f t="shared" si="35"/>
        <v>0.71629999999999994</v>
      </c>
      <c r="E157" s="8">
        <f>'TARIFNE STAVKE do 31.03.2022'!F144</f>
        <v>6.0699999999999997E-2</v>
      </c>
      <c r="F157" s="9">
        <f t="shared" ref="F157:F161" si="36">(D157+E157)</f>
        <v>0.77699999999999991</v>
      </c>
    </row>
    <row r="158" spans="1:6">
      <c r="A158" s="3">
        <v>3</v>
      </c>
      <c r="B158" s="3" t="s">
        <v>21</v>
      </c>
      <c r="C158" s="9">
        <v>2.6599999999999999E-2</v>
      </c>
      <c r="D158" s="13">
        <f t="shared" si="35"/>
        <v>0.71629999999999994</v>
      </c>
      <c r="E158" s="8">
        <f>'TARIFNE STAVKE do 31.03.2022'!F145</f>
        <v>4.8599999999999997E-2</v>
      </c>
      <c r="F158" s="9">
        <f t="shared" si="36"/>
        <v>0.76489999999999991</v>
      </c>
    </row>
    <row r="159" spans="1:6">
      <c r="A159" s="3">
        <v>4</v>
      </c>
      <c r="B159" s="3" t="s">
        <v>22</v>
      </c>
      <c r="C159" s="9">
        <v>2.6599999999999999E-2</v>
      </c>
      <c r="D159" s="13">
        <f t="shared" si="35"/>
        <v>0.71629999999999994</v>
      </c>
      <c r="E159" s="8">
        <f>'TARIFNE STAVKE do 31.03.2022'!F146</f>
        <v>4.5499999999999999E-2</v>
      </c>
      <c r="F159" s="9">
        <f t="shared" si="36"/>
        <v>0.76179999999999992</v>
      </c>
    </row>
    <row r="160" spans="1:6">
      <c r="A160" s="3">
        <v>5</v>
      </c>
      <c r="B160" s="3" t="s">
        <v>23</v>
      </c>
      <c r="C160" s="9">
        <v>2.6599999999999999E-2</v>
      </c>
      <c r="D160" s="13">
        <f t="shared" si="35"/>
        <v>0.71629999999999994</v>
      </c>
      <c r="E160" s="8">
        <f>'TARIFNE STAVKE do 31.03.2022'!F147</f>
        <v>4.2500000000000003E-2</v>
      </c>
      <c r="F160" s="9">
        <f t="shared" si="36"/>
        <v>0.75879999999999992</v>
      </c>
    </row>
    <row r="161" spans="1:6">
      <c r="A161" s="3">
        <v>6</v>
      </c>
      <c r="B161" s="3" t="s">
        <v>24</v>
      </c>
      <c r="C161" s="9">
        <v>2.6599999999999999E-2</v>
      </c>
      <c r="D161" s="13">
        <f t="shared" si="35"/>
        <v>0.71629999999999994</v>
      </c>
      <c r="E161" s="8">
        <f>'TARIFNE STAVKE do 31.03.2022'!F148</f>
        <v>3.95E-2</v>
      </c>
      <c r="F161" s="9">
        <f t="shared" si="36"/>
        <v>0.75579999999999992</v>
      </c>
    </row>
    <row r="163" spans="1:6">
      <c r="A163" s="117" t="s">
        <v>55</v>
      </c>
      <c r="B163" s="117"/>
      <c r="C163" s="117"/>
      <c r="D163" s="117"/>
      <c r="E163" s="117"/>
      <c r="F163" s="117"/>
    </row>
    <row r="164" spans="1:6" ht="38.25">
      <c r="A164" s="3" t="s">
        <v>8</v>
      </c>
      <c r="B164" s="3" t="s">
        <v>9</v>
      </c>
      <c r="C164" s="4" t="s">
        <v>10</v>
      </c>
      <c r="D164" s="4" t="s">
        <v>11</v>
      </c>
      <c r="E164" s="4" t="s">
        <v>12</v>
      </c>
      <c r="F164" s="4" t="s">
        <v>13</v>
      </c>
    </row>
    <row r="165" spans="1:6">
      <c r="A165" s="7"/>
      <c r="B165" s="7" t="s">
        <v>14</v>
      </c>
      <c r="C165" s="7" t="s">
        <v>15</v>
      </c>
      <c r="D165" s="7" t="s">
        <v>5</v>
      </c>
      <c r="E165" s="7" t="s">
        <v>16</v>
      </c>
      <c r="F165" s="11" t="s">
        <v>17</v>
      </c>
    </row>
    <row r="166" spans="1:6">
      <c r="A166" s="120" t="s">
        <v>56</v>
      </c>
      <c r="B166" s="121"/>
      <c r="C166" s="121"/>
      <c r="D166" s="121"/>
      <c r="E166" s="121"/>
      <c r="F166" s="121"/>
    </row>
    <row r="167" spans="1:6">
      <c r="A167" s="3">
        <v>1</v>
      </c>
      <c r="B167" s="3" t="s">
        <v>19</v>
      </c>
      <c r="C167" s="9">
        <v>2.6599999999999999E-2</v>
      </c>
      <c r="D167" s="13">
        <f t="shared" ref="D167:D172" si="37">C167+$C$9</f>
        <v>0.71629999999999994</v>
      </c>
      <c r="E167" s="8">
        <f>'TARIFNE STAVKE do 31.03.2022'!F152</f>
        <v>3.8699999999999998E-2</v>
      </c>
      <c r="F167" s="9">
        <f>(D167+E167)</f>
        <v>0.75499999999999989</v>
      </c>
    </row>
    <row r="168" spans="1:6">
      <c r="A168" s="3">
        <v>2</v>
      </c>
      <c r="B168" s="3" t="s">
        <v>20</v>
      </c>
      <c r="C168" s="9">
        <v>2.6599999999999999E-2</v>
      </c>
      <c r="D168" s="13">
        <f t="shared" si="37"/>
        <v>0.71629999999999994</v>
      </c>
      <c r="E168" s="8">
        <f>'TARIFNE STAVKE do 31.03.2022'!F153</f>
        <v>3.8699999999999998E-2</v>
      </c>
      <c r="F168" s="9">
        <f t="shared" ref="F168:F172" si="38">(D168+E168)</f>
        <v>0.75499999999999989</v>
      </c>
    </row>
    <row r="169" spans="1:6">
      <c r="A169" s="3">
        <v>3</v>
      </c>
      <c r="B169" s="3" t="s">
        <v>21</v>
      </c>
      <c r="C169" s="9">
        <v>2.6599999999999999E-2</v>
      </c>
      <c r="D169" s="13">
        <f t="shared" si="37"/>
        <v>0.71629999999999994</v>
      </c>
      <c r="E169" s="8">
        <f>'TARIFNE STAVKE do 31.03.2022'!F154</f>
        <v>3.1E-2</v>
      </c>
      <c r="F169" s="9">
        <f t="shared" si="38"/>
        <v>0.74729999999999996</v>
      </c>
    </row>
    <row r="170" spans="1:6">
      <c r="A170" s="3">
        <v>4</v>
      </c>
      <c r="B170" s="3" t="s">
        <v>22</v>
      </c>
      <c r="C170" s="9">
        <v>2.6599999999999999E-2</v>
      </c>
      <c r="D170" s="13">
        <f t="shared" si="37"/>
        <v>0.71629999999999994</v>
      </c>
      <c r="E170" s="8">
        <f>'TARIFNE STAVKE do 31.03.2022'!F155</f>
        <v>2.9000000000000001E-2</v>
      </c>
      <c r="F170" s="9">
        <f t="shared" si="38"/>
        <v>0.74529999999999996</v>
      </c>
    </row>
    <row r="171" spans="1:6">
      <c r="A171" s="3">
        <v>5</v>
      </c>
      <c r="B171" s="3" t="s">
        <v>23</v>
      </c>
      <c r="C171" s="9">
        <v>2.6599999999999999E-2</v>
      </c>
      <c r="D171" s="13">
        <f t="shared" si="37"/>
        <v>0.71629999999999994</v>
      </c>
      <c r="E171" s="8">
        <f>'TARIFNE STAVKE do 31.03.2022'!F156</f>
        <v>2.7099999999999999E-2</v>
      </c>
      <c r="F171" s="9">
        <f t="shared" si="38"/>
        <v>0.74339999999999995</v>
      </c>
    </row>
    <row r="172" spans="1:6">
      <c r="A172" s="3">
        <v>6</v>
      </c>
      <c r="B172" s="3" t="s">
        <v>24</v>
      </c>
      <c r="C172" s="9">
        <v>2.6599999999999999E-2</v>
      </c>
      <c r="D172" s="13">
        <f t="shared" si="37"/>
        <v>0.71629999999999994</v>
      </c>
      <c r="E172" s="8">
        <f>'TARIFNE STAVKE do 31.03.2022'!F157</f>
        <v>2.52E-2</v>
      </c>
      <c r="F172" s="9">
        <f t="shared" si="38"/>
        <v>0.74149999999999994</v>
      </c>
    </row>
    <row r="174" spans="1:6">
      <c r="A174" s="117" t="s">
        <v>57</v>
      </c>
      <c r="B174" s="117"/>
      <c r="C174" s="117"/>
      <c r="D174" s="117"/>
      <c r="E174" s="117"/>
      <c r="F174" s="117"/>
    </row>
    <row r="175" spans="1:6" ht="38.25">
      <c r="A175" s="3" t="s">
        <v>8</v>
      </c>
      <c r="B175" s="3" t="s">
        <v>9</v>
      </c>
      <c r="C175" s="4" t="s">
        <v>10</v>
      </c>
      <c r="D175" s="4" t="s">
        <v>11</v>
      </c>
      <c r="E175" s="4" t="s">
        <v>12</v>
      </c>
      <c r="F175" s="4" t="s">
        <v>13</v>
      </c>
    </row>
    <row r="176" spans="1:6">
      <c r="A176" s="7"/>
      <c r="B176" s="7" t="s">
        <v>14</v>
      </c>
      <c r="C176" s="7" t="s">
        <v>15</v>
      </c>
      <c r="D176" s="7" t="s">
        <v>5</v>
      </c>
      <c r="E176" s="7" t="s">
        <v>16</v>
      </c>
      <c r="F176" s="11" t="s">
        <v>17</v>
      </c>
    </row>
    <row r="177" spans="1:6">
      <c r="A177" s="120" t="s">
        <v>58</v>
      </c>
      <c r="B177" s="121"/>
      <c r="C177" s="121"/>
      <c r="D177" s="121"/>
      <c r="E177" s="121"/>
      <c r="F177" s="121"/>
    </row>
    <row r="178" spans="1:6">
      <c r="A178" s="3">
        <v>1</v>
      </c>
      <c r="B178" s="3" t="s">
        <v>20</v>
      </c>
      <c r="C178" s="9">
        <v>2.6599999999999999E-2</v>
      </c>
      <c r="D178" s="13">
        <f t="shared" ref="D178:D180" si="39">C178+$C$9</f>
        <v>0.71629999999999994</v>
      </c>
      <c r="E178" s="8">
        <f>'TARIFNE STAVKE do 31.03.2022'!F161</f>
        <v>3.0300000000000001E-2</v>
      </c>
      <c r="F178" s="9">
        <f>(D178+E178)</f>
        <v>0.74659999999999993</v>
      </c>
    </row>
    <row r="179" spans="1:6">
      <c r="A179" s="3">
        <v>2</v>
      </c>
      <c r="B179" s="3" t="s">
        <v>21</v>
      </c>
      <c r="C179" s="9">
        <v>2.6599999999999999E-2</v>
      </c>
      <c r="D179" s="13">
        <f t="shared" si="39"/>
        <v>0.71629999999999994</v>
      </c>
      <c r="E179" s="8">
        <f>'TARIFNE STAVKE do 31.03.2022'!F162</f>
        <v>2.9700000000000001E-2</v>
      </c>
      <c r="F179" s="9">
        <f t="shared" ref="F179:F180" si="40">(D179+E179)</f>
        <v>0.74599999999999989</v>
      </c>
    </row>
    <row r="180" spans="1:6">
      <c r="A180" s="3">
        <v>3</v>
      </c>
      <c r="B180" s="3" t="s">
        <v>23</v>
      </c>
      <c r="C180" s="9">
        <v>2.6599999999999999E-2</v>
      </c>
      <c r="D180" s="13">
        <f t="shared" si="39"/>
        <v>0.71629999999999994</v>
      </c>
      <c r="E180" s="8">
        <f>'TARIFNE STAVKE do 31.03.2022'!F163</f>
        <v>2.7300000000000001E-2</v>
      </c>
      <c r="F180" s="9">
        <f t="shared" si="40"/>
        <v>0.74359999999999993</v>
      </c>
    </row>
    <row r="182" spans="1:6">
      <c r="A182" s="117" t="s">
        <v>59</v>
      </c>
      <c r="B182" s="117"/>
      <c r="C182" s="117"/>
      <c r="D182" s="117"/>
      <c r="E182" s="117"/>
      <c r="F182" s="117"/>
    </row>
    <row r="183" spans="1:6" ht="38.25">
      <c r="A183" s="3" t="s">
        <v>8</v>
      </c>
      <c r="B183" s="3" t="s">
        <v>9</v>
      </c>
      <c r="C183" s="4" t="s">
        <v>10</v>
      </c>
      <c r="D183" s="4" t="s">
        <v>11</v>
      </c>
      <c r="E183" s="4" t="s">
        <v>12</v>
      </c>
      <c r="F183" s="4" t="s">
        <v>13</v>
      </c>
    </row>
    <row r="184" spans="1:6">
      <c r="A184" s="7"/>
      <c r="B184" s="7" t="s">
        <v>14</v>
      </c>
      <c r="C184" s="7" t="s">
        <v>15</v>
      </c>
      <c r="D184" s="7" t="s">
        <v>5</v>
      </c>
      <c r="E184" s="7" t="s">
        <v>16</v>
      </c>
      <c r="F184" s="11" t="s">
        <v>17</v>
      </c>
    </row>
    <row r="185" spans="1:6">
      <c r="A185" s="120" t="s">
        <v>60</v>
      </c>
      <c r="B185" s="121"/>
      <c r="C185" s="121"/>
      <c r="D185" s="121"/>
      <c r="E185" s="121"/>
      <c r="F185" s="121"/>
    </row>
    <row r="186" spans="1:6">
      <c r="A186" s="3">
        <v>1</v>
      </c>
      <c r="B186" s="3" t="s">
        <v>20</v>
      </c>
      <c r="C186" s="9">
        <v>2.6599999999999999E-2</v>
      </c>
      <c r="D186" s="13">
        <f t="shared" ref="D186:D189" si="41">C186+$C$9</f>
        <v>0.71629999999999994</v>
      </c>
      <c r="E186" s="8">
        <f>'TARIFNE STAVKE do 31.03.2022'!F167</f>
        <v>6.9199999999999998E-2</v>
      </c>
      <c r="F186" s="9">
        <f t="shared" ref="F186:F189" si="42">(D186+E186)</f>
        <v>0.78549999999999998</v>
      </c>
    </row>
    <row r="187" spans="1:6">
      <c r="A187" s="3">
        <v>2</v>
      </c>
      <c r="B187" s="3" t="s">
        <v>21</v>
      </c>
      <c r="C187" s="9">
        <v>2.6599999999999999E-2</v>
      </c>
      <c r="D187" s="13">
        <f t="shared" si="41"/>
        <v>0.71629999999999994</v>
      </c>
      <c r="E187" s="8">
        <f>'TARIFNE STAVKE do 31.03.2022'!F168</f>
        <v>6.5699999999999995E-2</v>
      </c>
      <c r="F187" s="9">
        <f t="shared" si="42"/>
        <v>0.78199999999999992</v>
      </c>
    </row>
    <row r="188" spans="1:6">
      <c r="A188" s="3">
        <v>3</v>
      </c>
      <c r="B188" s="3" t="s">
        <v>23</v>
      </c>
      <c r="C188" s="9">
        <v>2.6599999999999999E-2</v>
      </c>
      <c r="D188" s="13">
        <f t="shared" si="41"/>
        <v>0.71629999999999994</v>
      </c>
      <c r="E188" s="8">
        <f>'TARIFNE STAVKE do 31.03.2022'!F169</f>
        <v>5.8799999999999998E-2</v>
      </c>
      <c r="F188" s="9">
        <f t="shared" si="42"/>
        <v>0.7750999999999999</v>
      </c>
    </row>
    <row r="189" spans="1:6">
      <c r="A189" s="3">
        <v>4</v>
      </c>
      <c r="B189" s="3" t="s">
        <v>25</v>
      </c>
      <c r="C189" s="9">
        <v>2.6599999999999999E-2</v>
      </c>
      <c r="D189" s="13">
        <f t="shared" si="41"/>
        <v>0.71629999999999994</v>
      </c>
      <c r="E189" s="8">
        <f>'TARIFNE STAVKE do 31.03.2022'!F170</f>
        <v>4.1500000000000002E-2</v>
      </c>
      <c r="F189" s="9">
        <f t="shared" si="42"/>
        <v>0.75779999999999992</v>
      </c>
    </row>
    <row r="191" spans="1:6">
      <c r="A191" s="117" t="s">
        <v>61</v>
      </c>
      <c r="B191" s="117"/>
      <c r="C191" s="117"/>
      <c r="D191" s="117"/>
      <c r="E191" s="117"/>
      <c r="F191" s="117"/>
    </row>
    <row r="192" spans="1:6" ht="38.25">
      <c r="A192" s="3" t="s">
        <v>8</v>
      </c>
      <c r="B192" s="3" t="s">
        <v>9</v>
      </c>
      <c r="C192" s="4" t="s">
        <v>10</v>
      </c>
      <c r="D192" s="4" t="s">
        <v>11</v>
      </c>
      <c r="E192" s="4" t="s">
        <v>12</v>
      </c>
      <c r="F192" s="4" t="s">
        <v>13</v>
      </c>
    </row>
    <row r="193" spans="1:6">
      <c r="A193" s="7"/>
      <c r="B193" s="7" t="s">
        <v>14</v>
      </c>
      <c r="C193" s="7" t="s">
        <v>15</v>
      </c>
      <c r="D193" s="7" t="s">
        <v>5</v>
      </c>
      <c r="E193" s="7" t="s">
        <v>16</v>
      </c>
      <c r="F193" s="11" t="s">
        <v>17</v>
      </c>
    </row>
    <row r="194" spans="1:6">
      <c r="A194" s="120" t="s">
        <v>62</v>
      </c>
      <c r="B194" s="121"/>
      <c r="C194" s="121"/>
      <c r="D194" s="121"/>
      <c r="E194" s="121"/>
      <c r="F194" s="121"/>
    </row>
    <row r="195" spans="1:6">
      <c r="A195" s="3">
        <v>1</v>
      </c>
      <c r="B195" s="3" t="s">
        <v>19</v>
      </c>
      <c r="C195" s="9">
        <v>2.5899999999999999E-2</v>
      </c>
      <c r="D195" s="13">
        <f t="shared" ref="D195:D199" si="43">C195+$C$9</f>
        <v>0.71560000000000001</v>
      </c>
      <c r="E195" s="8">
        <f>'TARIFNE STAVKE do 31.03.2022'!F174</f>
        <v>2.93E-2</v>
      </c>
      <c r="F195" s="9">
        <f t="shared" ref="F195:F199" si="44">(D195+E195)</f>
        <v>0.74490000000000001</v>
      </c>
    </row>
    <row r="196" spans="1:6">
      <c r="A196" s="3">
        <v>2</v>
      </c>
      <c r="B196" s="3" t="s">
        <v>20</v>
      </c>
      <c r="C196" s="9">
        <v>2.5899999999999999E-2</v>
      </c>
      <c r="D196" s="13">
        <f t="shared" si="43"/>
        <v>0.71560000000000001</v>
      </c>
      <c r="E196" s="8">
        <f>'TARIFNE STAVKE do 31.03.2022'!F175</f>
        <v>2.93E-2</v>
      </c>
      <c r="F196" s="9">
        <f t="shared" si="44"/>
        <v>0.74490000000000001</v>
      </c>
    </row>
    <row r="197" spans="1:6">
      <c r="A197" s="3">
        <v>3</v>
      </c>
      <c r="B197" s="3" t="s">
        <v>21</v>
      </c>
      <c r="C197" s="9">
        <v>2.5899999999999999E-2</v>
      </c>
      <c r="D197" s="13">
        <f t="shared" si="43"/>
        <v>0.71560000000000001</v>
      </c>
      <c r="E197" s="8">
        <f>'TARIFNE STAVKE do 31.03.2022'!F176</f>
        <v>2.64E-2</v>
      </c>
      <c r="F197" s="9">
        <f t="shared" si="44"/>
        <v>0.74199999999999999</v>
      </c>
    </row>
    <row r="198" spans="1:6">
      <c r="A198" s="3">
        <v>4</v>
      </c>
      <c r="B198" s="3" t="s">
        <v>22</v>
      </c>
      <c r="C198" s="9">
        <v>2.5899999999999999E-2</v>
      </c>
      <c r="D198" s="13">
        <f t="shared" si="43"/>
        <v>0.71560000000000001</v>
      </c>
      <c r="E198" s="8">
        <f>'TARIFNE STAVKE do 31.03.2022'!F177</f>
        <v>2.64E-2</v>
      </c>
      <c r="F198" s="9">
        <f t="shared" si="44"/>
        <v>0.74199999999999999</v>
      </c>
    </row>
    <row r="199" spans="1:6">
      <c r="A199" s="3">
        <v>5</v>
      </c>
      <c r="B199" s="3" t="s">
        <v>23</v>
      </c>
      <c r="C199" s="9">
        <v>2.5899999999999999E-2</v>
      </c>
      <c r="D199" s="13">
        <f t="shared" si="43"/>
        <v>0.71560000000000001</v>
      </c>
      <c r="E199" s="8">
        <f>'TARIFNE STAVKE do 31.03.2022'!F178</f>
        <v>2.3400000000000001E-2</v>
      </c>
      <c r="F199" s="9">
        <f t="shared" si="44"/>
        <v>0.73899999999999999</v>
      </c>
    </row>
    <row r="201" spans="1:6">
      <c r="A201" s="117" t="s">
        <v>63</v>
      </c>
      <c r="B201" s="117"/>
      <c r="C201" s="117"/>
      <c r="D201" s="117"/>
      <c r="E201" s="117"/>
      <c r="F201" s="117"/>
    </row>
    <row r="202" spans="1:6" ht="38.25">
      <c r="A202" s="3" t="s">
        <v>8</v>
      </c>
      <c r="B202" s="3" t="s">
        <v>9</v>
      </c>
      <c r="C202" s="4" t="s">
        <v>10</v>
      </c>
      <c r="D202" s="4" t="s">
        <v>11</v>
      </c>
      <c r="E202" s="4" t="s">
        <v>12</v>
      </c>
      <c r="F202" s="4" t="s">
        <v>13</v>
      </c>
    </row>
    <row r="203" spans="1:6">
      <c r="A203" s="7"/>
      <c r="B203" s="7" t="s">
        <v>14</v>
      </c>
      <c r="C203" s="7" t="s">
        <v>15</v>
      </c>
      <c r="D203" s="7" t="s">
        <v>5</v>
      </c>
      <c r="E203" s="7" t="s">
        <v>16</v>
      </c>
      <c r="F203" s="11" t="s">
        <v>17</v>
      </c>
    </row>
    <row r="204" spans="1:6">
      <c r="A204" s="120" t="s">
        <v>64</v>
      </c>
      <c r="B204" s="121"/>
      <c r="C204" s="121"/>
      <c r="D204" s="121"/>
      <c r="E204" s="121"/>
      <c r="F204" s="121"/>
    </row>
    <row r="205" spans="1:6">
      <c r="A205" s="3">
        <v>1</v>
      </c>
      <c r="B205" s="3" t="s">
        <v>19</v>
      </c>
      <c r="C205" s="9">
        <v>2.5899999999999999E-2</v>
      </c>
      <c r="D205" s="13">
        <f t="shared" ref="D205:D209" si="45">C205+$C$9</f>
        <v>0.71560000000000001</v>
      </c>
      <c r="E205" s="8">
        <f>'TARIFNE STAVKE do 31.03.2022'!F182</f>
        <v>4.9700000000000001E-2</v>
      </c>
      <c r="F205" s="9">
        <f t="shared" ref="F205:F209" si="46">(D205+E205)</f>
        <v>0.76529999999999998</v>
      </c>
    </row>
    <row r="206" spans="1:6">
      <c r="A206" s="3">
        <v>2</v>
      </c>
      <c r="B206" s="3" t="s">
        <v>20</v>
      </c>
      <c r="C206" s="9">
        <v>2.5899999999999999E-2</v>
      </c>
      <c r="D206" s="13">
        <f t="shared" si="45"/>
        <v>0.71560000000000001</v>
      </c>
      <c r="E206" s="8">
        <f>'TARIFNE STAVKE do 31.03.2022'!F183</f>
        <v>4.9700000000000001E-2</v>
      </c>
      <c r="F206" s="9">
        <f t="shared" si="46"/>
        <v>0.76529999999999998</v>
      </c>
    </row>
    <row r="207" spans="1:6">
      <c r="A207" s="3">
        <v>3</v>
      </c>
      <c r="B207" s="3" t="s">
        <v>21</v>
      </c>
      <c r="C207" s="9">
        <v>2.5899999999999999E-2</v>
      </c>
      <c r="D207" s="13">
        <f t="shared" si="45"/>
        <v>0.71560000000000001</v>
      </c>
      <c r="E207" s="8">
        <f>'TARIFNE STAVKE do 31.03.2022'!F184</f>
        <v>4.9700000000000001E-2</v>
      </c>
      <c r="F207" s="9">
        <f t="shared" si="46"/>
        <v>0.76529999999999998</v>
      </c>
    </row>
    <row r="208" spans="1:6">
      <c r="A208" s="3">
        <v>4</v>
      </c>
      <c r="B208" s="3" t="s">
        <v>22</v>
      </c>
      <c r="C208" s="9">
        <v>2.5899999999999999E-2</v>
      </c>
      <c r="D208" s="13">
        <f t="shared" si="45"/>
        <v>0.71560000000000001</v>
      </c>
      <c r="E208" s="8">
        <f>'TARIFNE STAVKE do 31.03.2022'!F185</f>
        <v>4.7199999999999999E-2</v>
      </c>
      <c r="F208" s="9">
        <f t="shared" si="46"/>
        <v>0.76280000000000003</v>
      </c>
    </row>
    <row r="209" spans="1:6">
      <c r="A209" s="3">
        <v>5</v>
      </c>
      <c r="B209" s="3" t="s">
        <v>23</v>
      </c>
      <c r="C209" s="9">
        <v>2.5899999999999999E-2</v>
      </c>
      <c r="D209" s="13">
        <f t="shared" si="45"/>
        <v>0.71560000000000001</v>
      </c>
      <c r="E209" s="8">
        <f>'TARIFNE STAVKE do 31.03.2022'!F186</f>
        <v>4.4699999999999997E-2</v>
      </c>
      <c r="F209" s="9">
        <f t="shared" si="46"/>
        <v>0.76029999999999998</v>
      </c>
    </row>
    <row r="210" spans="1:6">
      <c r="A210" s="120" t="s">
        <v>65</v>
      </c>
      <c r="B210" s="121"/>
      <c r="C210" s="121"/>
      <c r="D210" s="121"/>
      <c r="E210" s="121"/>
      <c r="F210" s="121"/>
    </row>
    <row r="211" spans="1:6">
      <c r="A211" s="3">
        <v>1</v>
      </c>
      <c r="B211" s="3" t="s">
        <v>20</v>
      </c>
      <c r="C211" s="9">
        <v>2.5899999999999999E-2</v>
      </c>
      <c r="D211" s="13">
        <f t="shared" ref="D211:D214" si="47">C211+$C$9</f>
        <v>0.71560000000000001</v>
      </c>
      <c r="E211" s="8">
        <f>'TARIFNE STAVKE do 31.03.2022'!F190</f>
        <v>4.0599999999999997E-2</v>
      </c>
      <c r="F211" s="9">
        <f t="shared" ref="F211:F214" si="48">(D211+E211)</f>
        <v>0.75619999999999998</v>
      </c>
    </row>
    <row r="212" spans="1:6">
      <c r="A212" s="3">
        <v>2</v>
      </c>
      <c r="B212" s="3" t="s">
        <v>21</v>
      </c>
      <c r="C212" s="9">
        <v>2.5899999999999999E-2</v>
      </c>
      <c r="D212" s="13">
        <f t="shared" si="47"/>
        <v>0.71560000000000001</v>
      </c>
      <c r="E212" s="8">
        <f>'TARIFNE STAVKE do 31.03.2022'!F191</f>
        <v>4.0599999999999997E-2</v>
      </c>
      <c r="F212" s="9">
        <f t="shared" si="48"/>
        <v>0.75619999999999998</v>
      </c>
    </row>
    <row r="213" spans="1:6">
      <c r="A213" s="3">
        <v>3</v>
      </c>
      <c r="B213" s="3" t="s">
        <v>22</v>
      </c>
      <c r="C213" s="9">
        <v>2.5899999999999999E-2</v>
      </c>
      <c r="D213" s="13">
        <f t="shared" si="47"/>
        <v>0.71560000000000001</v>
      </c>
      <c r="E213" s="8">
        <f>'TARIFNE STAVKE do 31.03.2022'!F192</f>
        <v>3.8600000000000002E-2</v>
      </c>
      <c r="F213" s="9">
        <f t="shared" si="48"/>
        <v>0.75419999999999998</v>
      </c>
    </row>
    <row r="214" spans="1:6">
      <c r="A214" s="3">
        <v>4</v>
      </c>
      <c r="B214" s="3" t="s">
        <v>23</v>
      </c>
      <c r="C214" s="9">
        <v>2.5899999999999999E-2</v>
      </c>
      <c r="D214" s="13">
        <f t="shared" si="47"/>
        <v>0.71560000000000001</v>
      </c>
      <c r="E214" s="8">
        <f>'TARIFNE STAVKE do 31.03.2022'!F193</f>
        <v>3.6499999999999998E-2</v>
      </c>
      <c r="F214" s="9">
        <f t="shared" si="48"/>
        <v>0.75209999999999999</v>
      </c>
    </row>
    <row r="215" spans="1:6">
      <c r="A215" s="122" t="s">
        <v>66</v>
      </c>
      <c r="B215" s="122"/>
      <c r="C215" s="122"/>
      <c r="D215" s="122"/>
      <c r="E215" s="122"/>
      <c r="F215" s="122"/>
    </row>
    <row r="216" spans="1:6">
      <c r="A216" s="3">
        <v>1</v>
      </c>
      <c r="B216" s="3" t="s">
        <v>20</v>
      </c>
      <c r="C216" s="9">
        <v>2.5899999999999999E-2</v>
      </c>
      <c r="D216" s="13">
        <f t="shared" ref="D216:D219" si="49">C216+$C$9</f>
        <v>0.71560000000000001</v>
      </c>
      <c r="E216" s="8">
        <f>'TARIFNE STAVKE do 31.03.2022'!F197</f>
        <v>4.5900000000000003E-2</v>
      </c>
      <c r="F216" s="9">
        <f t="shared" ref="F216:F219" si="50">(D216+E216)</f>
        <v>0.76150000000000007</v>
      </c>
    </row>
    <row r="217" spans="1:6">
      <c r="A217" s="3">
        <v>2</v>
      </c>
      <c r="B217" s="3" t="s">
        <v>21</v>
      </c>
      <c r="C217" s="9">
        <v>2.5899999999999999E-2</v>
      </c>
      <c r="D217" s="13">
        <f t="shared" si="49"/>
        <v>0.71560000000000001</v>
      </c>
      <c r="E217" s="8">
        <f>'TARIFNE STAVKE do 31.03.2022'!F198</f>
        <v>3.6700000000000003E-2</v>
      </c>
      <c r="F217" s="9">
        <f t="shared" si="50"/>
        <v>0.75229999999999997</v>
      </c>
    </row>
    <row r="218" spans="1:6">
      <c r="A218" s="3">
        <v>3</v>
      </c>
      <c r="B218" s="3" t="s">
        <v>22</v>
      </c>
      <c r="C218" s="9">
        <v>2.5899999999999999E-2</v>
      </c>
      <c r="D218" s="13">
        <f t="shared" si="49"/>
        <v>0.71560000000000001</v>
      </c>
      <c r="E218" s="8">
        <f>'TARIFNE STAVKE do 31.03.2022'!F199</f>
        <v>3.44E-2</v>
      </c>
      <c r="F218" s="9">
        <f t="shared" si="50"/>
        <v>0.75</v>
      </c>
    </row>
    <row r="219" spans="1:6">
      <c r="A219" s="3">
        <v>4</v>
      </c>
      <c r="B219" s="3" t="s">
        <v>23</v>
      </c>
      <c r="C219" s="9">
        <v>2.5899999999999999E-2</v>
      </c>
      <c r="D219" s="13">
        <f t="shared" si="49"/>
        <v>0.71560000000000001</v>
      </c>
      <c r="E219" s="8">
        <f>'TARIFNE STAVKE do 31.03.2022'!F200</f>
        <v>3.2099999999999997E-2</v>
      </c>
      <c r="F219" s="9">
        <f t="shared" si="50"/>
        <v>0.74770000000000003</v>
      </c>
    </row>
    <row r="221" spans="1:6">
      <c r="A221" s="117" t="s">
        <v>67</v>
      </c>
      <c r="B221" s="117"/>
      <c r="C221" s="117"/>
      <c r="D221" s="117"/>
      <c r="E221" s="117"/>
      <c r="F221" s="117"/>
    </row>
    <row r="222" spans="1:6" ht="38.25">
      <c r="A222" s="3" t="s">
        <v>8</v>
      </c>
      <c r="B222" s="3" t="s">
        <v>9</v>
      </c>
      <c r="C222" s="4" t="s">
        <v>10</v>
      </c>
      <c r="D222" s="4" t="s">
        <v>11</v>
      </c>
      <c r="E222" s="4" t="s">
        <v>12</v>
      </c>
      <c r="F222" s="4" t="s">
        <v>13</v>
      </c>
    </row>
    <row r="223" spans="1:6">
      <c r="A223" s="7"/>
      <c r="B223" s="7" t="s">
        <v>14</v>
      </c>
      <c r="C223" s="7" t="s">
        <v>15</v>
      </c>
      <c r="D223" s="7" t="s">
        <v>5</v>
      </c>
      <c r="E223" s="7" t="s">
        <v>16</v>
      </c>
      <c r="F223" s="11" t="s">
        <v>17</v>
      </c>
    </row>
    <row r="224" spans="1:6">
      <c r="A224" s="120" t="s">
        <v>68</v>
      </c>
      <c r="B224" s="121"/>
      <c r="C224" s="121"/>
      <c r="D224" s="121"/>
      <c r="E224" s="121"/>
      <c r="F224" s="121"/>
    </row>
    <row r="225" spans="1:6">
      <c r="A225" s="3">
        <v>1</v>
      </c>
      <c r="B225" s="3" t="s">
        <v>19</v>
      </c>
      <c r="C225" s="9">
        <v>2.9499999999999998E-2</v>
      </c>
      <c r="D225" s="13">
        <f t="shared" ref="D225:D228" si="51">C225+$C$9</f>
        <v>0.71919999999999995</v>
      </c>
      <c r="E225" s="8">
        <f>'TARIFNE STAVKE do 31.03.2022'!F204</f>
        <v>5.1400000000000001E-2</v>
      </c>
      <c r="F225" s="9">
        <f t="shared" ref="F225:F228" si="52">(D225+E225)</f>
        <v>0.77059999999999995</v>
      </c>
    </row>
    <row r="226" spans="1:6">
      <c r="A226" s="3">
        <v>2</v>
      </c>
      <c r="B226" s="3" t="s">
        <v>20</v>
      </c>
      <c r="C226" s="9">
        <v>2.9499999999999998E-2</v>
      </c>
      <c r="D226" s="13">
        <f t="shared" si="51"/>
        <v>0.71919999999999995</v>
      </c>
      <c r="E226" s="8">
        <f>'TARIFNE STAVKE do 31.03.2022'!F205</f>
        <v>3.95E-2</v>
      </c>
      <c r="F226" s="9">
        <f t="shared" si="52"/>
        <v>0.75869999999999993</v>
      </c>
    </row>
    <row r="227" spans="1:6">
      <c r="A227" s="3">
        <v>3</v>
      </c>
      <c r="B227" s="3" t="s">
        <v>21</v>
      </c>
      <c r="C227" s="9">
        <v>2.9499999999999998E-2</v>
      </c>
      <c r="D227" s="13">
        <f t="shared" si="51"/>
        <v>0.71919999999999995</v>
      </c>
      <c r="E227" s="8">
        <f>'TARIFNE STAVKE do 31.03.2022'!F206</f>
        <v>3.3599999999999998E-2</v>
      </c>
      <c r="F227" s="9">
        <f t="shared" si="52"/>
        <v>0.75279999999999991</v>
      </c>
    </row>
    <row r="228" spans="1:6">
      <c r="A228" s="3">
        <v>4</v>
      </c>
      <c r="B228" s="3" t="s">
        <v>23</v>
      </c>
      <c r="C228" s="9">
        <v>2.9499999999999998E-2</v>
      </c>
      <c r="D228" s="13">
        <f t="shared" si="51"/>
        <v>0.71919999999999995</v>
      </c>
      <c r="E228" s="8">
        <f>'TARIFNE STAVKE do 31.03.2022'!F207</f>
        <v>2.9600000000000001E-2</v>
      </c>
      <c r="F228" s="9">
        <f t="shared" si="52"/>
        <v>0.74879999999999991</v>
      </c>
    </row>
    <row r="230" spans="1:6">
      <c r="A230" s="117" t="s">
        <v>69</v>
      </c>
      <c r="B230" s="117"/>
      <c r="C230" s="117"/>
      <c r="D230" s="117"/>
      <c r="E230" s="117"/>
      <c r="F230" s="117"/>
    </row>
    <row r="231" spans="1:6" ht="38.25">
      <c r="A231" s="3" t="s">
        <v>8</v>
      </c>
      <c r="B231" s="3" t="s">
        <v>9</v>
      </c>
      <c r="C231" s="4" t="s">
        <v>10</v>
      </c>
      <c r="D231" s="4" t="s">
        <v>11</v>
      </c>
      <c r="E231" s="4" t="s">
        <v>12</v>
      </c>
      <c r="F231" s="4" t="s">
        <v>13</v>
      </c>
    </row>
    <row r="232" spans="1:6">
      <c r="A232" s="7"/>
      <c r="B232" s="7" t="s">
        <v>14</v>
      </c>
      <c r="C232" s="7" t="s">
        <v>15</v>
      </c>
      <c r="D232" s="7" t="s">
        <v>5</v>
      </c>
      <c r="E232" s="7" t="s">
        <v>16</v>
      </c>
      <c r="F232" s="11" t="s">
        <v>17</v>
      </c>
    </row>
    <row r="233" spans="1:6">
      <c r="A233" s="120" t="s">
        <v>68</v>
      </c>
      <c r="B233" s="121"/>
      <c r="C233" s="121"/>
      <c r="D233" s="121"/>
      <c r="E233" s="121"/>
      <c r="F233" s="121"/>
    </row>
    <row r="234" spans="1:6">
      <c r="A234" s="3">
        <v>1</v>
      </c>
      <c r="B234" s="3" t="s">
        <v>19</v>
      </c>
      <c r="C234" s="9">
        <v>3.7100000000000001E-2</v>
      </c>
      <c r="D234" s="13">
        <f t="shared" ref="D234:D241" si="53">C234+$C$9</f>
        <v>0.7268</v>
      </c>
      <c r="E234" s="8">
        <f>'TARIFNE STAVKE do 31.03.2022'!F211</f>
        <v>5.1400000000000001E-2</v>
      </c>
      <c r="F234" s="9">
        <f t="shared" ref="F234:F241" si="54">(D234+E234)</f>
        <v>0.7782</v>
      </c>
    </row>
    <row r="235" spans="1:6">
      <c r="A235" s="3">
        <v>2</v>
      </c>
      <c r="B235" s="3" t="s">
        <v>20</v>
      </c>
      <c r="C235" s="9">
        <v>3.7100000000000001E-2</v>
      </c>
      <c r="D235" s="13">
        <f t="shared" si="53"/>
        <v>0.7268</v>
      </c>
      <c r="E235" s="8">
        <f>'TARIFNE STAVKE do 31.03.2022'!F212</f>
        <v>3.95E-2</v>
      </c>
      <c r="F235" s="9">
        <f t="shared" si="54"/>
        <v>0.76629999999999998</v>
      </c>
    </row>
    <row r="236" spans="1:6">
      <c r="A236" s="3">
        <v>3</v>
      </c>
      <c r="B236" s="3" t="s">
        <v>21</v>
      </c>
      <c r="C236" s="9">
        <v>3.7100000000000001E-2</v>
      </c>
      <c r="D236" s="13">
        <f t="shared" si="53"/>
        <v>0.7268</v>
      </c>
      <c r="E236" s="8">
        <f>'TARIFNE STAVKE do 31.03.2022'!F213</f>
        <v>3.3599999999999998E-2</v>
      </c>
      <c r="F236" s="9">
        <f t="shared" si="54"/>
        <v>0.76039999999999996</v>
      </c>
    </row>
    <row r="237" spans="1:6">
      <c r="A237" s="3">
        <v>4</v>
      </c>
      <c r="B237" s="3" t="s">
        <v>22</v>
      </c>
      <c r="C237" s="9">
        <v>3.7100000000000001E-2</v>
      </c>
      <c r="D237" s="13">
        <f t="shared" si="53"/>
        <v>0.7268</v>
      </c>
      <c r="E237" s="8">
        <f>'TARIFNE STAVKE do 31.03.2022'!F214</f>
        <v>3.1600000000000003E-2</v>
      </c>
      <c r="F237" s="9">
        <f t="shared" si="54"/>
        <v>0.75839999999999996</v>
      </c>
    </row>
    <row r="238" spans="1:6">
      <c r="A238" s="3">
        <v>5</v>
      </c>
      <c r="B238" s="3" t="s">
        <v>23</v>
      </c>
      <c r="C238" s="9">
        <v>3.7100000000000001E-2</v>
      </c>
      <c r="D238" s="13">
        <f t="shared" si="53"/>
        <v>0.7268</v>
      </c>
      <c r="E238" s="8">
        <f>'TARIFNE STAVKE do 31.03.2022'!F215</f>
        <v>2.9600000000000001E-2</v>
      </c>
      <c r="F238" s="9">
        <f t="shared" si="54"/>
        <v>0.75639999999999996</v>
      </c>
    </row>
    <row r="239" spans="1:6">
      <c r="A239" s="3">
        <v>6</v>
      </c>
      <c r="B239" s="3" t="s">
        <v>24</v>
      </c>
      <c r="C239" s="9">
        <v>3.7100000000000001E-2</v>
      </c>
      <c r="D239" s="13">
        <f t="shared" si="53"/>
        <v>0.7268</v>
      </c>
      <c r="E239" s="8">
        <f>'TARIFNE STAVKE do 31.03.2022'!F216</f>
        <v>2.7699999999999999E-2</v>
      </c>
      <c r="F239" s="9">
        <f t="shared" si="54"/>
        <v>0.75449999999999995</v>
      </c>
    </row>
    <row r="240" spans="1:6">
      <c r="A240" s="3">
        <v>7</v>
      </c>
      <c r="B240" s="3" t="s">
        <v>25</v>
      </c>
      <c r="C240" s="9">
        <v>3.7100000000000001E-2</v>
      </c>
      <c r="D240" s="13">
        <f t="shared" si="53"/>
        <v>0.7268</v>
      </c>
      <c r="E240" s="8">
        <f>'TARIFNE STAVKE do 31.03.2022'!F217</f>
        <v>2.5700000000000001E-2</v>
      </c>
      <c r="F240" s="9">
        <f t="shared" si="54"/>
        <v>0.75249999999999995</v>
      </c>
    </row>
    <row r="241" spans="1:6">
      <c r="A241" s="3">
        <v>8</v>
      </c>
      <c r="B241" s="3" t="s">
        <v>28</v>
      </c>
      <c r="C241" s="9">
        <v>3.7100000000000001E-2</v>
      </c>
      <c r="D241" s="13">
        <f t="shared" si="53"/>
        <v>0.7268</v>
      </c>
      <c r="E241" s="8">
        <f>'TARIFNE STAVKE do 31.03.2022'!F218</f>
        <v>2.3699999999999999E-2</v>
      </c>
      <c r="F241" s="9">
        <f t="shared" si="54"/>
        <v>0.75049999999999994</v>
      </c>
    </row>
    <row r="243" spans="1:6">
      <c r="A243" s="117" t="s">
        <v>70</v>
      </c>
      <c r="B243" s="117"/>
      <c r="C243" s="117"/>
      <c r="D243" s="117"/>
      <c r="E243" s="117"/>
      <c r="F243" s="117"/>
    </row>
    <row r="244" spans="1:6" ht="38.25">
      <c r="A244" s="3" t="s">
        <v>8</v>
      </c>
      <c r="B244" s="3" t="s">
        <v>9</v>
      </c>
      <c r="C244" s="4" t="s">
        <v>10</v>
      </c>
      <c r="D244" s="4" t="s">
        <v>11</v>
      </c>
      <c r="E244" s="4" t="s">
        <v>12</v>
      </c>
      <c r="F244" s="4" t="s">
        <v>13</v>
      </c>
    </row>
    <row r="245" spans="1:6">
      <c r="A245" s="7"/>
      <c r="B245" s="7" t="s">
        <v>14</v>
      </c>
      <c r="C245" s="7" t="s">
        <v>15</v>
      </c>
      <c r="D245" s="7" t="s">
        <v>5</v>
      </c>
      <c r="E245" s="7" t="s">
        <v>16</v>
      </c>
      <c r="F245" s="11" t="s">
        <v>17</v>
      </c>
    </row>
    <row r="246" spans="1:6">
      <c r="A246" s="120" t="s">
        <v>68</v>
      </c>
      <c r="B246" s="121"/>
      <c r="C246" s="121"/>
      <c r="D246" s="121"/>
      <c r="E246" s="121"/>
      <c r="F246" s="121"/>
    </row>
    <row r="247" spans="1:6">
      <c r="A247" s="3">
        <v>1</v>
      </c>
      <c r="B247" s="3" t="s">
        <v>19</v>
      </c>
      <c r="C247" s="9">
        <v>3.7100000000000001E-2</v>
      </c>
      <c r="D247" s="13">
        <f t="shared" ref="D247:D253" si="55">C247+$C$9</f>
        <v>0.7268</v>
      </c>
      <c r="E247" s="8">
        <f>'TARIFNE STAVKE do 31.03.2022'!F222</f>
        <v>5.1400000000000001E-2</v>
      </c>
      <c r="F247" s="9">
        <f t="shared" ref="F247:F253" si="56">(D247+E247)</f>
        <v>0.7782</v>
      </c>
    </row>
    <row r="248" spans="1:6">
      <c r="A248" s="3">
        <v>2</v>
      </c>
      <c r="B248" s="3" t="s">
        <v>20</v>
      </c>
      <c r="C248" s="9">
        <v>3.7100000000000001E-2</v>
      </c>
      <c r="D248" s="13">
        <f t="shared" si="55"/>
        <v>0.7268</v>
      </c>
      <c r="E248" s="8">
        <f>'TARIFNE STAVKE do 31.03.2022'!F223</f>
        <v>3.95E-2</v>
      </c>
      <c r="F248" s="9">
        <f t="shared" si="56"/>
        <v>0.76629999999999998</v>
      </c>
    </row>
    <row r="249" spans="1:6">
      <c r="A249" s="3">
        <v>3</v>
      </c>
      <c r="B249" s="3" t="s">
        <v>21</v>
      </c>
      <c r="C249" s="9">
        <v>3.7100000000000001E-2</v>
      </c>
      <c r="D249" s="13">
        <f t="shared" si="55"/>
        <v>0.7268</v>
      </c>
      <c r="E249" s="8">
        <f>'TARIFNE STAVKE do 31.03.2022'!F224</f>
        <v>3.3599999999999998E-2</v>
      </c>
      <c r="F249" s="9">
        <f t="shared" si="56"/>
        <v>0.76039999999999996</v>
      </c>
    </row>
    <row r="250" spans="1:6">
      <c r="A250" s="3">
        <v>4</v>
      </c>
      <c r="B250" s="3" t="s">
        <v>22</v>
      </c>
      <c r="C250" s="9">
        <v>3.7100000000000001E-2</v>
      </c>
      <c r="D250" s="13">
        <f t="shared" si="55"/>
        <v>0.7268</v>
      </c>
      <c r="E250" s="8">
        <f>'TARIFNE STAVKE do 31.03.2022'!F225</f>
        <v>3.1600000000000003E-2</v>
      </c>
      <c r="F250" s="9">
        <f t="shared" si="56"/>
        <v>0.75839999999999996</v>
      </c>
    </row>
    <row r="251" spans="1:6">
      <c r="A251" s="3">
        <v>5</v>
      </c>
      <c r="B251" s="3" t="s">
        <v>23</v>
      </c>
      <c r="C251" s="9">
        <v>3.7100000000000001E-2</v>
      </c>
      <c r="D251" s="13">
        <f t="shared" si="55"/>
        <v>0.7268</v>
      </c>
      <c r="E251" s="8">
        <f>'TARIFNE STAVKE do 31.03.2022'!F226</f>
        <v>2.9600000000000001E-2</v>
      </c>
      <c r="F251" s="9">
        <f t="shared" si="56"/>
        <v>0.75639999999999996</v>
      </c>
    </row>
    <row r="252" spans="1:6">
      <c r="A252" s="3">
        <v>6</v>
      </c>
      <c r="B252" s="3" t="s">
        <v>24</v>
      </c>
      <c r="C252" s="9">
        <v>3.7100000000000001E-2</v>
      </c>
      <c r="D252" s="13">
        <f t="shared" si="55"/>
        <v>0.7268</v>
      </c>
      <c r="E252" s="8">
        <f>'TARIFNE STAVKE do 31.03.2022'!F227</f>
        <v>2.7699999999999999E-2</v>
      </c>
      <c r="F252" s="9">
        <f t="shared" si="56"/>
        <v>0.75449999999999995</v>
      </c>
    </row>
    <row r="253" spans="1:6">
      <c r="A253" s="3">
        <v>7</v>
      </c>
      <c r="B253" s="3" t="s">
        <v>25</v>
      </c>
      <c r="C253" s="9">
        <v>3.7100000000000001E-2</v>
      </c>
      <c r="D253" s="13">
        <f t="shared" si="55"/>
        <v>0.7268</v>
      </c>
      <c r="E253" s="8">
        <f>'TARIFNE STAVKE do 31.03.2022'!F228</f>
        <v>2.5700000000000001E-2</v>
      </c>
      <c r="F253" s="9">
        <f t="shared" si="56"/>
        <v>0.75249999999999995</v>
      </c>
    </row>
    <row r="255" spans="1:6">
      <c r="A255" s="117" t="s">
        <v>71</v>
      </c>
      <c r="B255" s="117"/>
      <c r="C255" s="117"/>
      <c r="D255" s="117"/>
      <c r="E255" s="117"/>
      <c r="F255" s="117"/>
    </row>
    <row r="256" spans="1:6" ht="38.25">
      <c r="A256" s="3" t="s">
        <v>8</v>
      </c>
      <c r="B256" s="3" t="s">
        <v>9</v>
      </c>
      <c r="C256" s="4" t="s">
        <v>10</v>
      </c>
      <c r="D256" s="4" t="s">
        <v>11</v>
      </c>
      <c r="E256" s="4" t="s">
        <v>12</v>
      </c>
      <c r="F256" s="4" t="s">
        <v>13</v>
      </c>
    </row>
    <row r="257" spans="1:6">
      <c r="A257" s="7"/>
      <c r="B257" s="7" t="s">
        <v>14</v>
      </c>
      <c r="C257" s="7" t="s">
        <v>15</v>
      </c>
      <c r="D257" s="7" t="s">
        <v>5</v>
      </c>
      <c r="E257" s="7" t="s">
        <v>16</v>
      </c>
      <c r="F257" s="11" t="s">
        <v>17</v>
      </c>
    </row>
    <row r="258" spans="1:6">
      <c r="A258" s="120" t="s">
        <v>68</v>
      </c>
      <c r="B258" s="121"/>
      <c r="C258" s="121"/>
      <c r="D258" s="121"/>
      <c r="E258" s="121"/>
      <c r="F258" s="121"/>
    </row>
    <row r="259" spans="1:6">
      <c r="A259" s="3">
        <v>1</v>
      </c>
      <c r="B259" s="3" t="s">
        <v>19</v>
      </c>
      <c r="C259" s="9">
        <v>2.9499999999999998E-2</v>
      </c>
      <c r="D259" s="13">
        <f t="shared" ref="D259:D265" si="57">C259+$C$9</f>
        <v>0.71919999999999995</v>
      </c>
      <c r="E259" s="8">
        <f>'TARIFNE STAVKE do 31.03.2022'!F232</f>
        <v>5.1400000000000001E-2</v>
      </c>
      <c r="F259" s="9">
        <f t="shared" ref="F259:F265" si="58">(D259+E259)</f>
        <v>0.77059999999999995</v>
      </c>
    </row>
    <row r="260" spans="1:6">
      <c r="A260" s="3">
        <v>2</v>
      </c>
      <c r="B260" s="3" t="s">
        <v>20</v>
      </c>
      <c r="C260" s="9">
        <v>2.9499999999999998E-2</v>
      </c>
      <c r="D260" s="13">
        <f t="shared" si="57"/>
        <v>0.71919999999999995</v>
      </c>
      <c r="E260" s="8">
        <f>'TARIFNE STAVKE do 31.03.2022'!F233</f>
        <v>3.95E-2</v>
      </c>
      <c r="F260" s="9">
        <f t="shared" si="58"/>
        <v>0.75869999999999993</v>
      </c>
    </row>
    <row r="261" spans="1:6">
      <c r="A261" s="3">
        <v>3</v>
      </c>
      <c r="B261" s="3" t="s">
        <v>21</v>
      </c>
      <c r="C261" s="9">
        <v>2.9499999999999998E-2</v>
      </c>
      <c r="D261" s="13">
        <f t="shared" si="57"/>
        <v>0.71919999999999995</v>
      </c>
      <c r="E261" s="8">
        <f>'TARIFNE STAVKE do 31.03.2022'!F234</f>
        <v>3.3599999999999998E-2</v>
      </c>
      <c r="F261" s="9">
        <f t="shared" si="58"/>
        <v>0.75279999999999991</v>
      </c>
    </row>
    <row r="262" spans="1:6">
      <c r="A262" s="3">
        <v>4</v>
      </c>
      <c r="B262" s="3" t="s">
        <v>22</v>
      </c>
      <c r="C262" s="9">
        <v>2.9499999999999998E-2</v>
      </c>
      <c r="D262" s="13">
        <f t="shared" si="57"/>
        <v>0.71919999999999995</v>
      </c>
      <c r="E262" s="8">
        <f>'TARIFNE STAVKE do 31.03.2022'!F235</f>
        <v>3.1600000000000003E-2</v>
      </c>
      <c r="F262" s="9">
        <f t="shared" si="58"/>
        <v>0.75079999999999991</v>
      </c>
    </row>
    <row r="263" spans="1:6">
      <c r="A263" s="3">
        <v>5</v>
      </c>
      <c r="B263" s="3" t="s">
        <v>23</v>
      </c>
      <c r="C263" s="9">
        <v>2.9499999999999998E-2</v>
      </c>
      <c r="D263" s="13">
        <f t="shared" si="57"/>
        <v>0.71919999999999995</v>
      </c>
      <c r="E263" s="8">
        <f>'TARIFNE STAVKE do 31.03.2022'!F236</f>
        <v>2.9600000000000001E-2</v>
      </c>
      <c r="F263" s="9">
        <f t="shared" si="58"/>
        <v>0.74879999999999991</v>
      </c>
    </row>
    <row r="264" spans="1:6">
      <c r="A264" s="3">
        <v>6</v>
      </c>
      <c r="B264" s="3" t="s">
        <v>24</v>
      </c>
      <c r="C264" s="9">
        <v>2.9499999999999998E-2</v>
      </c>
      <c r="D264" s="13">
        <f t="shared" si="57"/>
        <v>0.71919999999999995</v>
      </c>
      <c r="E264" s="8">
        <f>'TARIFNE STAVKE do 31.03.2022'!F237</f>
        <v>2.7699999999999999E-2</v>
      </c>
      <c r="F264" s="9">
        <f t="shared" si="58"/>
        <v>0.7468999999999999</v>
      </c>
    </row>
    <row r="265" spans="1:6">
      <c r="A265" s="3">
        <v>7</v>
      </c>
      <c r="B265" s="3" t="s">
        <v>25</v>
      </c>
      <c r="C265" s="9">
        <v>2.9499999999999998E-2</v>
      </c>
      <c r="D265" s="13">
        <f t="shared" si="57"/>
        <v>0.71919999999999995</v>
      </c>
      <c r="E265" s="8">
        <f>'TARIFNE STAVKE do 31.03.2022'!F238</f>
        <v>2.5700000000000001E-2</v>
      </c>
      <c r="F265" s="9">
        <f t="shared" si="58"/>
        <v>0.7448999999999999</v>
      </c>
    </row>
    <row r="267" spans="1:6">
      <c r="A267" s="117" t="s">
        <v>72</v>
      </c>
      <c r="B267" s="117"/>
      <c r="C267" s="117"/>
      <c r="D267" s="117"/>
      <c r="E267" s="117"/>
      <c r="F267" s="117"/>
    </row>
    <row r="268" spans="1:6" ht="38.25">
      <c r="A268" s="3" t="s">
        <v>8</v>
      </c>
      <c r="B268" s="3" t="s">
        <v>9</v>
      </c>
      <c r="C268" s="4" t="s">
        <v>10</v>
      </c>
      <c r="D268" s="4" t="s">
        <v>11</v>
      </c>
      <c r="E268" s="4" t="s">
        <v>12</v>
      </c>
      <c r="F268" s="4" t="s">
        <v>13</v>
      </c>
    </row>
    <row r="269" spans="1:6">
      <c r="A269" s="7"/>
      <c r="B269" s="7" t="s">
        <v>14</v>
      </c>
      <c r="C269" s="7" t="s">
        <v>15</v>
      </c>
      <c r="D269" s="7" t="s">
        <v>5</v>
      </c>
      <c r="E269" s="7" t="s">
        <v>16</v>
      </c>
      <c r="F269" s="11" t="s">
        <v>17</v>
      </c>
    </row>
    <row r="270" spans="1:6">
      <c r="A270" s="120" t="s">
        <v>68</v>
      </c>
      <c r="B270" s="121"/>
      <c r="C270" s="121"/>
      <c r="D270" s="121"/>
      <c r="E270" s="121"/>
      <c r="F270" s="121"/>
    </row>
    <row r="271" spans="1:6">
      <c r="A271" s="3">
        <v>1</v>
      </c>
      <c r="B271" s="3" t="s">
        <v>19</v>
      </c>
      <c r="C271" s="9">
        <v>3.7100000000000001E-2</v>
      </c>
      <c r="D271" s="13">
        <f t="shared" ref="D271:D276" si="59">C271+$C$9</f>
        <v>0.7268</v>
      </c>
      <c r="E271" s="8">
        <f>'TARIFNE STAVKE do 31.03.2022'!F242</f>
        <v>5.1400000000000001E-2</v>
      </c>
      <c r="F271" s="9">
        <f t="shared" ref="F271:F276" si="60">(D271+E271)</f>
        <v>0.7782</v>
      </c>
    </row>
    <row r="272" spans="1:6">
      <c r="A272" s="3">
        <v>2</v>
      </c>
      <c r="B272" s="3" t="s">
        <v>20</v>
      </c>
      <c r="C272" s="9">
        <v>3.7100000000000001E-2</v>
      </c>
      <c r="D272" s="13">
        <f t="shared" si="59"/>
        <v>0.7268</v>
      </c>
      <c r="E272" s="8">
        <f>'TARIFNE STAVKE do 31.03.2022'!F243</f>
        <v>3.95E-2</v>
      </c>
      <c r="F272" s="9">
        <f t="shared" si="60"/>
        <v>0.76629999999999998</v>
      </c>
    </row>
    <row r="273" spans="1:6">
      <c r="A273" s="3">
        <v>3</v>
      </c>
      <c r="B273" s="3" t="s">
        <v>21</v>
      </c>
      <c r="C273" s="9">
        <v>3.7100000000000001E-2</v>
      </c>
      <c r="D273" s="13">
        <f t="shared" si="59"/>
        <v>0.7268</v>
      </c>
      <c r="E273" s="8">
        <f>'TARIFNE STAVKE do 31.03.2022'!F244</f>
        <v>3.3599999999999998E-2</v>
      </c>
      <c r="F273" s="9">
        <f t="shared" si="60"/>
        <v>0.76039999999999996</v>
      </c>
    </row>
    <row r="274" spans="1:6">
      <c r="A274" s="3">
        <v>4</v>
      </c>
      <c r="B274" s="3" t="s">
        <v>23</v>
      </c>
      <c r="C274" s="9">
        <v>3.7100000000000001E-2</v>
      </c>
      <c r="D274" s="13">
        <f t="shared" si="59"/>
        <v>0.7268</v>
      </c>
      <c r="E274" s="8">
        <f>'TARIFNE STAVKE do 31.03.2022'!F245</f>
        <v>2.9600000000000001E-2</v>
      </c>
      <c r="F274" s="9">
        <f t="shared" si="60"/>
        <v>0.75639999999999996</v>
      </c>
    </row>
    <row r="275" spans="1:6">
      <c r="A275" s="3">
        <v>5</v>
      </c>
      <c r="B275" s="3" t="s">
        <v>28</v>
      </c>
      <c r="C275" s="9">
        <v>3.7100000000000001E-2</v>
      </c>
      <c r="D275" s="13">
        <f t="shared" si="59"/>
        <v>0.7268</v>
      </c>
      <c r="E275" s="8">
        <f>'TARIFNE STAVKE do 31.03.2022'!F246</f>
        <v>2.3699999999999999E-2</v>
      </c>
      <c r="F275" s="9">
        <f t="shared" si="60"/>
        <v>0.75049999999999994</v>
      </c>
    </row>
    <row r="276" spans="1:6">
      <c r="A276" s="3">
        <v>6</v>
      </c>
      <c r="B276" s="3" t="s">
        <v>73</v>
      </c>
      <c r="C276" s="9">
        <v>3.7100000000000001E-2</v>
      </c>
      <c r="D276" s="13">
        <f t="shared" si="59"/>
        <v>0.7268</v>
      </c>
      <c r="E276" s="8">
        <f>'TARIFNE STAVKE do 31.03.2022'!F247</f>
        <v>1.38E-2</v>
      </c>
      <c r="F276" s="9">
        <f t="shared" si="60"/>
        <v>0.74060000000000004</v>
      </c>
    </row>
    <row r="278" spans="1:6">
      <c r="A278" s="117" t="s">
        <v>74</v>
      </c>
      <c r="B278" s="117"/>
      <c r="C278" s="117"/>
      <c r="D278" s="117"/>
      <c r="E278" s="117"/>
      <c r="F278" s="117"/>
    </row>
    <row r="279" spans="1:6" ht="38.25">
      <c r="A279" s="3" t="s">
        <v>8</v>
      </c>
      <c r="B279" s="3" t="s">
        <v>9</v>
      </c>
      <c r="C279" s="4" t="s">
        <v>10</v>
      </c>
      <c r="D279" s="4" t="s">
        <v>11</v>
      </c>
      <c r="E279" s="4" t="s">
        <v>12</v>
      </c>
      <c r="F279" s="4" t="s">
        <v>13</v>
      </c>
    </row>
    <row r="280" spans="1:6">
      <c r="A280" s="7"/>
      <c r="B280" s="7" t="s">
        <v>14</v>
      </c>
      <c r="C280" s="7" t="s">
        <v>15</v>
      </c>
      <c r="D280" s="7" t="s">
        <v>5</v>
      </c>
      <c r="E280" s="7" t="s">
        <v>16</v>
      </c>
      <c r="F280" s="11" t="s">
        <v>17</v>
      </c>
    </row>
    <row r="281" spans="1:6">
      <c r="A281" s="120" t="s">
        <v>68</v>
      </c>
      <c r="B281" s="121"/>
      <c r="C281" s="121"/>
      <c r="D281" s="121"/>
      <c r="E281" s="121"/>
      <c r="F281" s="121"/>
    </row>
    <row r="282" spans="1:6">
      <c r="A282" s="3">
        <v>1</v>
      </c>
      <c r="B282" s="3" t="s">
        <v>19</v>
      </c>
      <c r="C282" s="9">
        <v>3.7100000000000001E-2</v>
      </c>
      <c r="D282" s="13">
        <f t="shared" ref="D282:D288" si="61">C282+$C$9</f>
        <v>0.7268</v>
      </c>
      <c r="E282" s="8">
        <f>'TARIFNE STAVKE do 31.03.2022'!F251</f>
        <v>5.1400000000000001E-2</v>
      </c>
      <c r="F282" s="9">
        <f t="shared" ref="F282:F288" si="62">(D282+E282)</f>
        <v>0.7782</v>
      </c>
    </row>
    <row r="283" spans="1:6">
      <c r="A283" s="3">
        <v>2</v>
      </c>
      <c r="B283" s="3" t="s">
        <v>20</v>
      </c>
      <c r="C283" s="9">
        <v>3.7100000000000001E-2</v>
      </c>
      <c r="D283" s="13">
        <f t="shared" si="61"/>
        <v>0.7268</v>
      </c>
      <c r="E283" s="8">
        <f>'TARIFNE STAVKE do 31.03.2022'!F252</f>
        <v>3.95E-2</v>
      </c>
      <c r="F283" s="9">
        <f t="shared" si="62"/>
        <v>0.76629999999999998</v>
      </c>
    </row>
    <row r="284" spans="1:6">
      <c r="A284" s="3">
        <v>3</v>
      </c>
      <c r="B284" s="3" t="s">
        <v>21</v>
      </c>
      <c r="C284" s="9">
        <v>3.7100000000000001E-2</v>
      </c>
      <c r="D284" s="13">
        <f t="shared" si="61"/>
        <v>0.7268</v>
      </c>
      <c r="E284" s="8">
        <f>'TARIFNE STAVKE do 31.03.2022'!F253</f>
        <v>3.3599999999999998E-2</v>
      </c>
      <c r="F284" s="9">
        <f t="shared" si="62"/>
        <v>0.76039999999999996</v>
      </c>
    </row>
    <row r="285" spans="1:6">
      <c r="A285" s="3">
        <v>4</v>
      </c>
      <c r="B285" s="3" t="s">
        <v>22</v>
      </c>
      <c r="C285" s="9">
        <v>3.7100000000000001E-2</v>
      </c>
      <c r="D285" s="13">
        <f t="shared" si="61"/>
        <v>0.7268</v>
      </c>
      <c r="E285" s="8">
        <f>'TARIFNE STAVKE do 31.03.2022'!F254</f>
        <v>3.1600000000000003E-2</v>
      </c>
      <c r="F285" s="9">
        <f t="shared" si="62"/>
        <v>0.75839999999999996</v>
      </c>
    </row>
    <row r="286" spans="1:6">
      <c r="A286" s="3">
        <v>5</v>
      </c>
      <c r="B286" s="3" t="s">
        <v>23</v>
      </c>
      <c r="C286" s="9">
        <v>3.7100000000000001E-2</v>
      </c>
      <c r="D286" s="13">
        <f t="shared" si="61"/>
        <v>0.7268</v>
      </c>
      <c r="E286" s="8">
        <f>'TARIFNE STAVKE do 31.03.2022'!F255</f>
        <v>2.9600000000000001E-2</v>
      </c>
      <c r="F286" s="9">
        <f t="shared" si="62"/>
        <v>0.75639999999999996</v>
      </c>
    </row>
    <row r="287" spans="1:6">
      <c r="A287" s="3">
        <v>6</v>
      </c>
      <c r="B287" s="3" t="s">
        <v>24</v>
      </c>
      <c r="C287" s="9">
        <v>3.7100000000000001E-2</v>
      </c>
      <c r="D287" s="13">
        <f t="shared" si="61"/>
        <v>0.7268</v>
      </c>
      <c r="E287" s="8">
        <f>'TARIFNE STAVKE do 31.03.2022'!F256</f>
        <v>2.7699999999999999E-2</v>
      </c>
      <c r="F287" s="9">
        <f t="shared" si="62"/>
        <v>0.75449999999999995</v>
      </c>
    </row>
    <row r="288" spans="1:6">
      <c r="A288" s="3">
        <v>7</v>
      </c>
      <c r="B288" s="3" t="s">
        <v>25</v>
      </c>
      <c r="C288" s="9">
        <v>3.7100000000000001E-2</v>
      </c>
      <c r="D288" s="13">
        <f t="shared" si="61"/>
        <v>0.7268</v>
      </c>
      <c r="E288" s="8">
        <f>'TARIFNE STAVKE do 31.03.2022'!F257</f>
        <v>2.5700000000000001E-2</v>
      </c>
      <c r="F288" s="9">
        <f t="shared" si="62"/>
        <v>0.75249999999999995</v>
      </c>
    </row>
    <row r="290" spans="1:6">
      <c r="A290" s="117" t="s">
        <v>75</v>
      </c>
      <c r="B290" s="117"/>
      <c r="C290" s="117"/>
      <c r="D290" s="117"/>
      <c r="E290" s="117"/>
      <c r="F290" s="117"/>
    </row>
    <row r="291" spans="1:6" ht="38.25">
      <c r="A291" s="3" t="s">
        <v>8</v>
      </c>
      <c r="B291" s="3" t="s">
        <v>9</v>
      </c>
      <c r="C291" s="4" t="s">
        <v>10</v>
      </c>
      <c r="D291" s="4" t="s">
        <v>11</v>
      </c>
      <c r="E291" s="4" t="s">
        <v>12</v>
      </c>
      <c r="F291" s="4" t="s">
        <v>13</v>
      </c>
    </row>
    <row r="292" spans="1:6">
      <c r="A292" s="7"/>
      <c r="B292" s="7" t="s">
        <v>14</v>
      </c>
      <c r="C292" s="7" t="s">
        <v>15</v>
      </c>
      <c r="D292" s="7" t="s">
        <v>5</v>
      </c>
      <c r="E292" s="7" t="s">
        <v>16</v>
      </c>
      <c r="F292" s="11" t="s">
        <v>17</v>
      </c>
    </row>
    <row r="293" spans="1:6">
      <c r="A293" s="120" t="s">
        <v>76</v>
      </c>
      <c r="B293" s="121"/>
      <c r="C293" s="121"/>
      <c r="D293" s="121"/>
      <c r="E293" s="121"/>
      <c r="F293" s="121"/>
    </row>
    <row r="294" spans="1:6">
      <c r="A294" s="3">
        <v>1</v>
      </c>
      <c r="B294" s="3" t="s">
        <v>19</v>
      </c>
      <c r="C294" s="9">
        <v>2.9499999999999998E-2</v>
      </c>
      <c r="D294" s="13">
        <f t="shared" ref="D294:D299" si="63">C294+$C$9</f>
        <v>0.71919999999999995</v>
      </c>
      <c r="E294" s="8">
        <f>'TARIFNE STAVKE do 31.03.2022'!F261</f>
        <v>2.7799999999999998E-2</v>
      </c>
      <c r="F294" s="9">
        <f t="shared" ref="F294:F299" si="64">(D294+E294)</f>
        <v>0.747</v>
      </c>
    </row>
    <row r="295" spans="1:6">
      <c r="A295" s="3">
        <v>2</v>
      </c>
      <c r="B295" s="3" t="s">
        <v>20</v>
      </c>
      <c r="C295" s="9">
        <v>2.9499999999999998E-2</v>
      </c>
      <c r="D295" s="13">
        <f t="shared" si="63"/>
        <v>0.71919999999999995</v>
      </c>
      <c r="E295" s="8">
        <f>'TARIFNE STAVKE do 31.03.2022'!F262</f>
        <v>2.7799999999999998E-2</v>
      </c>
      <c r="F295" s="9">
        <f t="shared" si="64"/>
        <v>0.747</v>
      </c>
    </row>
    <row r="296" spans="1:6">
      <c r="A296" s="3">
        <v>3</v>
      </c>
      <c r="B296" s="3" t="s">
        <v>21</v>
      </c>
      <c r="C296" s="9">
        <v>2.9499999999999998E-2</v>
      </c>
      <c r="D296" s="13">
        <f t="shared" si="63"/>
        <v>0.71919999999999995</v>
      </c>
      <c r="E296" s="8">
        <f>'TARIFNE STAVKE do 31.03.2022'!F263</f>
        <v>2.7799999999999998E-2</v>
      </c>
      <c r="F296" s="9">
        <f t="shared" si="64"/>
        <v>0.747</v>
      </c>
    </row>
    <row r="297" spans="1:6">
      <c r="A297" s="3">
        <v>4</v>
      </c>
      <c r="B297" s="3" t="s">
        <v>22</v>
      </c>
      <c r="C297" s="9">
        <v>2.9499999999999998E-2</v>
      </c>
      <c r="D297" s="13">
        <f t="shared" si="63"/>
        <v>0.71919999999999995</v>
      </c>
      <c r="E297" s="8">
        <f>'TARIFNE STAVKE do 31.03.2022'!F264</f>
        <v>2.64E-2</v>
      </c>
      <c r="F297" s="9">
        <f t="shared" si="64"/>
        <v>0.74559999999999993</v>
      </c>
    </row>
    <row r="298" spans="1:6">
      <c r="A298" s="3">
        <v>5</v>
      </c>
      <c r="B298" s="3" t="s">
        <v>23</v>
      </c>
      <c r="C298" s="9">
        <v>2.9499999999999998E-2</v>
      </c>
      <c r="D298" s="13">
        <f t="shared" si="63"/>
        <v>0.71919999999999995</v>
      </c>
      <c r="E298" s="8">
        <f>'TARIFNE STAVKE do 31.03.2022'!F265</f>
        <v>2.5000000000000001E-2</v>
      </c>
      <c r="F298" s="9">
        <f t="shared" si="64"/>
        <v>0.74419999999999997</v>
      </c>
    </row>
    <row r="299" spans="1:6">
      <c r="A299" s="3">
        <v>6</v>
      </c>
      <c r="B299" s="3" t="s">
        <v>24</v>
      </c>
      <c r="C299" s="9">
        <v>2.9499999999999998E-2</v>
      </c>
      <c r="D299" s="13">
        <f t="shared" si="63"/>
        <v>0.71919999999999995</v>
      </c>
      <c r="E299" s="8">
        <f>'TARIFNE STAVKE do 31.03.2022'!F266</f>
        <v>2.3599999999999999E-2</v>
      </c>
      <c r="F299" s="9">
        <f t="shared" si="64"/>
        <v>0.7427999999999999</v>
      </c>
    </row>
    <row r="301" spans="1:6">
      <c r="A301" s="117" t="s">
        <v>77</v>
      </c>
      <c r="B301" s="117"/>
      <c r="C301" s="117"/>
      <c r="D301" s="117"/>
      <c r="E301" s="117"/>
      <c r="F301" s="117"/>
    </row>
    <row r="302" spans="1:6" ht="38.25">
      <c r="A302" s="3" t="s">
        <v>8</v>
      </c>
      <c r="B302" s="3" t="s">
        <v>9</v>
      </c>
      <c r="C302" s="4" t="s">
        <v>10</v>
      </c>
      <c r="D302" s="4" t="s">
        <v>11</v>
      </c>
      <c r="E302" s="4" t="s">
        <v>12</v>
      </c>
      <c r="F302" s="4" t="s">
        <v>13</v>
      </c>
    </row>
    <row r="303" spans="1:6">
      <c r="A303" s="7"/>
      <c r="B303" s="7" t="s">
        <v>14</v>
      </c>
      <c r="C303" s="7" t="s">
        <v>15</v>
      </c>
      <c r="D303" s="7" t="s">
        <v>5</v>
      </c>
      <c r="E303" s="7" t="s">
        <v>16</v>
      </c>
      <c r="F303" s="11" t="s">
        <v>17</v>
      </c>
    </row>
    <row r="304" spans="1:6">
      <c r="A304" s="120" t="s">
        <v>78</v>
      </c>
      <c r="B304" s="121"/>
      <c r="C304" s="121"/>
      <c r="D304" s="121"/>
      <c r="E304" s="121"/>
      <c r="F304" s="121"/>
    </row>
    <row r="305" spans="1:6">
      <c r="A305" s="3">
        <v>1</v>
      </c>
      <c r="B305" s="3" t="s">
        <v>19</v>
      </c>
      <c r="C305" s="9">
        <v>3.04E-2</v>
      </c>
      <c r="D305" s="13">
        <f t="shared" ref="D305:D309" si="65">C305+$C$9</f>
        <v>0.72009999999999996</v>
      </c>
      <c r="E305" s="8">
        <f>'TARIFNE STAVKE do 31.03.2022'!F270</f>
        <v>5.0900000000000001E-2</v>
      </c>
      <c r="F305" s="9">
        <f t="shared" ref="F305:F309" si="66">(D305+E305)</f>
        <v>0.77099999999999991</v>
      </c>
    </row>
    <row r="306" spans="1:6">
      <c r="A306" s="3">
        <v>2</v>
      </c>
      <c r="B306" s="3" t="s">
        <v>20</v>
      </c>
      <c r="C306" s="9">
        <v>3.04E-2</v>
      </c>
      <c r="D306" s="13">
        <f t="shared" si="65"/>
        <v>0.72009999999999996</v>
      </c>
      <c r="E306" s="8">
        <f>'TARIFNE STAVKE do 31.03.2022'!F271</f>
        <v>4.24E-2</v>
      </c>
      <c r="F306" s="9">
        <f t="shared" si="66"/>
        <v>0.76249999999999996</v>
      </c>
    </row>
    <row r="307" spans="1:6">
      <c r="A307" s="3">
        <v>3</v>
      </c>
      <c r="B307" s="3" t="s">
        <v>21</v>
      </c>
      <c r="C307" s="9">
        <v>3.04E-2</v>
      </c>
      <c r="D307" s="13">
        <f t="shared" si="65"/>
        <v>0.72009999999999996</v>
      </c>
      <c r="E307" s="8">
        <f>'TARIFNE STAVKE do 31.03.2022'!F272</f>
        <v>4.0300000000000002E-2</v>
      </c>
      <c r="F307" s="9">
        <f t="shared" si="66"/>
        <v>0.76039999999999996</v>
      </c>
    </row>
    <row r="308" spans="1:6">
      <c r="A308" s="3">
        <v>4</v>
      </c>
      <c r="B308" s="3" t="s">
        <v>22</v>
      </c>
      <c r="C308" s="9">
        <v>3.04E-2</v>
      </c>
      <c r="D308" s="13">
        <f t="shared" si="65"/>
        <v>0.72009999999999996</v>
      </c>
      <c r="E308" s="8">
        <f>'TARIFNE STAVKE do 31.03.2022'!F273</f>
        <v>3.8199999999999998E-2</v>
      </c>
      <c r="F308" s="9">
        <f t="shared" si="66"/>
        <v>0.75829999999999997</v>
      </c>
    </row>
    <row r="309" spans="1:6">
      <c r="A309" s="3">
        <v>5</v>
      </c>
      <c r="B309" s="3" t="s">
        <v>23</v>
      </c>
      <c r="C309" s="9">
        <v>3.04E-2</v>
      </c>
      <c r="D309" s="13">
        <f t="shared" si="65"/>
        <v>0.72009999999999996</v>
      </c>
      <c r="E309" s="8">
        <f>'TARIFNE STAVKE do 31.03.2022'!F274</f>
        <v>3.5999999999999997E-2</v>
      </c>
      <c r="F309" s="9">
        <f t="shared" si="66"/>
        <v>0.75609999999999999</v>
      </c>
    </row>
    <row r="310" spans="1:6">
      <c r="A310" s="120" t="s">
        <v>79</v>
      </c>
      <c r="B310" s="121"/>
      <c r="C310" s="121"/>
      <c r="D310" s="121"/>
      <c r="E310" s="121"/>
      <c r="F310" s="121"/>
    </row>
    <row r="311" spans="1:6">
      <c r="A311" s="3">
        <v>1</v>
      </c>
      <c r="B311" s="3" t="s">
        <v>20</v>
      </c>
      <c r="C311" s="9">
        <v>3.04E-2</v>
      </c>
      <c r="D311" s="13">
        <f t="shared" ref="D311:D313" si="67">C311+$C$9</f>
        <v>0.72009999999999996</v>
      </c>
      <c r="E311" s="8">
        <f>'TARIFNE STAVKE do 31.03.2022'!F278</f>
        <v>0.05</v>
      </c>
      <c r="F311" s="9">
        <f t="shared" ref="F311:F313" si="68">(D311+E311)</f>
        <v>0.77010000000000001</v>
      </c>
    </row>
    <row r="312" spans="1:6">
      <c r="A312" s="3">
        <v>2</v>
      </c>
      <c r="B312" s="3" t="s">
        <v>22</v>
      </c>
      <c r="C312" s="9">
        <v>3.04E-2</v>
      </c>
      <c r="D312" s="13">
        <f t="shared" si="67"/>
        <v>0.72009999999999996</v>
      </c>
      <c r="E312" s="8">
        <f>'TARIFNE STAVKE do 31.03.2022'!F279</f>
        <v>4.7500000000000001E-2</v>
      </c>
      <c r="F312" s="9">
        <f t="shared" si="68"/>
        <v>0.76759999999999995</v>
      </c>
    </row>
    <row r="313" spans="1:6">
      <c r="A313" s="3">
        <v>3</v>
      </c>
      <c r="B313" s="3" t="s">
        <v>23</v>
      </c>
      <c r="C313" s="9">
        <v>3.04E-2</v>
      </c>
      <c r="D313" s="13">
        <f t="shared" si="67"/>
        <v>0.72009999999999996</v>
      </c>
      <c r="E313" s="8">
        <f>'TARIFNE STAVKE do 31.03.2022'!F280</f>
        <v>4.4999999999999998E-2</v>
      </c>
      <c r="F313" s="9">
        <f t="shared" si="68"/>
        <v>0.7651</v>
      </c>
    </row>
    <row r="315" spans="1:6">
      <c r="A315" s="117" t="s">
        <v>80</v>
      </c>
      <c r="B315" s="117"/>
      <c r="C315" s="117"/>
      <c r="D315" s="117"/>
      <c r="E315" s="117"/>
      <c r="F315" s="117"/>
    </row>
    <row r="316" spans="1:6" ht="38.25">
      <c r="A316" s="3" t="s">
        <v>8</v>
      </c>
      <c r="B316" s="3" t="s">
        <v>9</v>
      </c>
      <c r="C316" s="4" t="s">
        <v>10</v>
      </c>
      <c r="D316" s="4" t="s">
        <v>11</v>
      </c>
      <c r="E316" s="4" t="s">
        <v>12</v>
      </c>
      <c r="F316" s="4" t="s">
        <v>13</v>
      </c>
    </row>
    <row r="317" spans="1:6">
      <c r="A317" s="7"/>
      <c r="B317" s="7" t="s">
        <v>14</v>
      </c>
      <c r="C317" s="7" t="s">
        <v>15</v>
      </c>
      <c r="D317" s="7" t="s">
        <v>5</v>
      </c>
      <c r="E317" s="7" t="s">
        <v>16</v>
      </c>
      <c r="F317" s="11" t="s">
        <v>17</v>
      </c>
    </row>
    <row r="318" spans="1:6">
      <c r="A318" s="120" t="s">
        <v>81</v>
      </c>
      <c r="B318" s="121"/>
      <c r="C318" s="121"/>
      <c r="D318" s="121"/>
      <c r="E318" s="121"/>
      <c r="F318" s="121"/>
    </row>
    <row r="319" spans="1:6">
      <c r="A319" s="3">
        <v>1</v>
      </c>
      <c r="B319" s="3" t="s">
        <v>19</v>
      </c>
      <c r="C319" s="9">
        <v>2.7900000000000001E-2</v>
      </c>
      <c r="D319" s="13">
        <f t="shared" ref="D319:D323" si="69">C319+$C$9</f>
        <v>0.71760000000000002</v>
      </c>
      <c r="E319" s="8">
        <f>'TARIFNE STAVKE do 31.03.2022'!F284</f>
        <v>0.10879999999999999</v>
      </c>
      <c r="F319" s="9">
        <f t="shared" ref="F319:F323" si="70">(D319+E319)</f>
        <v>0.82640000000000002</v>
      </c>
    </row>
    <row r="320" spans="1:6">
      <c r="A320" s="3">
        <v>2</v>
      </c>
      <c r="B320" s="3" t="s">
        <v>20</v>
      </c>
      <c r="C320" s="9">
        <v>2.7900000000000001E-2</v>
      </c>
      <c r="D320" s="13">
        <f t="shared" si="69"/>
        <v>0.71760000000000002</v>
      </c>
      <c r="E320" s="8">
        <f>'TARIFNE STAVKE do 31.03.2022'!F285</f>
        <v>9.8900000000000002E-2</v>
      </c>
      <c r="F320" s="9">
        <f t="shared" si="70"/>
        <v>0.8165</v>
      </c>
    </row>
    <row r="321" spans="1:6">
      <c r="A321" s="3">
        <v>3</v>
      </c>
      <c r="B321" s="3" t="s">
        <v>21</v>
      </c>
      <c r="C321" s="9">
        <v>2.7900000000000001E-2</v>
      </c>
      <c r="D321" s="13">
        <f t="shared" si="69"/>
        <v>0.71760000000000002</v>
      </c>
      <c r="E321" s="8">
        <f>'TARIFNE STAVKE do 31.03.2022'!F286</f>
        <v>9.8900000000000002E-2</v>
      </c>
      <c r="F321" s="9">
        <f t="shared" si="70"/>
        <v>0.8165</v>
      </c>
    </row>
    <row r="322" spans="1:6">
      <c r="A322" s="3">
        <v>4</v>
      </c>
      <c r="B322" s="3" t="s">
        <v>22</v>
      </c>
      <c r="C322" s="9">
        <v>2.7900000000000001E-2</v>
      </c>
      <c r="D322" s="13">
        <f t="shared" si="69"/>
        <v>0.71760000000000002</v>
      </c>
      <c r="E322" s="8">
        <f>'TARIFNE STAVKE do 31.03.2022'!F287</f>
        <v>9.4E-2</v>
      </c>
      <c r="F322" s="9">
        <f t="shared" si="70"/>
        <v>0.81159999999999999</v>
      </c>
    </row>
    <row r="323" spans="1:6">
      <c r="A323" s="3">
        <v>5</v>
      </c>
      <c r="B323" s="3" t="s">
        <v>23</v>
      </c>
      <c r="C323" s="9">
        <v>2.7900000000000001E-2</v>
      </c>
      <c r="D323" s="13">
        <f t="shared" si="69"/>
        <v>0.71760000000000002</v>
      </c>
      <c r="E323" s="8">
        <f>'TARIFNE STAVKE do 31.03.2022'!F288</f>
        <v>8.8999999999999996E-2</v>
      </c>
      <c r="F323" s="9">
        <f t="shared" si="70"/>
        <v>0.80659999999999998</v>
      </c>
    </row>
    <row r="325" spans="1:6">
      <c r="A325" s="117" t="s">
        <v>82</v>
      </c>
      <c r="B325" s="117"/>
      <c r="C325" s="117"/>
      <c r="D325" s="117"/>
      <c r="E325" s="117"/>
      <c r="F325" s="117"/>
    </row>
    <row r="326" spans="1:6" ht="38.25">
      <c r="A326" s="3" t="s">
        <v>8</v>
      </c>
      <c r="B326" s="3" t="s">
        <v>9</v>
      </c>
      <c r="C326" s="4" t="s">
        <v>10</v>
      </c>
      <c r="D326" s="4" t="s">
        <v>11</v>
      </c>
      <c r="E326" s="4" t="s">
        <v>12</v>
      </c>
      <c r="F326" s="4" t="s">
        <v>13</v>
      </c>
    </row>
    <row r="327" spans="1:6">
      <c r="A327" s="7"/>
      <c r="B327" s="7" t="s">
        <v>14</v>
      </c>
      <c r="C327" s="7" t="s">
        <v>15</v>
      </c>
      <c r="D327" s="7" t="s">
        <v>5</v>
      </c>
      <c r="E327" s="7" t="s">
        <v>16</v>
      </c>
      <c r="F327" s="11" t="s">
        <v>17</v>
      </c>
    </row>
    <row r="328" spans="1:6">
      <c r="A328" s="120" t="s">
        <v>83</v>
      </c>
      <c r="B328" s="121"/>
      <c r="C328" s="121"/>
      <c r="D328" s="121"/>
      <c r="E328" s="121"/>
      <c r="F328" s="121"/>
    </row>
    <row r="329" spans="1:6">
      <c r="A329" s="3">
        <v>1</v>
      </c>
      <c r="B329" s="3" t="s">
        <v>19</v>
      </c>
      <c r="C329" s="9">
        <v>2.7900000000000001E-2</v>
      </c>
      <c r="D329" s="13">
        <f t="shared" ref="D329:D334" si="71">C329+$C$9</f>
        <v>0.71760000000000002</v>
      </c>
      <c r="E329" s="8">
        <f>'TARIFNE STAVKE do 31.03.2022'!F292</f>
        <v>0.1087</v>
      </c>
      <c r="F329" s="9">
        <f t="shared" ref="F329:F334" si="72">(D329+E329)</f>
        <v>0.82630000000000003</v>
      </c>
    </row>
    <row r="330" spans="1:6">
      <c r="A330" s="3">
        <v>2</v>
      </c>
      <c r="B330" s="3" t="s">
        <v>20</v>
      </c>
      <c r="C330" s="9">
        <v>2.7900000000000001E-2</v>
      </c>
      <c r="D330" s="13">
        <f t="shared" si="71"/>
        <v>0.71760000000000002</v>
      </c>
      <c r="E330" s="8">
        <f>'TARIFNE STAVKE do 31.03.2022'!F293</f>
        <v>9.8799999999999999E-2</v>
      </c>
      <c r="F330" s="9">
        <f t="shared" si="72"/>
        <v>0.81640000000000001</v>
      </c>
    </row>
    <row r="331" spans="1:6">
      <c r="A331" s="3">
        <v>3</v>
      </c>
      <c r="B331" s="3" t="s">
        <v>21</v>
      </c>
      <c r="C331" s="9">
        <v>2.7900000000000001E-2</v>
      </c>
      <c r="D331" s="13">
        <f t="shared" si="71"/>
        <v>0.71760000000000002</v>
      </c>
      <c r="E331" s="8">
        <f>'TARIFNE STAVKE do 31.03.2022'!F294</f>
        <v>9.8799999999999999E-2</v>
      </c>
      <c r="F331" s="9">
        <f t="shared" si="72"/>
        <v>0.81640000000000001</v>
      </c>
    </row>
    <row r="332" spans="1:6">
      <c r="A332" s="3">
        <v>4</v>
      </c>
      <c r="B332" s="3" t="s">
        <v>22</v>
      </c>
      <c r="C332" s="9">
        <v>2.7900000000000001E-2</v>
      </c>
      <c r="D332" s="13">
        <f t="shared" si="71"/>
        <v>0.71760000000000002</v>
      </c>
      <c r="E332" s="8">
        <f>'TARIFNE STAVKE do 31.03.2022'!F295</f>
        <v>9.3899999999999997E-2</v>
      </c>
      <c r="F332" s="9">
        <f t="shared" si="72"/>
        <v>0.8115</v>
      </c>
    </row>
    <row r="333" spans="1:6">
      <c r="A333" s="3">
        <v>5</v>
      </c>
      <c r="B333" s="3" t="s">
        <v>23</v>
      </c>
      <c r="C333" s="9">
        <v>2.7900000000000001E-2</v>
      </c>
      <c r="D333" s="13">
        <f t="shared" si="71"/>
        <v>0.71760000000000002</v>
      </c>
      <c r="E333" s="8">
        <f>'TARIFNE STAVKE do 31.03.2022'!F296</f>
        <v>8.8900000000000007E-2</v>
      </c>
      <c r="F333" s="9">
        <f t="shared" si="72"/>
        <v>0.80649999999999999</v>
      </c>
    </row>
    <row r="334" spans="1:6">
      <c r="A334" s="3">
        <v>6</v>
      </c>
      <c r="B334" s="3" t="s">
        <v>24</v>
      </c>
      <c r="C334" s="9">
        <v>2.7900000000000001E-2</v>
      </c>
      <c r="D334" s="13">
        <f t="shared" si="71"/>
        <v>0.71760000000000002</v>
      </c>
      <c r="E334" s="8">
        <f>'TARIFNE STAVKE do 31.03.2022'!F297</f>
        <v>8.4000000000000005E-2</v>
      </c>
      <c r="F334" s="9">
        <f t="shared" si="72"/>
        <v>0.80159999999999998</v>
      </c>
    </row>
    <row r="336" spans="1:6">
      <c r="A336" s="117" t="s">
        <v>84</v>
      </c>
      <c r="B336" s="117"/>
      <c r="C336" s="117"/>
      <c r="D336" s="117"/>
      <c r="E336" s="117"/>
      <c r="F336" s="117"/>
    </row>
    <row r="337" spans="1:6" ht="38.25">
      <c r="A337" s="3" t="s">
        <v>8</v>
      </c>
      <c r="B337" s="3" t="s">
        <v>9</v>
      </c>
      <c r="C337" s="4" t="s">
        <v>10</v>
      </c>
      <c r="D337" s="4" t="s">
        <v>11</v>
      </c>
      <c r="E337" s="4" t="s">
        <v>12</v>
      </c>
      <c r="F337" s="4" t="s">
        <v>13</v>
      </c>
    </row>
    <row r="338" spans="1:6">
      <c r="A338" s="7"/>
      <c r="B338" s="7" t="s">
        <v>14</v>
      </c>
      <c r="C338" s="7" t="s">
        <v>15</v>
      </c>
      <c r="D338" s="7" t="s">
        <v>5</v>
      </c>
      <c r="E338" s="7" t="s">
        <v>16</v>
      </c>
      <c r="F338" s="11" t="s">
        <v>17</v>
      </c>
    </row>
    <row r="339" spans="1:6">
      <c r="A339" s="120" t="s">
        <v>85</v>
      </c>
      <c r="B339" s="121"/>
      <c r="C339" s="121"/>
      <c r="D339" s="121"/>
      <c r="E339" s="121"/>
      <c r="F339" s="121"/>
    </row>
    <row r="340" spans="1:6">
      <c r="A340" s="3">
        <v>1</v>
      </c>
      <c r="B340" s="3" t="s">
        <v>23</v>
      </c>
      <c r="C340" s="9">
        <v>2.7900000000000001E-2</v>
      </c>
      <c r="D340" s="13">
        <f>C340+$C$9</f>
        <v>0.71760000000000002</v>
      </c>
      <c r="E340" s="8">
        <f>'TARIFNE STAVKE do 31.03.2022'!F301</f>
        <v>8.6800000000000002E-2</v>
      </c>
      <c r="F340" s="9">
        <f t="shared" ref="F340:F342" si="73">(D340+E340)</f>
        <v>0.8044</v>
      </c>
    </row>
    <row r="341" spans="1:6">
      <c r="A341" s="3">
        <v>2</v>
      </c>
      <c r="B341" s="3" t="s">
        <v>25</v>
      </c>
      <c r="C341" s="9">
        <v>2.7900000000000001E-2</v>
      </c>
      <c r="D341" s="13">
        <f t="shared" ref="D341:D342" si="74">C341+$C$9</f>
        <v>0.71760000000000002</v>
      </c>
      <c r="E341" s="8">
        <f>'TARIFNE STAVKE do 31.03.2022'!F302</f>
        <v>7.7100000000000002E-2</v>
      </c>
      <c r="F341" s="9">
        <f t="shared" si="73"/>
        <v>0.79469999999999996</v>
      </c>
    </row>
    <row r="342" spans="1:6">
      <c r="A342" s="3">
        <v>3</v>
      </c>
      <c r="B342" s="3" t="s">
        <v>28</v>
      </c>
      <c r="C342" s="9">
        <v>2.7900000000000001E-2</v>
      </c>
      <c r="D342" s="13">
        <f t="shared" si="74"/>
        <v>0.71760000000000002</v>
      </c>
      <c r="E342" s="8">
        <f>'TARIFNE STAVKE do 31.03.2022'!F303</f>
        <v>7.2300000000000003E-2</v>
      </c>
      <c r="F342" s="9">
        <f t="shared" si="73"/>
        <v>0.78990000000000005</v>
      </c>
    </row>
  </sheetData>
  <mergeCells count="70">
    <mergeCell ref="A325:F325"/>
    <mergeCell ref="A328:F328"/>
    <mergeCell ref="A336:F336"/>
    <mergeCell ref="A339:F339"/>
    <mergeCell ref="A293:F293"/>
    <mergeCell ref="A301:F301"/>
    <mergeCell ref="A304:F304"/>
    <mergeCell ref="A310:F310"/>
    <mergeCell ref="A315:F315"/>
    <mergeCell ref="A318:F318"/>
    <mergeCell ref="A290:F290"/>
    <mergeCell ref="A224:F224"/>
    <mergeCell ref="A230:F230"/>
    <mergeCell ref="A233:F233"/>
    <mergeCell ref="A243:F243"/>
    <mergeCell ref="A246:F246"/>
    <mergeCell ref="A255:F255"/>
    <mergeCell ref="A258:F258"/>
    <mergeCell ref="A267:F267"/>
    <mergeCell ref="A270:F270"/>
    <mergeCell ref="A278:F278"/>
    <mergeCell ref="A281:F281"/>
    <mergeCell ref="A221:F221"/>
    <mergeCell ref="A166:F166"/>
    <mergeCell ref="A174:F174"/>
    <mergeCell ref="A177:F177"/>
    <mergeCell ref="A182:F182"/>
    <mergeCell ref="A185:F185"/>
    <mergeCell ref="A191:F191"/>
    <mergeCell ref="A194:F194"/>
    <mergeCell ref="A201:F201"/>
    <mergeCell ref="A204:F204"/>
    <mergeCell ref="A210:F210"/>
    <mergeCell ref="A215:F215"/>
    <mergeCell ref="A163:F163"/>
    <mergeCell ref="A106:F106"/>
    <mergeCell ref="A111:F111"/>
    <mergeCell ref="A115:F115"/>
    <mergeCell ref="A118:F118"/>
    <mergeCell ref="A125:F125"/>
    <mergeCell ref="A128:F128"/>
    <mergeCell ref="A135:F135"/>
    <mergeCell ref="A142:F142"/>
    <mergeCell ref="A145:F145"/>
    <mergeCell ref="A152:F152"/>
    <mergeCell ref="A155:F155"/>
    <mergeCell ref="A102:F102"/>
    <mergeCell ref="A51:F51"/>
    <mergeCell ref="A54:F54"/>
    <mergeCell ref="A58:F58"/>
    <mergeCell ref="A63:F63"/>
    <mergeCell ref="A66:F66"/>
    <mergeCell ref="A71:F71"/>
    <mergeCell ref="A77:F77"/>
    <mergeCell ref="A83:F83"/>
    <mergeCell ref="A86:F86"/>
    <mergeCell ref="A94:F94"/>
    <mergeCell ref="A99:F99"/>
    <mergeCell ref="A45:F45"/>
    <mergeCell ref="A1:F1"/>
    <mergeCell ref="A3:F3"/>
    <mergeCell ref="A4:F4"/>
    <mergeCell ref="A6:F6"/>
    <mergeCell ref="A8:F8"/>
    <mergeCell ref="A11:F11"/>
    <mergeCell ref="A14:F14"/>
    <mergeCell ref="A23:F23"/>
    <mergeCell ref="A26:F26"/>
    <mergeCell ref="A36:F36"/>
    <mergeCell ref="A39:F39"/>
  </mergeCells>
  <pageMargins left="0.39370078740157483" right="0.39370078740157483" top="1.0833333333333333" bottom="0.74803149606299213" header="0.31496062992125984" footer="0.31496062992125984"/>
  <pageSetup scale="78" orientation="portrait" r:id="rId1"/>
  <rowBreaks count="3" manualBreakCount="3">
    <brk id="50" max="16383" man="1"/>
    <brk id="98" max="16383" man="1"/>
    <brk id="14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EE460-D6FA-49E1-85C3-86095CD7AC7F}">
  <sheetPr codeName="Sheet28"/>
  <dimension ref="A1:F342"/>
  <sheetViews>
    <sheetView view="pageBreakPreview" zoomScaleNormal="100" zoomScaleSheetLayoutView="100" workbookViewId="0">
      <selection activeCell="A9" sqref="A9:XFD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30.140625" bestFit="1" customWidth="1"/>
    <col min="5" max="5" width="26.42578125" bestFit="1" customWidth="1"/>
    <col min="6" max="6" width="22.85546875" bestFit="1" customWidth="1"/>
  </cols>
  <sheetData>
    <row r="1" spans="1:6" ht="17.25">
      <c r="A1" s="113" t="s">
        <v>142</v>
      </c>
      <c r="B1" s="118"/>
      <c r="C1" s="118"/>
      <c r="D1" s="118"/>
      <c r="E1" s="118"/>
      <c r="F1" s="118"/>
    </row>
    <row r="3" spans="1:6">
      <c r="A3" s="114" t="s">
        <v>1</v>
      </c>
      <c r="B3" s="114"/>
      <c r="C3" s="114"/>
      <c r="D3" s="114"/>
      <c r="E3" s="114"/>
      <c r="F3" s="114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2"/>
      <c r="B5" s="2"/>
      <c r="C5" s="2"/>
      <c r="D5" s="2"/>
      <c r="E5" s="2"/>
      <c r="F5" s="2"/>
    </row>
    <row r="6" spans="1:6">
      <c r="A6" s="119" t="s">
        <v>3</v>
      </c>
      <c r="B6" s="119"/>
      <c r="C6" s="119"/>
      <c r="D6" s="119"/>
      <c r="E6" s="119"/>
      <c r="F6" s="119"/>
    </row>
    <row r="7" spans="1:6">
      <c r="A7" s="2"/>
      <c r="B7" s="2"/>
      <c r="C7" s="2"/>
      <c r="D7" s="2"/>
      <c r="E7" s="2"/>
      <c r="F7" s="2"/>
    </row>
    <row r="8" spans="1:6" ht="73.5" customHeight="1">
      <c r="A8" s="119" t="s">
        <v>4</v>
      </c>
      <c r="B8" s="119"/>
      <c r="C8" s="119"/>
      <c r="D8" s="119"/>
      <c r="E8" s="119"/>
      <c r="F8" s="119"/>
    </row>
    <row r="9" spans="1:6" hidden="1">
      <c r="A9" s="1" t="s">
        <v>5</v>
      </c>
      <c r="B9" s="12" t="s">
        <v>6</v>
      </c>
      <c r="C9" s="1">
        <v>0.72350000000000003</v>
      </c>
      <c r="D9" s="2"/>
      <c r="E9" s="2"/>
      <c r="F9" s="2"/>
    </row>
    <row r="11" spans="1:6">
      <c r="A11" s="117" t="s">
        <v>7</v>
      </c>
      <c r="B11" s="117"/>
      <c r="C11" s="117"/>
      <c r="D11" s="117"/>
      <c r="E11" s="117"/>
      <c r="F11" s="117"/>
    </row>
    <row r="12" spans="1:6" ht="38.25">
      <c r="A12" s="3" t="s">
        <v>8</v>
      </c>
      <c r="B12" s="3" t="s">
        <v>9</v>
      </c>
      <c r="C12" s="4" t="s">
        <v>10</v>
      </c>
      <c r="D12" s="4" t="s">
        <v>11</v>
      </c>
      <c r="E12" s="4" t="s">
        <v>12</v>
      </c>
      <c r="F12" s="4" t="s">
        <v>13</v>
      </c>
    </row>
    <row r="13" spans="1:6">
      <c r="A13" s="7"/>
      <c r="B13" s="7" t="s">
        <v>14</v>
      </c>
      <c r="C13" s="7" t="s">
        <v>15</v>
      </c>
      <c r="D13" s="7" t="s">
        <v>5</v>
      </c>
      <c r="E13" s="7" t="s">
        <v>16</v>
      </c>
      <c r="F13" s="11" t="s">
        <v>17</v>
      </c>
    </row>
    <row r="14" spans="1:6">
      <c r="A14" s="120" t="s">
        <v>18</v>
      </c>
      <c r="B14" s="121"/>
      <c r="C14" s="121"/>
      <c r="D14" s="121"/>
      <c r="E14" s="121"/>
      <c r="F14" s="121"/>
    </row>
    <row r="15" spans="1:6">
      <c r="A15" s="3">
        <v>1</v>
      </c>
      <c r="B15" s="3" t="s">
        <v>19</v>
      </c>
      <c r="C15" s="9">
        <v>2.9700000000000001E-2</v>
      </c>
      <c r="D15" s="13">
        <f>C15+$C$9</f>
        <v>0.75319999999999998</v>
      </c>
      <c r="E15" s="8">
        <f>'TARIFNE STAVKE do 31.03.2022'!F6</f>
        <v>5.7700000000000001E-2</v>
      </c>
      <c r="F15" s="9">
        <f>(D15+E15)</f>
        <v>0.81089999999999995</v>
      </c>
    </row>
    <row r="16" spans="1:6">
      <c r="A16" s="3">
        <v>2</v>
      </c>
      <c r="B16" s="3" t="s">
        <v>20</v>
      </c>
      <c r="C16" s="9">
        <v>2.9700000000000001E-2</v>
      </c>
      <c r="D16" s="13">
        <f t="shared" ref="D16:D21" si="0">C16+$C$9</f>
        <v>0.75319999999999998</v>
      </c>
      <c r="E16" s="8">
        <f>'TARIFNE STAVKE do 31.03.2022'!F7</f>
        <v>4.4400000000000002E-2</v>
      </c>
      <c r="F16" s="9">
        <f t="shared" ref="F16:F21" si="1">(D16+E16)</f>
        <v>0.79759999999999998</v>
      </c>
    </row>
    <row r="17" spans="1:6">
      <c r="A17" s="3">
        <v>3</v>
      </c>
      <c r="B17" s="3" t="s">
        <v>21</v>
      </c>
      <c r="C17" s="9">
        <v>2.9700000000000001E-2</v>
      </c>
      <c r="D17" s="13">
        <f t="shared" si="0"/>
        <v>0.75319999999999998</v>
      </c>
      <c r="E17" s="8">
        <f>'TARIFNE STAVKE do 31.03.2022'!F8</f>
        <v>4.3499999999999997E-2</v>
      </c>
      <c r="F17" s="9">
        <f t="shared" si="1"/>
        <v>0.79669999999999996</v>
      </c>
    </row>
    <row r="18" spans="1:6">
      <c r="A18" s="3">
        <v>4</v>
      </c>
      <c r="B18" s="3" t="s">
        <v>22</v>
      </c>
      <c r="C18" s="9">
        <v>2.9700000000000001E-2</v>
      </c>
      <c r="D18" s="13">
        <f t="shared" si="0"/>
        <v>0.75319999999999998</v>
      </c>
      <c r="E18" s="8">
        <f>'TARIFNE STAVKE do 31.03.2022'!F9</f>
        <v>4.2200000000000001E-2</v>
      </c>
      <c r="F18" s="9">
        <f t="shared" si="1"/>
        <v>0.7954</v>
      </c>
    </row>
    <row r="19" spans="1:6">
      <c r="A19" s="3">
        <v>5</v>
      </c>
      <c r="B19" s="3" t="s">
        <v>23</v>
      </c>
      <c r="C19" s="9">
        <v>2.9700000000000001E-2</v>
      </c>
      <c r="D19" s="13">
        <f t="shared" si="0"/>
        <v>0.75319999999999998</v>
      </c>
      <c r="E19" s="8">
        <f>'TARIFNE STAVKE do 31.03.2022'!F10</f>
        <v>0.04</v>
      </c>
      <c r="F19" s="9">
        <f t="shared" si="1"/>
        <v>0.79320000000000002</v>
      </c>
    </row>
    <row r="20" spans="1:6">
      <c r="A20" s="3">
        <v>6</v>
      </c>
      <c r="B20" s="3" t="s">
        <v>24</v>
      </c>
      <c r="C20" s="9">
        <v>2.9700000000000001E-2</v>
      </c>
      <c r="D20" s="13">
        <f t="shared" si="0"/>
        <v>0.75319999999999998</v>
      </c>
      <c r="E20" s="8">
        <f>'TARIFNE STAVKE do 31.03.2022'!F11</f>
        <v>3.7699999999999997E-2</v>
      </c>
      <c r="F20" s="9">
        <f t="shared" si="1"/>
        <v>0.79089999999999994</v>
      </c>
    </row>
    <row r="21" spans="1:6">
      <c r="A21" s="3">
        <v>7</v>
      </c>
      <c r="B21" s="3" t="s">
        <v>25</v>
      </c>
      <c r="C21" s="9">
        <v>2.9700000000000001E-2</v>
      </c>
      <c r="D21" s="13">
        <f t="shared" si="0"/>
        <v>0.75319999999999998</v>
      </c>
      <c r="E21" s="8">
        <f>'TARIFNE STAVKE do 31.03.2022'!F12</f>
        <v>3.5499999999999997E-2</v>
      </c>
      <c r="F21" s="9">
        <f t="shared" si="1"/>
        <v>0.78869999999999996</v>
      </c>
    </row>
    <row r="22" spans="1:6">
      <c r="A22" s="1"/>
      <c r="B22" s="2"/>
      <c r="C22" s="5"/>
      <c r="D22" s="6"/>
      <c r="E22" s="6"/>
    </row>
    <row r="23" spans="1:6">
      <c r="A23" s="117" t="s">
        <v>26</v>
      </c>
      <c r="B23" s="117"/>
      <c r="C23" s="117"/>
      <c r="D23" s="117"/>
      <c r="E23" s="117"/>
      <c r="F23" s="117"/>
    </row>
    <row r="24" spans="1:6" ht="38.25">
      <c r="A24" s="3" t="s">
        <v>8</v>
      </c>
      <c r="B24" s="3" t="s">
        <v>9</v>
      </c>
      <c r="C24" s="4" t="s">
        <v>10</v>
      </c>
      <c r="D24" s="4" t="s">
        <v>11</v>
      </c>
      <c r="E24" s="4" t="s">
        <v>12</v>
      </c>
      <c r="F24" s="4" t="s">
        <v>13</v>
      </c>
    </row>
    <row r="25" spans="1:6">
      <c r="A25" s="7"/>
      <c r="B25" s="7" t="s">
        <v>14</v>
      </c>
      <c r="C25" s="7" t="s">
        <v>15</v>
      </c>
      <c r="D25" s="7" t="s">
        <v>5</v>
      </c>
      <c r="E25" s="7" t="s">
        <v>16</v>
      </c>
      <c r="F25" s="11" t="s">
        <v>17</v>
      </c>
    </row>
    <row r="26" spans="1:6">
      <c r="A26" s="120" t="s">
        <v>27</v>
      </c>
      <c r="B26" s="121"/>
      <c r="C26" s="121"/>
      <c r="D26" s="121"/>
      <c r="E26" s="121"/>
      <c r="F26" s="121"/>
    </row>
    <row r="27" spans="1:6">
      <c r="A27" s="3">
        <v>1</v>
      </c>
      <c r="B27" s="3" t="s">
        <v>19</v>
      </c>
      <c r="C27" s="9">
        <v>2.3199999999999998E-2</v>
      </c>
      <c r="D27" s="13">
        <f t="shared" ref="D27:D34" si="2">C27+$C$9</f>
        <v>0.74670000000000003</v>
      </c>
      <c r="E27" s="10">
        <f>'TARIFNE STAVKE do 31.03.2022'!F16</f>
        <v>3.3500000000000002E-2</v>
      </c>
      <c r="F27" s="9">
        <f>(D27+E27)</f>
        <v>0.7802</v>
      </c>
    </row>
    <row r="28" spans="1:6">
      <c r="A28" s="3">
        <v>2</v>
      </c>
      <c r="B28" s="3" t="s">
        <v>20</v>
      </c>
      <c r="C28" s="9">
        <v>2.3199999999999998E-2</v>
      </c>
      <c r="D28" s="13">
        <f t="shared" si="2"/>
        <v>0.74670000000000003</v>
      </c>
      <c r="E28" s="10">
        <f>'TARIFNE STAVKE do 31.03.2022'!F17</f>
        <v>3.3500000000000002E-2</v>
      </c>
      <c r="F28" s="9">
        <f t="shared" ref="F28:F34" si="3">(D28+E28)</f>
        <v>0.7802</v>
      </c>
    </row>
    <row r="29" spans="1:6">
      <c r="A29" s="3">
        <v>3</v>
      </c>
      <c r="B29" s="3" t="s">
        <v>21</v>
      </c>
      <c r="C29" s="9">
        <v>2.3199999999999998E-2</v>
      </c>
      <c r="D29" s="13">
        <f t="shared" si="2"/>
        <v>0.74670000000000003</v>
      </c>
      <c r="E29" s="10">
        <f>'TARIFNE STAVKE do 31.03.2022'!F18</f>
        <v>3.3500000000000002E-2</v>
      </c>
      <c r="F29" s="9">
        <f t="shared" si="3"/>
        <v>0.7802</v>
      </c>
    </row>
    <row r="30" spans="1:6">
      <c r="A30" s="3">
        <v>4</v>
      </c>
      <c r="B30" s="3" t="s">
        <v>22</v>
      </c>
      <c r="C30" s="9">
        <v>2.3199999999999998E-2</v>
      </c>
      <c r="D30" s="13">
        <f t="shared" si="2"/>
        <v>0.74670000000000003</v>
      </c>
      <c r="E30" s="10">
        <f>'TARIFNE STAVKE do 31.03.2022'!F19</f>
        <v>3.0200000000000001E-2</v>
      </c>
      <c r="F30" s="9">
        <f t="shared" si="3"/>
        <v>0.77690000000000003</v>
      </c>
    </row>
    <row r="31" spans="1:6">
      <c r="A31" s="3">
        <v>5</v>
      </c>
      <c r="B31" s="3" t="s">
        <v>23</v>
      </c>
      <c r="C31" s="9">
        <v>2.3199999999999998E-2</v>
      </c>
      <c r="D31" s="13">
        <f t="shared" si="2"/>
        <v>0.74670000000000003</v>
      </c>
      <c r="E31" s="10">
        <f>'TARIFNE STAVKE do 31.03.2022'!F20</f>
        <v>3.0200000000000001E-2</v>
      </c>
      <c r="F31" s="9">
        <f t="shared" si="3"/>
        <v>0.77690000000000003</v>
      </c>
    </row>
    <row r="32" spans="1:6">
      <c r="A32" s="3">
        <v>6</v>
      </c>
      <c r="B32" s="3" t="s">
        <v>24</v>
      </c>
      <c r="C32" s="9">
        <v>2.3199999999999998E-2</v>
      </c>
      <c r="D32" s="13">
        <f t="shared" si="2"/>
        <v>0.74670000000000003</v>
      </c>
      <c r="E32" s="10">
        <f>'TARIFNE STAVKE do 31.03.2022'!F21</f>
        <v>2.8500000000000001E-2</v>
      </c>
      <c r="F32" s="9">
        <f t="shared" si="3"/>
        <v>0.7752</v>
      </c>
    </row>
    <row r="33" spans="1:6">
      <c r="A33" s="3">
        <v>7</v>
      </c>
      <c r="B33" s="3" t="s">
        <v>25</v>
      </c>
      <c r="C33" s="9">
        <v>2.3199999999999998E-2</v>
      </c>
      <c r="D33" s="13">
        <f t="shared" si="2"/>
        <v>0.74670000000000003</v>
      </c>
      <c r="E33" s="10">
        <f>'TARIFNE STAVKE do 31.03.2022'!F22</f>
        <v>2.6800000000000001E-2</v>
      </c>
      <c r="F33" s="9">
        <f t="shared" si="3"/>
        <v>0.77350000000000008</v>
      </c>
    </row>
    <row r="34" spans="1:6">
      <c r="A34" s="3">
        <v>8</v>
      </c>
      <c r="B34" s="3" t="s">
        <v>28</v>
      </c>
      <c r="C34" s="9">
        <v>2.3199999999999998E-2</v>
      </c>
      <c r="D34" s="13">
        <f t="shared" si="2"/>
        <v>0.74670000000000003</v>
      </c>
      <c r="E34" s="10">
        <f>'TARIFNE STAVKE do 31.03.2022'!F23</f>
        <v>2.5100000000000001E-2</v>
      </c>
      <c r="F34" s="9">
        <f t="shared" si="3"/>
        <v>0.77180000000000004</v>
      </c>
    </row>
    <row r="36" spans="1:6">
      <c r="A36" s="117" t="s">
        <v>29</v>
      </c>
      <c r="B36" s="117"/>
      <c r="C36" s="117"/>
      <c r="D36" s="117"/>
      <c r="E36" s="117"/>
      <c r="F36" s="117"/>
    </row>
    <row r="37" spans="1:6" ht="38.25">
      <c r="A37" s="3" t="s">
        <v>8</v>
      </c>
      <c r="B37" s="3" t="s">
        <v>9</v>
      </c>
      <c r="C37" s="4" t="s">
        <v>10</v>
      </c>
      <c r="D37" s="4" t="s">
        <v>11</v>
      </c>
      <c r="E37" s="4" t="s">
        <v>12</v>
      </c>
      <c r="F37" s="4" t="s">
        <v>13</v>
      </c>
    </row>
    <row r="38" spans="1:6">
      <c r="A38" s="7"/>
      <c r="B38" s="7" t="s">
        <v>14</v>
      </c>
      <c r="C38" s="7" t="s">
        <v>15</v>
      </c>
      <c r="D38" s="7" t="s">
        <v>5</v>
      </c>
      <c r="E38" s="7" t="s">
        <v>16</v>
      </c>
      <c r="F38" s="11" t="s">
        <v>17</v>
      </c>
    </row>
    <row r="39" spans="1:6">
      <c r="A39" s="120" t="s">
        <v>30</v>
      </c>
      <c r="B39" s="121"/>
      <c r="C39" s="121"/>
      <c r="D39" s="121"/>
      <c r="E39" s="121"/>
      <c r="F39" s="121"/>
    </row>
    <row r="40" spans="1:6">
      <c r="A40" s="3">
        <v>1</v>
      </c>
      <c r="B40" s="3" t="s">
        <v>19</v>
      </c>
      <c r="C40" s="9">
        <v>2.5899999999999999E-2</v>
      </c>
      <c r="D40" s="13">
        <f t="shared" ref="D40:D44" si="4">C40+$C$9</f>
        <v>0.74940000000000007</v>
      </c>
      <c r="E40" s="8">
        <f>'TARIFNE STAVKE do 31.03.2022'!F27</f>
        <v>2.4500000000000001E-2</v>
      </c>
      <c r="F40" s="9">
        <f>(D40+E40)</f>
        <v>0.77390000000000003</v>
      </c>
    </row>
    <row r="41" spans="1:6">
      <c r="A41" s="3">
        <v>2</v>
      </c>
      <c r="B41" s="3" t="s">
        <v>20</v>
      </c>
      <c r="C41" s="9">
        <v>2.5899999999999999E-2</v>
      </c>
      <c r="D41" s="13">
        <f t="shared" si="4"/>
        <v>0.74940000000000007</v>
      </c>
      <c r="E41" s="8">
        <f>'TARIFNE STAVKE do 31.03.2022'!F28</f>
        <v>2.4299999999999999E-2</v>
      </c>
      <c r="F41" s="9">
        <f t="shared" ref="F41:F44" si="5">(D41+E41)</f>
        <v>0.77370000000000005</v>
      </c>
    </row>
    <row r="42" spans="1:6">
      <c r="A42" s="3">
        <v>3</v>
      </c>
      <c r="B42" s="3" t="s">
        <v>21</v>
      </c>
      <c r="C42" s="9">
        <v>2.5899999999999999E-2</v>
      </c>
      <c r="D42" s="13">
        <f t="shared" si="4"/>
        <v>0.74940000000000007</v>
      </c>
      <c r="E42" s="8">
        <f>'TARIFNE STAVKE do 31.03.2022'!F29</f>
        <v>2.1899999999999999E-2</v>
      </c>
      <c r="F42" s="9">
        <f t="shared" si="5"/>
        <v>0.7713000000000001</v>
      </c>
    </row>
    <row r="43" spans="1:6">
      <c r="A43" s="3">
        <v>4</v>
      </c>
      <c r="B43" s="3" t="s">
        <v>22</v>
      </c>
      <c r="C43" s="9">
        <v>2.5899999999999999E-2</v>
      </c>
      <c r="D43" s="13">
        <f t="shared" si="4"/>
        <v>0.74940000000000007</v>
      </c>
      <c r="E43" s="8">
        <f>'TARIFNE STAVKE do 31.03.2022'!F30</f>
        <v>2.07E-2</v>
      </c>
      <c r="F43" s="9">
        <f t="shared" si="5"/>
        <v>0.77010000000000012</v>
      </c>
    </row>
    <row r="44" spans="1:6">
      <c r="A44" s="3">
        <v>5</v>
      </c>
      <c r="B44" s="3" t="s">
        <v>23</v>
      </c>
      <c r="C44" s="9">
        <v>2.5899999999999999E-2</v>
      </c>
      <c r="D44" s="13">
        <f t="shared" si="4"/>
        <v>0.74940000000000007</v>
      </c>
      <c r="E44" s="8">
        <f>'TARIFNE STAVKE do 31.03.2022'!F31</f>
        <v>1.8200000000000001E-2</v>
      </c>
      <c r="F44" s="9">
        <f t="shared" si="5"/>
        <v>0.76760000000000006</v>
      </c>
    </row>
    <row r="45" spans="1:6">
      <c r="A45" s="120" t="s">
        <v>31</v>
      </c>
      <c r="B45" s="121"/>
      <c r="C45" s="121"/>
      <c r="D45" s="121"/>
      <c r="E45" s="121"/>
      <c r="F45" s="121"/>
    </row>
    <row r="46" spans="1:6">
      <c r="A46" s="3">
        <v>1</v>
      </c>
      <c r="B46" s="3" t="s">
        <v>20</v>
      </c>
      <c r="C46" s="9">
        <v>3.04E-2</v>
      </c>
      <c r="D46" s="13">
        <f t="shared" ref="D46:D49" si="6">C46+$C$9</f>
        <v>0.75390000000000001</v>
      </c>
      <c r="E46" s="8">
        <f>'TARIFNE STAVKE do 31.03.2022'!F35</f>
        <v>7.46E-2</v>
      </c>
      <c r="F46" s="9">
        <f>(D46+E46)</f>
        <v>0.82850000000000001</v>
      </c>
    </row>
    <row r="47" spans="1:6">
      <c r="A47" s="3">
        <v>2</v>
      </c>
      <c r="B47" s="3" t="s">
        <v>21</v>
      </c>
      <c r="C47" s="9">
        <v>3.04E-2</v>
      </c>
      <c r="D47" s="13">
        <f t="shared" si="6"/>
        <v>0.75390000000000001</v>
      </c>
      <c r="E47" s="8">
        <f>'TARIFNE STAVKE do 31.03.2022'!F36</f>
        <v>7.0900000000000005E-2</v>
      </c>
      <c r="F47" s="9">
        <f t="shared" ref="F47:F49" si="7">(D47+E47)</f>
        <v>0.82479999999999998</v>
      </c>
    </row>
    <row r="48" spans="1:6">
      <c r="A48" s="3">
        <v>3</v>
      </c>
      <c r="B48" s="3" t="s">
        <v>22</v>
      </c>
      <c r="C48" s="9">
        <v>3.04E-2</v>
      </c>
      <c r="D48" s="13">
        <f t="shared" si="6"/>
        <v>0.75390000000000001</v>
      </c>
      <c r="E48" s="8">
        <f>'TARIFNE STAVKE do 31.03.2022'!F37</f>
        <v>6.7100000000000007E-2</v>
      </c>
      <c r="F48" s="9">
        <f t="shared" si="7"/>
        <v>0.82100000000000006</v>
      </c>
    </row>
    <row r="49" spans="1:6">
      <c r="A49" s="3">
        <v>4</v>
      </c>
      <c r="B49" s="3" t="s">
        <v>23</v>
      </c>
      <c r="C49" s="9">
        <v>3.04E-2</v>
      </c>
      <c r="D49" s="13">
        <f t="shared" si="6"/>
        <v>0.75390000000000001</v>
      </c>
      <c r="E49" s="8">
        <f>'TARIFNE STAVKE do 31.03.2022'!F38</f>
        <v>6.7100000000000007E-2</v>
      </c>
      <c r="F49" s="9">
        <f t="shared" si="7"/>
        <v>0.82100000000000006</v>
      </c>
    </row>
    <row r="51" spans="1:6">
      <c r="A51" s="117" t="s">
        <v>32</v>
      </c>
      <c r="B51" s="117"/>
      <c r="C51" s="117"/>
      <c r="D51" s="117"/>
      <c r="E51" s="117"/>
      <c r="F51" s="117"/>
    </row>
    <row r="52" spans="1:6" ht="38.25">
      <c r="A52" s="3" t="s">
        <v>8</v>
      </c>
      <c r="B52" s="3" t="s">
        <v>9</v>
      </c>
      <c r="C52" s="4" t="s">
        <v>10</v>
      </c>
      <c r="D52" s="4" t="s">
        <v>11</v>
      </c>
      <c r="E52" s="4" t="s">
        <v>12</v>
      </c>
      <c r="F52" s="4" t="s">
        <v>13</v>
      </c>
    </row>
    <row r="53" spans="1:6">
      <c r="A53" s="7"/>
      <c r="B53" s="7" t="s">
        <v>14</v>
      </c>
      <c r="C53" s="7" t="s">
        <v>15</v>
      </c>
      <c r="D53" s="7" t="s">
        <v>5</v>
      </c>
      <c r="E53" s="7" t="s">
        <v>16</v>
      </c>
      <c r="F53" s="11" t="s">
        <v>17</v>
      </c>
    </row>
    <row r="54" spans="1:6">
      <c r="A54" s="122" t="s">
        <v>33</v>
      </c>
      <c r="B54" s="122"/>
      <c r="C54" s="122"/>
      <c r="D54" s="122"/>
      <c r="E54" s="122"/>
      <c r="F54" s="122"/>
    </row>
    <row r="55" spans="1:6">
      <c r="A55" s="3">
        <v>1</v>
      </c>
      <c r="B55" s="3" t="s">
        <v>20</v>
      </c>
      <c r="C55" s="9">
        <v>3.4200000000000001E-2</v>
      </c>
      <c r="D55" s="13">
        <f t="shared" ref="D55:D57" si="8">C55+$C$9</f>
        <v>0.75770000000000004</v>
      </c>
      <c r="E55" s="10">
        <f>'TARIFNE STAVKE do 31.03.2022'!F42</f>
        <v>5.2200000000000003E-2</v>
      </c>
      <c r="F55" s="9">
        <f>(D55+E55)</f>
        <v>0.80990000000000006</v>
      </c>
    </row>
    <row r="56" spans="1:6">
      <c r="A56" s="3">
        <v>2</v>
      </c>
      <c r="B56" s="3" t="s">
        <v>21</v>
      </c>
      <c r="C56" s="9">
        <v>3.4200000000000001E-2</v>
      </c>
      <c r="D56" s="13">
        <f t="shared" si="8"/>
        <v>0.75770000000000004</v>
      </c>
      <c r="E56" s="10">
        <f>'TARIFNE STAVKE do 31.03.2022'!F43</f>
        <v>5.2200000000000003E-2</v>
      </c>
      <c r="F56" s="9">
        <f t="shared" ref="F56:F57" si="9">(D56+E56)</f>
        <v>0.80990000000000006</v>
      </c>
    </row>
    <row r="57" spans="1:6">
      <c r="A57" s="3">
        <v>3</v>
      </c>
      <c r="B57" s="3" t="s">
        <v>22</v>
      </c>
      <c r="C57" s="9">
        <v>3.4200000000000001E-2</v>
      </c>
      <c r="D57" s="13">
        <f t="shared" si="8"/>
        <v>0.75770000000000004</v>
      </c>
      <c r="E57" s="10">
        <f>'TARIFNE STAVKE do 31.03.2022'!F44</f>
        <v>4.9599999999999998E-2</v>
      </c>
      <c r="F57" s="9">
        <f t="shared" si="9"/>
        <v>0.80730000000000002</v>
      </c>
    </row>
    <row r="58" spans="1:6">
      <c r="A58" s="122" t="s">
        <v>34</v>
      </c>
      <c r="B58" s="122"/>
      <c r="C58" s="122"/>
      <c r="D58" s="122"/>
      <c r="E58" s="122"/>
      <c r="F58" s="122"/>
    </row>
    <row r="59" spans="1:6">
      <c r="A59" s="3">
        <v>1</v>
      </c>
      <c r="B59" s="3" t="s">
        <v>20</v>
      </c>
      <c r="C59" s="9">
        <v>3.4200000000000001E-2</v>
      </c>
      <c r="D59" s="13">
        <f t="shared" ref="D59:D61" si="10">C59+$C$9</f>
        <v>0.75770000000000004</v>
      </c>
      <c r="E59" s="10">
        <f>'TARIFNE STAVKE do 31.03.2022'!F48</f>
        <v>4.7199999999999999E-2</v>
      </c>
      <c r="F59" s="9">
        <f>(D59+E59)</f>
        <v>0.80490000000000006</v>
      </c>
    </row>
    <row r="60" spans="1:6">
      <c r="A60" s="3">
        <v>2</v>
      </c>
      <c r="B60" s="3" t="s">
        <v>21</v>
      </c>
      <c r="C60" s="9">
        <v>3.4200000000000001E-2</v>
      </c>
      <c r="D60" s="13">
        <f t="shared" si="10"/>
        <v>0.75770000000000004</v>
      </c>
      <c r="E60" s="10">
        <f>'TARIFNE STAVKE do 31.03.2022'!F49</f>
        <v>4.7199999999999999E-2</v>
      </c>
      <c r="F60" s="9">
        <f t="shared" ref="F60:F61" si="11">(D60+E60)</f>
        <v>0.80490000000000006</v>
      </c>
    </row>
    <row r="61" spans="1:6">
      <c r="A61" s="3">
        <v>3</v>
      </c>
      <c r="B61" s="3" t="s">
        <v>23</v>
      </c>
      <c r="C61" s="9">
        <v>3.4200000000000001E-2</v>
      </c>
      <c r="D61" s="13">
        <f t="shared" si="10"/>
        <v>0.75770000000000004</v>
      </c>
      <c r="E61" s="10">
        <f>'TARIFNE STAVKE do 31.03.2022'!F50</f>
        <v>4.2500000000000003E-2</v>
      </c>
      <c r="F61" s="9">
        <f t="shared" si="11"/>
        <v>0.80020000000000002</v>
      </c>
    </row>
    <row r="63" spans="1:6">
      <c r="A63" s="117" t="s">
        <v>35</v>
      </c>
      <c r="B63" s="117"/>
      <c r="C63" s="117"/>
      <c r="D63" s="117"/>
      <c r="E63" s="117"/>
      <c r="F63" s="117"/>
    </row>
    <row r="64" spans="1:6" ht="38.25">
      <c r="A64" s="3" t="s">
        <v>8</v>
      </c>
      <c r="B64" s="3" t="s">
        <v>9</v>
      </c>
      <c r="C64" s="4" t="s">
        <v>10</v>
      </c>
      <c r="D64" s="4" t="s">
        <v>11</v>
      </c>
      <c r="E64" s="4" t="s">
        <v>12</v>
      </c>
      <c r="F64" s="4" t="s">
        <v>13</v>
      </c>
    </row>
    <row r="65" spans="1:6">
      <c r="A65" s="7"/>
      <c r="B65" s="7" t="s">
        <v>14</v>
      </c>
      <c r="C65" s="7" t="s">
        <v>15</v>
      </c>
      <c r="D65" s="7" t="s">
        <v>5</v>
      </c>
      <c r="E65" s="7" t="s">
        <v>16</v>
      </c>
      <c r="F65" s="11" t="s">
        <v>17</v>
      </c>
    </row>
    <row r="66" spans="1:6">
      <c r="A66" s="120" t="s">
        <v>36</v>
      </c>
      <c r="B66" s="121"/>
      <c r="C66" s="121"/>
      <c r="D66" s="121"/>
      <c r="E66" s="121"/>
      <c r="F66" s="121"/>
    </row>
    <row r="67" spans="1:6">
      <c r="A67" s="3">
        <v>1</v>
      </c>
      <c r="B67" s="3" t="s">
        <v>20</v>
      </c>
      <c r="C67" s="9">
        <v>3.04E-2</v>
      </c>
      <c r="D67" s="13">
        <f t="shared" ref="D67:D70" si="12">C67+$C$9</f>
        <v>0.75390000000000001</v>
      </c>
      <c r="E67" s="8">
        <f>'TARIFNE STAVKE do 31.03.2022'!F54</f>
        <v>2.1499999999999998E-2</v>
      </c>
      <c r="F67" s="9">
        <f>(D67+E67)</f>
        <v>0.77539999999999998</v>
      </c>
    </row>
    <row r="68" spans="1:6">
      <c r="A68" s="3">
        <v>2</v>
      </c>
      <c r="B68" s="3" t="s">
        <v>21</v>
      </c>
      <c r="C68" s="9">
        <v>3.04E-2</v>
      </c>
      <c r="D68" s="13">
        <f t="shared" si="12"/>
        <v>0.75390000000000001</v>
      </c>
      <c r="E68" s="8">
        <f>'TARIFNE STAVKE do 31.03.2022'!F55</f>
        <v>1.9400000000000001E-2</v>
      </c>
      <c r="F68" s="9">
        <f t="shared" ref="F68:F70" si="13">(D68+E68)</f>
        <v>0.77329999999999999</v>
      </c>
    </row>
    <row r="69" spans="1:6">
      <c r="A69" s="3">
        <v>3</v>
      </c>
      <c r="B69" s="3" t="s">
        <v>22</v>
      </c>
      <c r="C69" s="9">
        <v>3.04E-2</v>
      </c>
      <c r="D69" s="13">
        <f t="shared" si="12"/>
        <v>0.75390000000000001</v>
      </c>
      <c r="E69" s="8">
        <f>'TARIFNE STAVKE do 31.03.2022'!F56</f>
        <v>1.83E-2</v>
      </c>
      <c r="F69" s="9">
        <f t="shared" si="13"/>
        <v>0.7722</v>
      </c>
    </row>
    <row r="70" spans="1:6">
      <c r="A70" s="3">
        <v>4</v>
      </c>
      <c r="B70" s="3" t="s">
        <v>23</v>
      </c>
      <c r="C70" s="9">
        <v>3.04E-2</v>
      </c>
      <c r="D70" s="13">
        <f t="shared" si="12"/>
        <v>0.75390000000000001</v>
      </c>
      <c r="E70" s="8">
        <f>'TARIFNE STAVKE do 31.03.2022'!F57</f>
        <v>1.72E-2</v>
      </c>
      <c r="F70" s="9">
        <f t="shared" si="13"/>
        <v>0.77110000000000001</v>
      </c>
    </row>
    <row r="71" spans="1:6">
      <c r="A71" s="120" t="s">
        <v>37</v>
      </c>
      <c r="B71" s="121"/>
      <c r="C71" s="121"/>
      <c r="D71" s="121"/>
      <c r="E71" s="121"/>
      <c r="F71" s="121"/>
    </row>
    <row r="72" spans="1:6">
      <c r="A72" s="3">
        <v>1</v>
      </c>
      <c r="B72" s="3" t="s">
        <v>19</v>
      </c>
      <c r="C72" s="9">
        <v>3.04E-2</v>
      </c>
      <c r="D72" s="13">
        <f t="shared" ref="D72:D76" si="14">C72+$C$9</f>
        <v>0.75390000000000001</v>
      </c>
      <c r="E72" s="8">
        <f>'TARIFNE STAVKE do 31.03.2022'!F61</f>
        <v>0.04</v>
      </c>
      <c r="F72" s="9">
        <f>(D72+E72)</f>
        <v>0.79390000000000005</v>
      </c>
    </row>
    <row r="73" spans="1:6">
      <c r="A73" s="3">
        <v>2</v>
      </c>
      <c r="B73" s="3" t="s">
        <v>20</v>
      </c>
      <c r="C73" s="9">
        <v>3.04E-2</v>
      </c>
      <c r="D73" s="13">
        <f t="shared" si="14"/>
        <v>0.75390000000000001</v>
      </c>
      <c r="E73" s="8">
        <f>'TARIFNE STAVKE do 31.03.2022'!F62</f>
        <v>3.0800000000000001E-2</v>
      </c>
      <c r="F73" s="9">
        <f t="shared" ref="F73:F76" si="15">(D73+E73)</f>
        <v>0.78470000000000006</v>
      </c>
    </row>
    <row r="74" spans="1:6">
      <c r="A74" s="3">
        <v>3</v>
      </c>
      <c r="B74" s="3" t="s">
        <v>21</v>
      </c>
      <c r="C74" s="9">
        <v>3.04E-2</v>
      </c>
      <c r="D74" s="13">
        <f t="shared" si="14"/>
        <v>0.75390000000000001</v>
      </c>
      <c r="E74" s="8">
        <f>'TARIFNE STAVKE do 31.03.2022'!F63</f>
        <v>3.0800000000000001E-2</v>
      </c>
      <c r="F74" s="9">
        <f t="shared" si="15"/>
        <v>0.78470000000000006</v>
      </c>
    </row>
    <row r="75" spans="1:6">
      <c r="A75" s="3">
        <v>4</v>
      </c>
      <c r="B75" s="3" t="s">
        <v>22</v>
      </c>
      <c r="C75" s="9">
        <v>3.04E-2</v>
      </c>
      <c r="D75" s="13">
        <f t="shared" si="14"/>
        <v>0.75390000000000001</v>
      </c>
      <c r="E75" s="8">
        <f>'TARIFNE STAVKE do 31.03.2022'!F64</f>
        <v>2.93E-2</v>
      </c>
      <c r="F75" s="9">
        <f t="shared" si="15"/>
        <v>0.78320000000000001</v>
      </c>
    </row>
    <row r="76" spans="1:6">
      <c r="A76" s="3">
        <v>5</v>
      </c>
      <c r="B76" s="3" t="s">
        <v>23</v>
      </c>
      <c r="C76" s="9">
        <v>3.04E-2</v>
      </c>
      <c r="D76" s="13">
        <f t="shared" si="14"/>
        <v>0.75390000000000001</v>
      </c>
      <c r="E76" s="8">
        <f>'TARIFNE STAVKE do 31.03.2022'!F65</f>
        <v>2.7699999999999999E-2</v>
      </c>
      <c r="F76" s="9">
        <f t="shared" si="15"/>
        <v>0.78159999999999996</v>
      </c>
    </row>
    <row r="77" spans="1:6">
      <c r="A77" s="122" t="s">
        <v>38</v>
      </c>
      <c r="B77" s="122"/>
      <c r="C77" s="122"/>
      <c r="D77" s="122"/>
      <c r="E77" s="122"/>
      <c r="F77" s="122"/>
    </row>
    <row r="78" spans="1:6">
      <c r="A78" s="3">
        <v>1</v>
      </c>
      <c r="B78" s="3" t="s">
        <v>19</v>
      </c>
      <c r="C78" s="9">
        <v>3.4200000000000001E-2</v>
      </c>
      <c r="D78" s="13">
        <f t="shared" ref="D78:D81" si="16">C78+$C$9</f>
        <v>0.75770000000000004</v>
      </c>
      <c r="E78" s="8">
        <f>'TARIFNE STAVKE do 31.03.2022'!F69</f>
        <v>3.6600000000000001E-2</v>
      </c>
      <c r="F78" s="9">
        <f>(D78+E78)</f>
        <v>0.79430000000000001</v>
      </c>
    </row>
    <row r="79" spans="1:6">
      <c r="A79" s="3">
        <v>2</v>
      </c>
      <c r="B79" s="3" t="s">
        <v>20</v>
      </c>
      <c r="C79" s="9">
        <v>3.4200000000000001E-2</v>
      </c>
      <c r="D79" s="13">
        <f t="shared" si="16"/>
        <v>0.75770000000000004</v>
      </c>
      <c r="E79" s="8">
        <f>'TARIFNE STAVKE do 31.03.2022'!F70</f>
        <v>3.1800000000000002E-2</v>
      </c>
      <c r="F79" s="9">
        <f t="shared" ref="F79:F81" si="17">(D79+E79)</f>
        <v>0.78950000000000009</v>
      </c>
    </row>
    <row r="80" spans="1:6">
      <c r="A80" s="3">
        <v>3</v>
      </c>
      <c r="B80" s="3" t="s">
        <v>21</v>
      </c>
      <c r="C80" s="9">
        <v>3.4200000000000001E-2</v>
      </c>
      <c r="D80" s="13">
        <f t="shared" si="16"/>
        <v>0.75770000000000004</v>
      </c>
      <c r="E80" s="8">
        <f>'TARIFNE STAVKE do 31.03.2022'!F71</f>
        <v>2.86E-2</v>
      </c>
      <c r="F80" s="9">
        <f t="shared" si="17"/>
        <v>0.7863</v>
      </c>
    </row>
    <row r="81" spans="1:6">
      <c r="A81" s="3">
        <v>4</v>
      </c>
      <c r="B81" s="3" t="s">
        <v>23</v>
      </c>
      <c r="C81" s="9">
        <v>3.4200000000000001E-2</v>
      </c>
      <c r="D81" s="13">
        <f t="shared" si="16"/>
        <v>0.75770000000000004</v>
      </c>
      <c r="E81" s="8">
        <f>'TARIFNE STAVKE do 31.03.2022'!F72</f>
        <v>2.5399999999999999E-2</v>
      </c>
      <c r="F81" s="9">
        <f t="shared" si="17"/>
        <v>0.78310000000000002</v>
      </c>
    </row>
    <row r="83" spans="1:6">
      <c r="A83" s="117" t="s">
        <v>39</v>
      </c>
      <c r="B83" s="117"/>
      <c r="C83" s="117"/>
      <c r="D83" s="117"/>
      <c r="E83" s="117"/>
      <c r="F83" s="117"/>
    </row>
    <row r="84" spans="1:6" ht="38.25">
      <c r="A84" s="3" t="s">
        <v>8</v>
      </c>
      <c r="B84" s="3" t="s">
        <v>9</v>
      </c>
      <c r="C84" s="4" t="s">
        <v>10</v>
      </c>
      <c r="D84" s="4" t="s">
        <v>11</v>
      </c>
      <c r="E84" s="4" t="s">
        <v>12</v>
      </c>
      <c r="F84" s="4" t="s">
        <v>13</v>
      </c>
    </row>
    <row r="85" spans="1:6">
      <c r="A85" s="7"/>
      <c r="B85" s="7" t="s">
        <v>14</v>
      </c>
      <c r="C85" s="7" t="s">
        <v>15</v>
      </c>
      <c r="D85" s="7" t="s">
        <v>5</v>
      </c>
      <c r="E85" s="7" t="s">
        <v>16</v>
      </c>
      <c r="F85" s="11" t="s">
        <v>17</v>
      </c>
    </row>
    <row r="86" spans="1:6">
      <c r="A86" s="120" t="s">
        <v>40</v>
      </c>
      <c r="B86" s="121"/>
      <c r="C86" s="121"/>
      <c r="D86" s="121"/>
      <c r="E86" s="121"/>
      <c r="F86" s="121"/>
    </row>
    <row r="87" spans="1:6">
      <c r="A87" s="3">
        <v>1</v>
      </c>
      <c r="B87" s="3" t="s">
        <v>19</v>
      </c>
      <c r="C87" s="9">
        <v>2.8199999999999999E-2</v>
      </c>
      <c r="D87" s="13">
        <f t="shared" ref="D87:D93" si="18">C87+$C$9</f>
        <v>0.75170000000000003</v>
      </c>
      <c r="E87" s="8">
        <f>'TARIFNE STAVKE do 31.03.2022'!F76</f>
        <v>4.3099999999999999E-2</v>
      </c>
      <c r="F87" s="9">
        <f>(D87+E87)</f>
        <v>0.79480000000000006</v>
      </c>
    </row>
    <row r="88" spans="1:6">
      <c r="A88" s="3">
        <v>2</v>
      </c>
      <c r="B88" s="3" t="s">
        <v>20</v>
      </c>
      <c r="C88" s="9">
        <v>2.8199999999999999E-2</v>
      </c>
      <c r="D88" s="13">
        <f t="shared" si="18"/>
        <v>0.75170000000000003</v>
      </c>
      <c r="E88" s="8">
        <f>'TARIFNE STAVKE do 31.03.2022'!F77</f>
        <v>3.5900000000000001E-2</v>
      </c>
      <c r="F88" s="9">
        <f t="shared" ref="F88:F93" si="19">(D88+E88)</f>
        <v>0.78760000000000008</v>
      </c>
    </row>
    <row r="89" spans="1:6">
      <c r="A89" s="3">
        <v>3</v>
      </c>
      <c r="B89" s="3" t="s">
        <v>21</v>
      </c>
      <c r="C89" s="9">
        <v>2.8199999999999999E-2</v>
      </c>
      <c r="D89" s="13">
        <f t="shared" si="18"/>
        <v>0.75170000000000003</v>
      </c>
      <c r="E89" s="8">
        <f>'TARIFNE STAVKE do 31.03.2022'!F78</f>
        <v>3.4099999999999998E-2</v>
      </c>
      <c r="F89" s="9">
        <f t="shared" si="19"/>
        <v>0.78580000000000005</v>
      </c>
    </row>
    <row r="90" spans="1:6">
      <c r="A90" s="3">
        <v>4</v>
      </c>
      <c r="B90" s="3" t="s">
        <v>22</v>
      </c>
      <c r="C90" s="9">
        <v>2.8199999999999999E-2</v>
      </c>
      <c r="D90" s="13">
        <f t="shared" si="18"/>
        <v>0.75170000000000003</v>
      </c>
      <c r="E90" s="8">
        <f>'TARIFNE STAVKE do 31.03.2022'!F79</f>
        <v>3.2300000000000002E-2</v>
      </c>
      <c r="F90" s="9">
        <f t="shared" si="19"/>
        <v>0.78400000000000003</v>
      </c>
    </row>
    <row r="91" spans="1:6">
      <c r="A91" s="3">
        <v>5</v>
      </c>
      <c r="B91" s="3" t="s">
        <v>23</v>
      </c>
      <c r="C91" s="9">
        <v>2.8199999999999999E-2</v>
      </c>
      <c r="D91" s="13">
        <f t="shared" si="18"/>
        <v>0.75170000000000003</v>
      </c>
      <c r="E91" s="8">
        <f>'TARIFNE STAVKE do 31.03.2022'!F80</f>
        <v>3.0499999999999999E-2</v>
      </c>
      <c r="F91" s="9">
        <f t="shared" si="19"/>
        <v>0.78220000000000001</v>
      </c>
    </row>
    <row r="92" spans="1:6">
      <c r="A92" s="3">
        <v>6</v>
      </c>
      <c r="B92" s="3" t="s">
        <v>24</v>
      </c>
      <c r="C92" s="9">
        <v>2.8199999999999999E-2</v>
      </c>
      <c r="D92" s="13">
        <f t="shared" si="18"/>
        <v>0.75170000000000003</v>
      </c>
      <c r="E92" s="8">
        <f>'TARIFNE STAVKE do 31.03.2022'!F81</f>
        <v>2.87E-2</v>
      </c>
      <c r="F92" s="9">
        <f t="shared" si="19"/>
        <v>0.78039999999999998</v>
      </c>
    </row>
    <row r="93" spans="1:6">
      <c r="A93" s="3">
        <v>7</v>
      </c>
      <c r="B93" s="3" t="s">
        <v>25</v>
      </c>
      <c r="C93" s="9">
        <v>2.8199999999999999E-2</v>
      </c>
      <c r="D93" s="13">
        <f t="shared" si="18"/>
        <v>0.75170000000000003</v>
      </c>
      <c r="E93" s="8">
        <f>'TARIFNE STAVKE do 31.03.2022'!F82</f>
        <v>2.87E-2</v>
      </c>
      <c r="F93" s="9">
        <f t="shared" si="19"/>
        <v>0.78039999999999998</v>
      </c>
    </row>
    <row r="94" spans="1:6">
      <c r="A94" s="120" t="s">
        <v>41</v>
      </c>
      <c r="B94" s="121"/>
      <c r="C94" s="121"/>
      <c r="D94" s="121"/>
      <c r="E94" s="121"/>
      <c r="F94" s="121"/>
    </row>
    <row r="95" spans="1:6">
      <c r="A95" s="3">
        <v>1</v>
      </c>
      <c r="B95" s="3" t="s">
        <v>20</v>
      </c>
      <c r="C95" s="9">
        <v>2.8199999999999999E-2</v>
      </c>
      <c r="D95" s="13">
        <f t="shared" ref="D95:D97" si="20">C95+$C$9</f>
        <v>0.75170000000000003</v>
      </c>
      <c r="E95" s="8">
        <f>'TARIFNE STAVKE do 31.03.2022'!F86</f>
        <v>2.23E-2</v>
      </c>
      <c r="F95" s="9">
        <f>(D95+E95)</f>
        <v>0.77400000000000002</v>
      </c>
    </row>
    <row r="96" spans="1:6">
      <c r="A96" s="3">
        <v>2</v>
      </c>
      <c r="B96" s="3" t="s">
        <v>22</v>
      </c>
      <c r="C96" s="9">
        <v>2.8199999999999999E-2</v>
      </c>
      <c r="D96" s="13">
        <f t="shared" si="20"/>
        <v>0.75170000000000003</v>
      </c>
      <c r="E96" s="8">
        <f>'TARIFNE STAVKE do 31.03.2022'!F87</f>
        <v>1.78E-2</v>
      </c>
      <c r="F96" s="9">
        <f t="shared" ref="F96:F97" si="21">(D96+E96)</f>
        <v>0.76950000000000007</v>
      </c>
    </row>
    <row r="97" spans="1:6">
      <c r="A97" s="3">
        <v>3</v>
      </c>
      <c r="B97" s="3" t="s">
        <v>23</v>
      </c>
      <c r="C97" s="9">
        <v>2.8199999999999999E-2</v>
      </c>
      <c r="D97" s="13">
        <f t="shared" si="20"/>
        <v>0.75170000000000003</v>
      </c>
      <c r="E97" s="8">
        <f>'TARIFNE STAVKE do 31.03.2022'!F88</f>
        <v>1.78E-2</v>
      </c>
      <c r="F97" s="9">
        <f t="shared" si="21"/>
        <v>0.76950000000000007</v>
      </c>
    </row>
    <row r="99" spans="1:6">
      <c r="A99" s="117" t="s">
        <v>42</v>
      </c>
      <c r="B99" s="117"/>
      <c r="C99" s="117"/>
      <c r="D99" s="117"/>
      <c r="E99" s="117"/>
      <c r="F99" s="117"/>
    </row>
    <row r="100" spans="1:6" ht="38.25">
      <c r="A100" s="3" t="s">
        <v>8</v>
      </c>
      <c r="B100" s="3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</row>
    <row r="101" spans="1:6">
      <c r="A101" s="7"/>
      <c r="B101" s="7" t="s">
        <v>14</v>
      </c>
      <c r="C101" s="7" t="s">
        <v>15</v>
      </c>
      <c r="D101" s="7" t="s">
        <v>5</v>
      </c>
      <c r="E101" s="7" t="s">
        <v>16</v>
      </c>
      <c r="F101" s="11" t="s">
        <v>17</v>
      </c>
    </row>
    <row r="102" spans="1:6">
      <c r="A102" s="120" t="s">
        <v>43</v>
      </c>
      <c r="B102" s="121"/>
      <c r="C102" s="121"/>
      <c r="D102" s="121"/>
      <c r="E102" s="121"/>
      <c r="F102" s="121"/>
    </row>
    <row r="103" spans="1:6">
      <c r="A103" s="3">
        <v>1</v>
      </c>
      <c r="B103" s="3" t="s">
        <v>20</v>
      </c>
      <c r="C103" s="9">
        <v>3.1199999999999999E-2</v>
      </c>
      <c r="D103" s="13">
        <f t="shared" ref="D103:D105" si="22">C103+$C$9</f>
        <v>0.75470000000000004</v>
      </c>
      <c r="E103" s="8">
        <f>'TARIFNE STAVKE do 31.03.2022'!F92</f>
        <v>4.3999999999999997E-2</v>
      </c>
      <c r="F103" s="9">
        <f>(D103+E103)</f>
        <v>0.79870000000000008</v>
      </c>
    </row>
    <row r="104" spans="1:6">
      <c r="A104" s="3">
        <v>2</v>
      </c>
      <c r="B104" s="3" t="s">
        <v>21</v>
      </c>
      <c r="C104" s="9">
        <v>3.1199999999999999E-2</v>
      </c>
      <c r="D104" s="13">
        <f t="shared" si="22"/>
        <v>0.75470000000000004</v>
      </c>
      <c r="E104" s="8">
        <f>'TARIFNE STAVKE do 31.03.2022'!F93</f>
        <v>3.5200000000000002E-2</v>
      </c>
      <c r="F104" s="9">
        <f t="shared" ref="F104:F105" si="23">(D104+E104)</f>
        <v>0.78990000000000005</v>
      </c>
    </row>
    <row r="105" spans="1:6">
      <c r="A105" s="3">
        <v>3</v>
      </c>
      <c r="B105" s="3" t="s">
        <v>22</v>
      </c>
      <c r="C105" s="9">
        <v>3.1199999999999999E-2</v>
      </c>
      <c r="D105" s="13">
        <f t="shared" si="22"/>
        <v>0.75470000000000004</v>
      </c>
      <c r="E105" s="8">
        <f>'TARIFNE STAVKE do 31.03.2022'!F94</f>
        <v>3.3000000000000002E-2</v>
      </c>
      <c r="F105" s="9">
        <f t="shared" si="23"/>
        <v>0.78770000000000007</v>
      </c>
    </row>
    <row r="106" spans="1:6">
      <c r="A106" s="120" t="s">
        <v>44</v>
      </c>
      <c r="B106" s="121"/>
      <c r="C106" s="121"/>
      <c r="D106" s="121"/>
      <c r="E106" s="121"/>
      <c r="F106" s="121"/>
    </row>
    <row r="107" spans="1:6">
      <c r="A107" s="3">
        <v>1</v>
      </c>
      <c r="B107" s="3" t="s">
        <v>19</v>
      </c>
      <c r="C107" s="9">
        <v>3.1199999999999999E-2</v>
      </c>
      <c r="D107" s="13">
        <f t="shared" ref="D107:D110" si="24">C107+$C$9</f>
        <v>0.75470000000000004</v>
      </c>
      <c r="E107" s="8">
        <f>'TARIFNE STAVKE do 31.03.2022'!F98</f>
        <v>3.9899999999999998E-2</v>
      </c>
      <c r="F107" s="9">
        <f>(D107+E107)</f>
        <v>0.79460000000000008</v>
      </c>
    </row>
    <row r="108" spans="1:6">
      <c r="A108" s="3">
        <v>2</v>
      </c>
      <c r="B108" s="3" t="s">
        <v>20</v>
      </c>
      <c r="C108" s="9">
        <v>3.1199999999999999E-2</v>
      </c>
      <c r="D108" s="13">
        <f t="shared" si="24"/>
        <v>0.75470000000000004</v>
      </c>
      <c r="E108" s="8">
        <f>'TARIFNE STAVKE do 31.03.2022'!F99</f>
        <v>3.1899999999999998E-2</v>
      </c>
      <c r="F108" s="9">
        <f t="shared" ref="F108:F110" si="25">(D108+E108)</f>
        <v>0.78660000000000008</v>
      </c>
    </row>
    <row r="109" spans="1:6">
      <c r="A109" s="3">
        <v>3</v>
      </c>
      <c r="B109" s="3" t="s">
        <v>21</v>
      </c>
      <c r="C109" s="9">
        <v>3.1199999999999999E-2</v>
      </c>
      <c r="D109" s="13">
        <f t="shared" si="24"/>
        <v>0.75470000000000004</v>
      </c>
      <c r="E109" s="8">
        <f>'TARIFNE STAVKE do 31.03.2022'!F100</f>
        <v>3.1899999999999998E-2</v>
      </c>
      <c r="F109" s="9">
        <f t="shared" si="25"/>
        <v>0.78660000000000008</v>
      </c>
    </row>
    <row r="110" spans="1:6">
      <c r="A110" s="3">
        <v>4</v>
      </c>
      <c r="B110" s="3" t="s">
        <v>23</v>
      </c>
      <c r="C110" s="9">
        <v>3.1199999999999999E-2</v>
      </c>
      <c r="D110" s="13">
        <f t="shared" si="24"/>
        <v>0.75470000000000004</v>
      </c>
      <c r="E110" s="8">
        <f>'TARIFNE STAVKE do 31.03.2022'!F101</f>
        <v>2.87E-2</v>
      </c>
      <c r="F110" s="9">
        <f t="shared" si="25"/>
        <v>0.78339999999999999</v>
      </c>
    </row>
    <row r="111" spans="1:6">
      <c r="A111" s="120" t="s">
        <v>45</v>
      </c>
      <c r="B111" s="121"/>
      <c r="C111" s="121"/>
      <c r="D111" s="121"/>
      <c r="E111" s="121"/>
      <c r="F111" s="121"/>
    </row>
    <row r="112" spans="1:6">
      <c r="A112" s="3">
        <v>1</v>
      </c>
      <c r="B112" s="3" t="s">
        <v>19</v>
      </c>
      <c r="C112" s="9">
        <v>3.1199999999999999E-2</v>
      </c>
      <c r="D112" s="13">
        <f t="shared" ref="D112:D113" si="26">C112+$C$9</f>
        <v>0.75470000000000004</v>
      </c>
      <c r="E112" s="8">
        <f>'TARIFNE STAVKE do 31.03.2022'!F105</f>
        <v>3.0499999999999999E-2</v>
      </c>
      <c r="F112" s="9">
        <f>(D112+E112)</f>
        <v>0.78520000000000001</v>
      </c>
    </row>
    <row r="113" spans="1:6">
      <c r="A113" s="3">
        <v>2</v>
      </c>
      <c r="B113" s="3" t="s">
        <v>20</v>
      </c>
      <c r="C113" s="9">
        <v>3.1199999999999999E-2</v>
      </c>
      <c r="D113" s="13">
        <f t="shared" si="26"/>
        <v>0.75470000000000004</v>
      </c>
      <c r="E113" s="8">
        <f>'TARIFNE STAVKE do 31.03.2022'!F106</f>
        <v>3.0499999999999999E-2</v>
      </c>
      <c r="F113" s="9">
        <f>(D113+E113)</f>
        <v>0.78520000000000001</v>
      </c>
    </row>
    <row r="115" spans="1:6">
      <c r="A115" s="117" t="s">
        <v>46</v>
      </c>
      <c r="B115" s="117"/>
      <c r="C115" s="117"/>
      <c r="D115" s="117"/>
      <c r="E115" s="117"/>
      <c r="F115" s="117"/>
    </row>
    <row r="116" spans="1:6" ht="38.25">
      <c r="A116" s="3" t="s">
        <v>8</v>
      </c>
      <c r="B116" s="3" t="s">
        <v>9</v>
      </c>
      <c r="C116" s="4" t="s">
        <v>10</v>
      </c>
      <c r="D116" s="4" t="s">
        <v>11</v>
      </c>
      <c r="E116" s="4" t="s">
        <v>12</v>
      </c>
      <c r="F116" s="4" t="s">
        <v>13</v>
      </c>
    </row>
    <row r="117" spans="1:6">
      <c r="A117" s="7"/>
      <c r="B117" s="7" t="s">
        <v>14</v>
      </c>
      <c r="C117" s="7" t="s">
        <v>15</v>
      </c>
      <c r="D117" s="7" t="s">
        <v>5</v>
      </c>
      <c r="E117" s="7" t="s">
        <v>16</v>
      </c>
      <c r="F117" s="11" t="s">
        <v>17</v>
      </c>
    </row>
    <row r="118" spans="1:6">
      <c r="A118" s="120" t="s">
        <v>47</v>
      </c>
      <c r="B118" s="121"/>
      <c r="C118" s="121"/>
      <c r="D118" s="121"/>
      <c r="E118" s="121"/>
      <c r="F118" s="121"/>
    </row>
    <row r="119" spans="1:6">
      <c r="A119" s="3">
        <v>1</v>
      </c>
      <c r="B119" s="3" t="s">
        <v>20</v>
      </c>
      <c r="C119" s="9">
        <v>2.5000000000000001E-2</v>
      </c>
      <c r="D119" s="13">
        <f t="shared" ref="D119:D123" si="27">C119+$C$9</f>
        <v>0.74850000000000005</v>
      </c>
      <c r="E119" s="8">
        <f>'TARIFNE STAVKE do 31.03.2022'!F110</f>
        <v>3.1899999999999998E-2</v>
      </c>
      <c r="F119" s="9">
        <f>(D119+E119)</f>
        <v>0.78040000000000009</v>
      </c>
    </row>
    <row r="120" spans="1:6">
      <c r="A120" s="3">
        <v>2</v>
      </c>
      <c r="B120" s="3" t="s">
        <v>21</v>
      </c>
      <c r="C120" s="9">
        <v>2.5000000000000001E-2</v>
      </c>
      <c r="D120" s="13">
        <f t="shared" si="27"/>
        <v>0.74850000000000005</v>
      </c>
      <c r="E120" s="8">
        <f>'TARIFNE STAVKE do 31.03.2022'!F111</f>
        <v>2.5499999999999998E-2</v>
      </c>
      <c r="F120" s="9">
        <f t="shared" ref="F120:F123" si="28">(D120+E120)</f>
        <v>0.77400000000000002</v>
      </c>
    </row>
    <row r="121" spans="1:6">
      <c r="A121" s="3">
        <v>3</v>
      </c>
      <c r="B121" s="3" t="s">
        <v>22</v>
      </c>
      <c r="C121" s="9">
        <v>2.5000000000000001E-2</v>
      </c>
      <c r="D121" s="13">
        <f t="shared" si="27"/>
        <v>0.74850000000000005</v>
      </c>
      <c r="E121" s="8">
        <f>'TARIFNE STAVKE do 31.03.2022'!F112</f>
        <v>2.3900000000000001E-2</v>
      </c>
      <c r="F121" s="9">
        <f t="shared" si="28"/>
        <v>0.77240000000000009</v>
      </c>
    </row>
    <row r="122" spans="1:6">
      <c r="A122" s="3">
        <v>4</v>
      </c>
      <c r="B122" s="3" t="s">
        <v>23</v>
      </c>
      <c r="C122" s="9">
        <v>2.5000000000000001E-2</v>
      </c>
      <c r="D122" s="13">
        <f t="shared" si="27"/>
        <v>0.74850000000000005</v>
      </c>
      <c r="E122" s="8">
        <f>'TARIFNE STAVKE do 31.03.2022'!F113</f>
        <v>2.23E-2</v>
      </c>
      <c r="F122" s="9">
        <f t="shared" si="28"/>
        <v>0.77080000000000004</v>
      </c>
    </row>
    <row r="123" spans="1:6">
      <c r="A123" s="3">
        <v>5</v>
      </c>
      <c r="B123" s="3" t="s">
        <v>24</v>
      </c>
      <c r="C123" s="9">
        <v>2.5000000000000001E-2</v>
      </c>
      <c r="D123" s="13">
        <f t="shared" si="27"/>
        <v>0.74850000000000005</v>
      </c>
      <c r="E123" s="8">
        <f>'TARIFNE STAVKE do 31.03.2022'!F114</f>
        <v>2.07E-2</v>
      </c>
      <c r="F123" s="9">
        <f t="shared" si="28"/>
        <v>0.76920000000000011</v>
      </c>
    </row>
    <row r="125" spans="1:6">
      <c r="A125" s="117" t="s">
        <v>48</v>
      </c>
      <c r="B125" s="117"/>
      <c r="C125" s="117"/>
      <c r="D125" s="117"/>
      <c r="E125" s="117"/>
      <c r="F125" s="117"/>
    </row>
    <row r="126" spans="1:6" ht="38.25">
      <c r="A126" s="3" t="s">
        <v>8</v>
      </c>
      <c r="B126" s="3" t="s">
        <v>9</v>
      </c>
      <c r="C126" s="4" t="s">
        <v>10</v>
      </c>
      <c r="D126" s="4" t="s">
        <v>11</v>
      </c>
      <c r="E126" s="4" t="s">
        <v>12</v>
      </c>
      <c r="F126" s="4" t="s">
        <v>13</v>
      </c>
    </row>
    <row r="127" spans="1:6">
      <c r="A127" s="7"/>
      <c r="B127" s="7" t="s">
        <v>14</v>
      </c>
      <c r="C127" s="7" t="s">
        <v>15</v>
      </c>
      <c r="D127" s="7" t="s">
        <v>5</v>
      </c>
      <c r="E127" s="7" t="s">
        <v>16</v>
      </c>
      <c r="F127" s="11" t="s">
        <v>17</v>
      </c>
    </row>
    <row r="128" spans="1:6">
      <c r="A128" s="120" t="s">
        <v>49</v>
      </c>
      <c r="B128" s="121"/>
      <c r="C128" s="121"/>
      <c r="D128" s="121"/>
      <c r="E128" s="121"/>
      <c r="F128" s="121"/>
    </row>
    <row r="129" spans="1:6">
      <c r="A129" s="3">
        <v>1</v>
      </c>
      <c r="B129" s="3" t="s">
        <v>19</v>
      </c>
      <c r="C129" s="9">
        <v>2.6599999999999999E-2</v>
      </c>
      <c r="D129" s="13">
        <f t="shared" ref="D129:D134" si="29">C129+$C$9</f>
        <v>0.75009999999999999</v>
      </c>
      <c r="E129" s="8">
        <f>'TARIFNE STAVKE do 31.03.2022'!F118</f>
        <v>3.2800000000000003E-2</v>
      </c>
      <c r="F129" s="9">
        <f>(D129+E129)</f>
        <v>0.78290000000000004</v>
      </c>
    </row>
    <row r="130" spans="1:6">
      <c r="A130" s="3">
        <v>2</v>
      </c>
      <c r="B130" s="3" t="s">
        <v>20</v>
      </c>
      <c r="C130" s="9">
        <v>2.6599999999999999E-2</v>
      </c>
      <c r="D130" s="13">
        <f t="shared" si="29"/>
        <v>0.75009999999999999</v>
      </c>
      <c r="E130" s="8">
        <f>'TARIFNE STAVKE do 31.03.2022'!F119</f>
        <v>3.2800000000000003E-2</v>
      </c>
      <c r="F130" s="9">
        <f t="shared" ref="F130:F134" si="30">(D130+E130)</f>
        <v>0.78290000000000004</v>
      </c>
    </row>
    <row r="131" spans="1:6">
      <c r="A131" s="3">
        <v>3</v>
      </c>
      <c r="B131" s="3" t="s">
        <v>21</v>
      </c>
      <c r="C131" s="9">
        <v>2.6599999999999999E-2</v>
      </c>
      <c r="D131" s="13">
        <f t="shared" si="29"/>
        <v>0.75009999999999999</v>
      </c>
      <c r="E131" s="8">
        <f>'TARIFNE STAVKE do 31.03.2022'!F120</f>
        <v>3.2800000000000003E-2</v>
      </c>
      <c r="F131" s="9">
        <f t="shared" si="30"/>
        <v>0.78290000000000004</v>
      </c>
    </row>
    <row r="132" spans="1:6">
      <c r="A132" s="3">
        <v>4</v>
      </c>
      <c r="B132" s="3" t="s">
        <v>22</v>
      </c>
      <c r="C132" s="9">
        <v>2.6599999999999999E-2</v>
      </c>
      <c r="D132" s="13">
        <f t="shared" si="29"/>
        <v>0.75009999999999999</v>
      </c>
      <c r="E132" s="8">
        <f>'TARIFNE STAVKE do 31.03.2022'!F121</f>
        <v>3.1199999999999999E-2</v>
      </c>
      <c r="F132" s="9">
        <f t="shared" si="30"/>
        <v>0.78129999999999999</v>
      </c>
    </row>
    <row r="133" spans="1:6">
      <c r="A133" s="3">
        <v>5</v>
      </c>
      <c r="B133" s="3" t="s">
        <v>23</v>
      </c>
      <c r="C133" s="9">
        <v>2.6599999999999999E-2</v>
      </c>
      <c r="D133" s="13">
        <f t="shared" si="29"/>
        <v>0.75009999999999999</v>
      </c>
      <c r="E133" s="8">
        <f>'TARIFNE STAVKE do 31.03.2022'!F122</f>
        <v>2.9499999999999998E-2</v>
      </c>
      <c r="F133" s="9">
        <f t="shared" si="30"/>
        <v>0.77959999999999996</v>
      </c>
    </row>
    <row r="134" spans="1:6">
      <c r="A134" s="3">
        <v>6</v>
      </c>
      <c r="B134" s="3" t="s">
        <v>24</v>
      </c>
      <c r="C134" s="9">
        <v>2.6599999999999999E-2</v>
      </c>
      <c r="D134" s="13">
        <f t="shared" si="29"/>
        <v>0.75009999999999999</v>
      </c>
      <c r="E134" s="8">
        <f>'TARIFNE STAVKE do 31.03.2022'!F123</f>
        <v>2.7900000000000001E-2</v>
      </c>
      <c r="F134" s="9">
        <f t="shared" si="30"/>
        <v>0.77800000000000002</v>
      </c>
    </row>
    <row r="135" spans="1:6">
      <c r="A135" s="120" t="s">
        <v>50</v>
      </c>
      <c r="B135" s="121"/>
      <c r="C135" s="121"/>
      <c r="D135" s="121"/>
      <c r="E135" s="121"/>
      <c r="F135" s="121"/>
    </row>
    <row r="136" spans="1:6">
      <c r="A136" s="3">
        <v>1</v>
      </c>
      <c r="B136" s="3" t="s">
        <v>19</v>
      </c>
      <c r="C136" s="9">
        <v>2.6599999999999999E-2</v>
      </c>
      <c r="D136" s="13">
        <f t="shared" ref="D136:D140" si="31">C136+$C$9</f>
        <v>0.75009999999999999</v>
      </c>
      <c r="E136" s="8">
        <f>'TARIFNE STAVKE do 31.03.2022'!F127</f>
        <v>4.3700000000000003E-2</v>
      </c>
      <c r="F136" s="9">
        <f>(D136+E136)</f>
        <v>0.79379999999999995</v>
      </c>
    </row>
    <row r="137" spans="1:6">
      <c r="A137" s="3">
        <v>2</v>
      </c>
      <c r="B137" s="3" t="s">
        <v>20</v>
      </c>
      <c r="C137" s="9">
        <v>2.6599999999999999E-2</v>
      </c>
      <c r="D137" s="13">
        <f t="shared" si="31"/>
        <v>0.75009999999999999</v>
      </c>
      <c r="E137" s="8">
        <f>'TARIFNE STAVKE do 31.03.2022'!F128</f>
        <v>3.6400000000000002E-2</v>
      </c>
      <c r="F137" s="9">
        <f t="shared" ref="F137:F140" si="32">(D137+E137)</f>
        <v>0.78649999999999998</v>
      </c>
    </row>
    <row r="138" spans="1:6">
      <c r="A138" s="3">
        <v>3</v>
      </c>
      <c r="B138" s="3" t="s">
        <v>21</v>
      </c>
      <c r="C138" s="9">
        <v>2.6599999999999999E-2</v>
      </c>
      <c r="D138" s="13">
        <f t="shared" si="31"/>
        <v>0.75009999999999999</v>
      </c>
      <c r="E138" s="8">
        <f>'TARIFNE STAVKE do 31.03.2022'!F129</f>
        <v>3.2800000000000003E-2</v>
      </c>
      <c r="F138" s="9">
        <f t="shared" si="32"/>
        <v>0.78290000000000004</v>
      </c>
    </row>
    <row r="139" spans="1:6">
      <c r="A139" s="3">
        <v>4</v>
      </c>
      <c r="B139" s="3" t="s">
        <v>22</v>
      </c>
      <c r="C139" s="9">
        <v>2.6599999999999999E-2</v>
      </c>
      <c r="D139" s="13">
        <f t="shared" si="31"/>
        <v>0.75009999999999999</v>
      </c>
      <c r="E139" s="8">
        <f>'TARIFNE STAVKE do 31.03.2022'!F130</f>
        <v>3.09E-2</v>
      </c>
      <c r="F139" s="9">
        <f t="shared" si="32"/>
        <v>0.78100000000000003</v>
      </c>
    </row>
    <row r="140" spans="1:6">
      <c r="A140" s="3">
        <v>5</v>
      </c>
      <c r="B140" s="3" t="s">
        <v>23</v>
      </c>
      <c r="C140" s="9">
        <v>2.6599999999999999E-2</v>
      </c>
      <c r="D140" s="13">
        <f t="shared" si="31"/>
        <v>0.75009999999999999</v>
      </c>
      <c r="E140" s="8">
        <f>'TARIFNE STAVKE do 31.03.2022'!F131</f>
        <v>3.09E-2</v>
      </c>
      <c r="F140" s="9">
        <f t="shared" si="32"/>
        <v>0.78100000000000003</v>
      </c>
    </row>
    <row r="142" spans="1:6">
      <c r="A142" s="117" t="s">
        <v>51</v>
      </c>
      <c r="B142" s="117"/>
      <c r="C142" s="117"/>
      <c r="D142" s="117"/>
      <c r="E142" s="117"/>
      <c r="F142" s="117"/>
    </row>
    <row r="143" spans="1:6" ht="38.25">
      <c r="A143" s="3" t="s">
        <v>8</v>
      </c>
      <c r="B143" s="3" t="s">
        <v>9</v>
      </c>
      <c r="C143" s="4" t="s">
        <v>10</v>
      </c>
      <c r="D143" s="4" t="s">
        <v>11</v>
      </c>
      <c r="E143" s="4" t="s">
        <v>12</v>
      </c>
      <c r="F143" s="4" t="s">
        <v>13</v>
      </c>
    </row>
    <row r="144" spans="1:6">
      <c r="A144" s="7"/>
      <c r="B144" s="7" t="s">
        <v>14</v>
      </c>
      <c r="C144" s="7" t="s">
        <v>15</v>
      </c>
      <c r="D144" s="7" t="s">
        <v>5</v>
      </c>
      <c r="E144" s="7" t="s">
        <v>16</v>
      </c>
      <c r="F144" s="11" t="s">
        <v>17</v>
      </c>
    </row>
    <row r="145" spans="1:6">
      <c r="A145" s="120" t="s">
        <v>52</v>
      </c>
      <c r="B145" s="121"/>
      <c r="C145" s="121"/>
      <c r="D145" s="121"/>
      <c r="E145" s="121"/>
      <c r="F145" s="121"/>
    </row>
    <row r="146" spans="1:6">
      <c r="A146" s="3">
        <v>1</v>
      </c>
      <c r="B146" s="3" t="s">
        <v>19</v>
      </c>
      <c r="C146" s="9">
        <v>2.63E-2</v>
      </c>
      <c r="D146" s="13">
        <f t="shared" ref="D146:D150" si="33">C146+$C$9</f>
        <v>0.74980000000000002</v>
      </c>
      <c r="E146" s="8">
        <f>'TARIFNE STAVKE do 31.03.2022'!F135</f>
        <v>5.8400000000000001E-2</v>
      </c>
      <c r="F146" s="9">
        <f>(D146+E146)</f>
        <v>0.80820000000000003</v>
      </c>
    </row>
    <row r="147" spans="1:6">
      <c r="A147" s="3">
        <v>2</v>
      </c>
      <c r="B147" s="3" t="s">
        <v>20</v>
      </c>
      <c r="C147" s="9">
        <v>2.63E-2</v>
      </c>
      <c r="D147" s="13">
        <f t="shared" si="33"/>
        <v>0.74980000000000002</v>
      </c>
      <c r="E147" s="8">
        <f>'TARIFNE STAVKE do 31.03.2022'!F136</f>
        <v>5.0799999999999998E-2</v>
      </c>
      <c r="F147" s="9">
        <f t="shared" ref="F147:F150" si="34">(D147+E147)</f>
        <v>0.80059999999999998</v>
      </c>
    </row>
    <row r="148" spans="1:6">
      <c r="A148" s="3">
        <v>3</v>
      </c>
      <c r="B148" s="3" t="s">
        <v>21</v>
      </c>
      <c r="C148" s="9">
        <v>2.63E-2</v>
      </c>
      <c r="D148" s="13">
        <f t="shared" si="33"/>
        <v>0.74980000000000002</v>
      </c>
      <c r="E148" s="8">
        <f>'TARIFNE STAVKE do 31.03.2022'!F137</f>
        <v>4.3200000000000002E-2</v>
      </c>
      <c r="F148" s="9">
        <f t="shared" si="34"/>
        <v>0.79300000000000004</v>
      </c>
    </row>
    <row r="149" spans="1:6">
      <c r="A149" s="3">
        <v>4</v>
      </c>
      <c r="B149" s="3" t="s">
        <v>22</v>
      </c>
      <c r="C149" s="9">
        <v>2.63E-2</v>
      </c>
      <c r="D149" s="13">
        <f t="shared" si="33"/>
        <v>0.74980000000000002</v>
      </c>
      <c r="E149" s="8">
        <f>'TARIFNE STAVKE do 31.03.2022'!F138</f>
        <v>4.2200000000000001E-2</v>
      </c>
      <c r="F149" s="9">
        <f t="shared" si="34"/>
        <v>0.79200000000000004</v>
      </c>
    </row>
    <row r="150" spans="1:6">
      <c r="A150" s="3">
        <v>5</v>
      </c>
      <c r="B150" s="3" t="s">
        <v>23</v>
      </c>
      <c r="C150" s="9">
        <v>2.63E-2</v>
      </c>
      <c r="D150" s="13">
        <f t="shared" si="33"/>
        <v>0.74980000000000002</v>
      </c>
      <c r="E150" s="8">
        <f>'TARIFNE STAVKE do 31.03.2022'!F139</f>
        <v>4.0599999999999997E-2</v>
      </c>
      <c r="F150" s="9">
        <f t="shared" si="34"/>
        <v>0.79039999999999999</v>
      </c>
    </row>
    <row r="152" spans="1:6">
      <c r="A152" s="117" t="s">
        <v>53</v>
      </c>
      <c r="B152" s="117"/>
      <c r="C152" s="117"/>
      <c r="D152" s="117"/>
      <c r="E152" s="117"/>
      <c r="F152" s="117"/>
    </row>
    <row r="153" spans="1:6" ht="38.25">
      <c r="A153" s="3" t="s">
        <v>8</v>
      </c>
      <c r="B153" s="3" t="s">
        <v>9</v>
      </c>
      <c r="C153" s="4" t="s">
        <v>10</v>
      </c>
      <c r="D153" s="4" t="s">
        <v>11</v>
      </c>
      <c r="E153" s="4" t="s">
        <v>12</v>
      </c>
      <c r="F153" s="4" t="s">
        <v>13</v>
      </c>
    </row>
    <row r="154" spans="1:6">
      <c r="A154" s="7"/>
      <c r="B154" s="7" t="s">
        <v>14</v>
      </c>
      <c r="C154" s="7" t="s">
        <v>15</v>
      </c>
      <c r="D154" s="7" t="s">
        <v>5</v>
      </c>
      <c r="E154" s="7" t="s">
        <v>16</v>
      </c>
      <c r="F154" s="11" t="s">
        <v>17</v>
      </c>
    </row>
    <row r="155" spans="1:6">
      <c r="A155" s="120" t="s">
        <v>54</v>
      </c>
      <c r="B155" s="121"/>
      <c r="C155" s="121"/>
      <c r="D155" s="121"/>
      <c r="E155" s="121"/>
      <c r="F155" s="121"/>
    </row>
    <row r="156" spans="1:6">
      <c r="A156" s="3">
        <v>1</v>
      </c>
      <c r="B156" s="3" t="s">
        <v>19</v>
      </c>
      <c r="C156" s="9">
        <v>2.6599999999999999E-2</v>
      </c>
      <c r="D156" s="13">
        <f t="shared" ref="D156:D161" si="35">C156+$C$9</f>
        <v>0.75009999999999999</v>
      </c>
      <c r="E156" s="8">
        <f>'TARIFNE STAVKE do 31.03.2022'!F143</f>
        <v>6.0699999999999997E-2</v>
      </c>
      <c r="F156" s="9">
        <f>(D156+E156)</f>
        <v>0.81079999999999997</v>
      </c>
    </row>
    <row r="157" spans="1:6">
      <c r="A157" s="3">
        <v>2</v>
      </c>
      <c r="B157" s="3" t="s">
        <v>20</v>
      </c>
      <c r="C157" s="9">
        <v>2.6599999999999999E-2</v>
      </c>
      <c r="D157" s="13">
        <f t="shared" si="35"/>
        <v>0.75009999999999999</v>
      </c>
      <c r="E157" s="8">
        <f>'TARIFNE STAVKE do 31.03.2022'!F144</f>
        <v>6.0699999999999997E-2</v>
      </c>
      <c r="F157" s="9">
        <f t="shared" ref="F157:F161" si="36">(D157+E157)</f>
        <v>0.81079999999999997</v>
      </c>
    </row>
    <row r="158" spans="1:6">
      <c r="A158" s="3">
        <v>3</v>
      </c>
      <c r="B158" s="3" t="s">
        <v>21</v>
      </c>
      <c r="C158" s="9">
        <v>2.6599999999999999E-2</v>
      </c>
      <c r="D158" s="13">
        <f t="shared" si="35"/>
        <v>0.75009999999999999</v>
      </c>
      <c r="E158" s="8">
        <f>'TARIFNE STAVKE do 31.03.2022'!F145</f>
        <v>4.8599999999999997E-2</v>
      </c>
      <c r="F158" s="9">
        <f t="shared" si="36"/>
        <v>0.79869999999999997</v>
      </c>
    </row>
    <row r="159" spans="1:6">
      <c r="A159" s="3">
        <v>4</v>
      </c>
      <c r="B159" s="3" t="s">
        <v>22</v>
      </c>
      <c r="C159" s="9">
        <v>2.6599999999999999E-2</v>
      </c>
      <c r="D159" s="13">
        <f t="shared" si="35"/>
        <v>0.75009999999999999</v>
      </c>
      <c r="E159" s="8">
        <f>'TARIFNE STAVKE do 31.03.2022'!F146</f>
        <v>4.5499999999999999E-2</v>
      </c>
      <c r="F159" s="9">
        <f t="shared" si="36"/>
        <v>0.79559999999999997</v>
      </c>
    </row>
    <row r="160" spans="1:6">
      <c r="A160" s="3">
        <v>5</v>
      </c>
      <c r="B160" s="3" t="s">
        <v>23</v>
      </c>
      <c r="C160" s="9">
        <v>2.6599999999999999E-2</v>
      </c>
      <c r="D160" s="13">
        <f t="shared" si="35"/>
        <v>0.75009999999999999</v>
      </c>
      <c r="E160" s="8">
        <f>'TARIFNE STAVKE do 31.03.2022'!F147</f>
        <v>4.2500000000000003E-2</v>
      </c>
      <c r="F160" s="9">
        <f t="shared" si="36"/>
        <v>0.79259999999999997</v>
      </c>
    </row>
    <row r="161" spans="1:6">
      <c r="A161" s="3">
        <v>6</v>
      </c>
      <c r="B161" s="3" t="s">
        <v>24</v>
      </c>
      <c r="C161" s="9">
        <v>2.6599999999999999E-2</v>
      </c>
      <c r="D161" s="13">
        <f t="shared" si="35"/>
        <v>0.75009999999999999</v>
      </c>
      <c r="E161" s="8">
        <f>'TARIFNE STAVKE do 31.03.2022'!F148</f>
        <v>3.95E-2</v>
      </c>
      <c r="F161" s="9">
        <f t="shared" si="36"/>
        <v>0.78959999999999997</v>
      </c>
    </row>
    <row r="163" spans="1:6">
      <c r="A163" s="117" t="s">
        <v>55</v>
      </c>
      <c r="B163" s="117"/>
      <c r="C163" s="117"/>
      <c r="D163" s="117"/>
      <c r="E163" s="117"/>
      <c r="F163" s="117"/>
    </row>
    <row r="164" spans="1:6" ht="38.25">
      <c r="A164" s="3" t="s">
        <v>8</v>
      </c>
      <c r="B164" s="3" t="s">
        <v>9</v>
      </c>
      <c r="C164" s="4" t="s">
        <v>10</v>
      </c>
      <c r="D164" s="4" t="s">
        <v>11</v>
      </c>
      <c r="E164" s="4" t="s">
        <v>12</v>
      </c>
      <c r="F164" s="4" t="s">
        <v>13</v>
      </c>
    </row>
    <row r="165" spans="1:6">
      <c r="A165" s="7"/>
      <c r="B165" s="7" t="s">
        <v>14</v>
      </c>
      <c r="C165" s="7" t="s">
        <v>15</v>
      </c>
      <c r="D165" s="7" t="s">
        <v>5</v>
      </c>
      <c r="E165" s="7" t="s">
        <v>16</v>
      </c>
      <c r="F165" s="11" t="s">
        <v>17</v>
      </c>
    </row>
    <row r="166" spans="1:6">
      <c r="A166" s="120" t="s">
        <v>56</v>
      </c>
      <c r="B166" s="121"/>
      <c r="C166" s="121"/>
      <c r="D166" s="121"/>
      <c r="E166" s="121"/>
      <c r="F166" s="121"/>
    </row>
    <row r="167" spans="1:6">
      <c r="A167" s="3">
        <v>1</v>
      </c>
      <c r="B167" s="3" t="s">
        <v>19</v>
      </c>
      <c r="C167" s="9">
        <v>2.6599999999999999E-2</v>
      </c>
      <c r="D167" s="13">
        <f t="shared" ref="D167:D172" si="37">C167+$C$9</f>
        <v>0.75009999999999999</v>
      </c>
      <c r="E167" s="8">
        <f>'TARIFNE STAVKE do 31.03.2022'!F152</f>
        <v>3.8699999999999998E-2</v>
      </c>
      <c r="F167" s="9">
        <f>(D167+E167)</f>
        <v>0.78879999999999995</v>
      </c>
    </row>
    <row r="168" spans="1:6">
      <c r="A168" s="3">
        <v>2</v>
      </c>
      <c r="B168" s="3" t="s">
        <v>20</v>
      </c>
      <c r="C168" s="9">
        <v>2.6599999999999999E-2</v>
      </c>
      <c r="D168" s="13">
        <f t="shared" si="37"/>
        <v>0.75009999999999999</v>
      </c>
      <c r="E168" s="8">
        <f>'TARIFNE STAVKE do 31.03.2022'!F153</f>
        <v>3.8699999999999998E-2</v>
      </c>
      <c r="F168" s="9">
        <f t="shared" ref="F168:F172" si="38">(D168+E168)</f>
        <v>0.78879999999999995</v>
      </c>
    </row>
    <row r="169" spans="1:6">
      <c r="A169" s="3">
        <v>3</v>
      </c>
      <c r="B169" s="3" t="s">
        <v>21</v>
      </c>
      <c r="C169" s="9">
        <v>2.6599999999999999E-2</v>
      </c>
      <c r="D169" s="13">
        <f t="shared" si="37"/>
        <v>0.75009999999999999</v>
      </c>
      <c r="E169" s="8">
        <f>'TARIFNE STAVKE do 31.03.2022'!F154</f>
        <v>3.1E-2</v>
      </c>
      <c r="F169" s="9">
        <f t="shared" si="38"/>
        <v>0.78110000000000002</v>
      </c>
    </row>
    <row r="170" spans="1:6">
      <c r="A170" s="3">
        <v>4</v>
      </c>
      <c r="B170" s="3" t="s">
        <v>22</v>
      </c>
      <c r="C170" s="9">
        <v>2.6599999999999999E-2</v>
      </c>
      <c r="D170" s="13">
        <f t="shared" si="37"/>
        <v>0.75009999999999999</v>
      </c>
      <c r="E170" s="8">
        <f>'TARIFNE STAVKE do 31.03.2022'!F155</f>
        <v>2.9000000000000001E-2</v>
      </c>
      <c r="F170" s="9">
        <f t="shared" si="38"/>
        <v>0.77910000000000001</v>
      </c>
    </row>
    <row r="171" spans="1:6">
      <c r="A171" s="3">
        <v>5</v>
      </c>
      <c r="B171" s="3" t="s">
        <v>23</v>
      </c>
      <c r="C171" s="9">
        <v>2.6599999999999999E-2</v>
      </c>
      <c r="D171" s="13">
        <f t="shared" si="37"/>
        <v>0.75009999999999999</v>
      </c>
      <c r="E171" s="8">
        <f>'TARIFNE STAVKE do 31.03.2022'!F156</f>
        <v>2.7099999999999999E-2</v>
      </c>
      <c r="F171" s="9">
        <f t="shared" si="38"/>
        <v>0.7772</v>
      </c>
    </row>
    <row r="172" spans="1:6">
      <c r="A172" s="3">
        <v>6</v>
      </c>
      <c r="B172" s="3" t="s">
        <v>24</v>
      </c>
      <c r="C172" s="9">
        <v>2.6599999999999999E-2</v>
      </c>
      <c r="D172" s="13">
        <f t="shared" si="37"/>
        <v>0.75009999999999999</v>
      </c>
      <c r="E172" s="8">
        <f>'TARIFNE STAVKE do 31.03.2022'!F157</f>
        <v>2.52E-2</v>
      </c>
      <c r="F172" s="9">
        <f t="shared" si="38"/>
        <v>0.77529999999999999</v>
      </c>
    </row>
    <row r="174" spans="1:6">
      <c r="A174" s="117" t="s">
        <v>57</v>
      </c>
      <c r="B174" s="117"/>
      <c r="C174" s="117"/>
      <c r="D174" s="117"/>
      <c r="E174" s="117"/>
      <c r="F174" s="117"/>
    </row>
    <row r="175" spans="1:6" ht="38.25">
      <c r="A175" s="3" t="s">
        <v>8</v>
      </c>
      <c r="B175" s="3" t="s">
        <v>9</v>
      </c>
      <c r="C175" s="4" t="s">
        <v>10</v>
      </c>
      <c r="D175" s="4" t="s">
        <v>11</v>
      </c>
      <c r="E175" s="4" t="s">
        <v>12</v>
      </c>
      <c r="F175" s="4" t="s">
        <v>13</v>
      </c>
    </row>
    <row r="176" spans="1:6">
      <c r="A176" s="7"/>
      <c r="B176" s="7" t="s">
        <v>14</v>
      </c>
      <c r="C176" s="7" t="s">
        <v>15</v>
      </c>
      <c r="D176" s="7" t="s">
        <v>5</v>
      </c>
      <c r="E176" s="7" t="s">
        <v>16</v>
      </c>
      <c r="F176" s="11" t="s">
        <v>17</v>
      </c>
    </row>
    <row r="177" spans="1:6">
      <c r="A177" s="120" t="s">
        <v>58</v>
      </c>
      <c r="B177" s="121"/>
      <c r="C177" s="121"/>
      <c r="D177" s="121"/>
      <c r="E177" s="121"/>
      <c r="F177" s="121"/>
    </row>
    <row r="178" spans="1:6">
      <c r="A178" s="3">
        <v>1</v>
      </c>
      <c r="B178" s="3" t="s">
        <v>20</v>
      </c>
      <c r="C178" s="9">
        <v>2.6599999999999999E-2</v>
      </c>
      <c r="D178" s="13">
        <f t="shared" ref="D178:D180" si="39">C178+$C$9</f>
        <v>0.75009999999999999</v>
      </c>
      <c r="E178" s="8">
        <f>'TARIFNE STAVKE do 31.03.2022'!F161</f>
        <v>3.0300000000000001E-2</v>
      </c>
      <c r="F178" s="9">
        <f>(D178+E178)</f>
        <v>0.78039999999999998</v>
      </c>
    </row>
    <row r="179" spans="1:6">
      <c r="A179" s="3">
        <v>2</v>
      </c>
      <c r="B179" s="3" t="s">
        <v>21</v>
      </c>
      <c r="C179" s="9">
        <v>2.6599999999999999E-2</v>
      </c>
      <c r="D179" s="13">
        <f t="shared" si="39"/>
        <v>0.75009999999999999</v>
      </c>
      <c r="E179" s="8">
        <f>'TARIFNE STAVKE do 31.03.2022'!F162</f>
        <v>2.9700000000000001E-2</v>
      </c>
      <c r="F179" s="9">
        <f t="shared" ref="F179:F180" si="40">(D179+E179)</f>
        <v>0.77979999999999994</v>
      </c>
    </row>
    <row r="180" spans="1:6">
      <c r="A180" s="3">
        <v>3</v>
      </c>
      <c r="B180" s="3" t="s">
        <v>23</v>
      </c>
      <c r="C180" s="9">
        <v>2.6599999999999999E-2</v>
      </c>
      <c r="D180" s="13">
        <f t="shared" si="39"/>
        <v>0.75009999999999999</v>
      </c>
      <c r="E180" s="8">
        <f>'TARIFNE STAVKE do 31.03.2022'!F163</f>
        <v>2.7300000000000001E-2</v>
      </c>
      <c r="F180" s="9">
        <f t="shared" si="40"/>
        <v>0.77739999999999998</v>
      </c>
    </row>
    <row r="182" spans="1:6">
      <c r="A182" s="117" t="s">
        <v>59</v>
      </c>
      <c r="B182" s="117"/>
      <c r="C182" s="117"/>
      <c r="D182" s="117"/>
      <c r="E182" s="117"/>
      <c r="F182" s="117"/>
    </row>
    <row r="183" spans="1:6" ht="38.25">
      <c r="A183" s="3" t="s">
        <v>8</v>
      </c>
      <c r="B183" s="3" t="s">
        <v>9</v>
      </c>
      <c r="C183" s="4" t="s">
        <v>10</v>
      </c>
      <c r="D183" s="4" t="s">
        <v>11</v>
      </c>
      <c r="E183" s="4" t="s">
        <v>12</v>
      </c>
      <c r="F183" s="4" t="s">
        <v>13</v>
      </c>
    </row>
    <row r="184" spans="1:6">
      <c r="A184" s="7"/>
      <c r="B184" s="7" t="s">
        <v>14</v>
      </c>
      <c r="C184" s="7" t="s">
        <v>15</v>
      </c>
      <c r="D184" s="7" t="s">
        <v>5</v>
      </c>
      <c r="E184" s="7" t="s">
        <v>16</v>
      </c>
      <c r="F184" s="11" t="s">
        <v>17</v>
      </c>
    </row>
    <row r="185" spans="1:6">
      <c r="A185" s="120" t="s">
        <v>60</v>
      </c>
      <c r="B185" s="121"/>
      <c r="C185" s="121"/>
      <c r="D185" s="121"/>
      <c r="E185" s="121"/>
      <c r="F185" s="121"/>
    </row>
    <row r="186" spans="1:6">
      <c r="A186" s="3">
        <v>1</v>
      </c>
      <c r="B186" s="3" t="s">
        <v>20</v>
      </c>
      <c r="C186" s="9">
        <v>2.6599999999999999E-2</v>
      </c>
      <c r="D186" s="13">
        <f t="shared" ref="D186:D189" si="41">C186+$C$9</f>
        <v>0.75009999999999999</v>
      </c>
      <c r="E186" s="8">
        <f>'TARIFNE STAVKE do 31.03.2022'!F167</f>
        <v>6.9199999999999998E-2</v>
      </c>
      <c r="F186" s="9">
        <f t="shared" ref="F186:F189" si="42">(D186+E186)</f>
        <v>0.81930000000000003</v>
      </c>
    </row>
    <row r="187" spans="1:6">
      <c r="A187" s="3">
        <v>2</v>
      </c>
      <c r="B187" s="3" t="s">
        <v>21</v>
      </c>
      <c r="C187" s="9">
        <v>2.6599999999999999E-2</v>
      </c>
      <c r="D187" s="13">
        <f t="shared" si="41"/>
        <v>0.75009999999999999</v>
      </c>
      <c r="E187" s="8">
        <f>'TARIFNE STAVKE do 31.03.2022'!F168</f>
        <v>6.5699999999999995E-2</v>
      </c>
      <c r="F187" s="9">
        <f t="shared" si="42"/>
        <v>0.81579999999999997</v>
      </c>
    </row>
    <row r="188" spans="1:6">
      <c r="A188" s="3">
        <v>3</v>
      </c>
      <c r="B188" s="3" t="s">
        <v>23</v>
      </c>
      <c r="C188" s="9">
        <v>2.6599999999999999E-2</v>
      </c>
      <c r="D188" s="13">
        <f t="shared" si="41"/>
        <v>0.75009999999999999</v>
      </c>
      <c r="E188" s="8">
        <f>'TARIFNE STAVKE do 31.03.2022'!F169</f>
        <v>5.8799999999999998E-2</v>
      </c>
      <c r="F188" s="9">
        <f t="shared" si="42"/>
        <v>0.80889999999999995</v>
      </c>
    </row>
    <row r="189" spans="1:6">
      <c r="A189" s="3">
        <v>4</v>
      </c>
      <c r="B189" s="3" t="s">
        <v>25</v>
      </c>
      <c r="C189" s="9">
        <v>2.6599999999999999E-2</v>
      </c>
      <c r="D189" s="13">
        <f t="shared" si="41"/>
        <v>0.75009999999999999</v>
      </c>
      <c r="E189" s="8">
        <f>'TARIFNE STAVKE do 31.03.2022'!F170</f>
        <v>4.1500000000000002E-2</v>
      </c>
      <c r="F189" s="9">
        <f t="shared" si="42"/>
        <v>0.79159999999999997</v>
      </c>
    </row>
    <row r="191" spans="1:6">
      <c r="A191" s="117" t="s">
        <v>61</v>
      </c>
      <c r="B191" s="117"/>
      <c r="C191" s="117"/>
      <c r="D191" s="117"/>
      <c r="E191" s="117"/>
      <c r="F191" s="117"/>
    </row>
    <row r="192" spans="1:6" ht="38.25">
      <c r="A192" s="3" t="s">
        <v>8</v>
      </c>
      <c r="B192" s="3" t="s">
        <v>9</v>
      </c>
      <c r="C192" s="4" t="s">
        <v>10</v>
      </c>
      <c r="D192" s="4" t="s">
        <v>11</v>
      </c>
      <c r="E192" s="4" t="s">
        <v>12</v>
      </c>
      <c r="F192" s="4" t="s">
        <v>13</v>
      </c>
    </row>
    <row r="193" spans="1:6">
      <c r="A193" s="7"/>
      <c r="B193" s="7" t="s">
        <v>14</v>
      </c>
      <c r="C193" s="7" t="s">
        <v>15</v>
      </c>
      <c r="D193" s="7" t="s">
        <v>5</v>
      </c>
      <c r="E193" s="7" t="s">
        <v>16</v>
      </c>
      <c r="F193" s="11" t="s">
        <v>17</v>
      </c>
    </row>
    <row r="194" spans="1:6">
      <c r="A194" s="120" t="s">
        <v>62</v>
      </c>
      <c r="B194" s="121"/>
      <c r="C194" s="121"/>
      <c r="D194" s="121"/>
      <c r="E194" s="121"/>
      <c r="F194" s="121"/>
    </row>
    <row r="195" spans="1:6">
      <c r="A195" s="3">
        <v>1</v>
      </c>
      <c r="B195" s="3" t="s">
        <v>19</v>
      </c>
      <c r="C195" s="9">
        <v>2.5899999999999999E-2</v>
      </c>
      <c r="D195" s="13">
        <f t="shared" ref="D195:D199" si="43">C195+$C$9</f>
        <v>0.74940000000000007</v>
      </c>
      <c r="E195" s="8">
        <f>'TARIFNE STAVKE do 31.03.2022'!F174</f>
        <v>2.93E-2</v>
      </c>
      <c r="F195" s="9">
        <f t="shared" ref="F195:F199" si="44">(D195+E195)</f>
        <v>0.77870000000000006</v>
      </c>
    </row>
    <row r="196" spans="1:6">
      <c r="A196" s="3">
        <v>2</v>
      </c>
      <c r="B196" s="3" t="s">
        <v>20</v>
      </c>
      <c r="C196" s="9">
        <v>2.5899999999999999E-2</v>
      </c>
      <c r="D196" s="13">
        <f t="shared" si="43"/>
        <v>0.74940000000000007</v>
      </c>
      <c r="E196" s="8">
        <f>'TARIFNE STAVKE do 31.03.2022'!F175</f>
        <v>2.93E-2</v>
      </c>
      <c r="F196" s="9">
        <f t="shared" si="44"/>
        <v>0.77870000000000006</v>
      </c>
    </row>
    <row r="197" spans="1:6">
      <c r="A197" s="3">
        <v>3</v>
      </c>
      <c r="B197" s="3" t="s">
        <v>21</v>
      </c>
      <c r="C197" s="9">
        <v>2.5899999999999999E-2</v>
      </c>
      <c r="D197" s="13">
        <f t="shared" si="43"/>
        <v>0.74940000000000007</v>
      </c>
      <c r="E197" s="8">
        <f>'TARIFNE STAVKE do 31.03.2022'!F176</f>
        <v>2.64E-2</v>
      </c>
      <c r="F197" s="9">
        <f t="shared" si="44"/>
        <v>0.77580000000000005</v>
      </c>
    </row>
    <row r="198" spans="1:6">
      <c r="A198" s="3">
        <v>4</v>
      </c>
      <c r="B198" s="3" t="s">
        <v>22</v>
      </c>
      <c r="C198" s="9">
        <v>2.5899999999999999E-2</v>
      </c>
      <c r="D198" s="13">
        <f t="shared" si="43"/>
        <v>0.74940000000000007</v>
      </c>
      <c r="E198" s="8">
        <f>'TARIFNE STAVKE do 31.03.2022'!F177</f>
        <v>2.64E-2</v>
      </c>
      <c r="F198" s="9">
        <f t="shared" si="44"/>
        <v>0.77580000000000005</v>
      </c>
    </row>
    <row r="199" spans="1:6">
      <c r="A199" s="3">
        <v>5</v>
      </c>
      <c r="B199" s="3" t="s">
        <v>23</v>
      </c>
      <c r="C199" s="9">
        <v>2.5899999999999999E-2</v>
      </c>
      <c r="D199" s="13">
        <f t="shared" si="43"/>
        <v>0.74940000000000007</v>
      </c>
      <c r="E199" s="8">
        <f>'TARIFNE STAVKE do 31.03.2022'!F178</f>
        <v>2.3400000000000001E-2</v>
      </c>
      <c r="F199" s="9">
        <f t="shared" si="44"/>
        <v>0.77280000000000004</v>
      </c>
    </row>
    <row r="201" spans="1:6">
      <c r="A201" s="117" t="s">
        <v>63</v>
      </c>
      <c r="B201" s="117"/>
      <c r="C201" s="117"/>
      <c r="D201" s="117"/>
      <c r="E201" s="117"/>
      <c r="F201" s="117"/>
    </row>
    <row r="202" spans="1:6" ht="38.25">
      <c r="A202" s="3" t="s">
        <v>8</v>
      </c>
      <c r="B202" s="3" t="s">
        <v>9</v>
      </c>
      <c r="C202" s="4" t="s">
        <v>10</v>
      </c>
      <c r="D202" s="4" t="s">
        <v>11</v>
      </c>
      <c r="E202" s="4" t="s">
        <v>12</v>
      </c>
      <c r="F202" s="4" t="s">
        <v>13</v>
      </c>
    </row>
    <row r="203" spans="1:6">
      <c r="A203" s="7"/>
      <c r="B203" s="7" t="s">
        <v>14</v>
      </c>
      <c r="C203" s="7" t="s">
        <v>15</v>
      </c>
      <c r="D203" s="7" t="s">
        <v>5</v>
      </c>
      <c r="E203" s="7" t="s">
        <v>16</v>
      </c>
      <c r="F203" s="11" t="s">
        <v>17</v>
      </c>
    </row>
    <row r="204" spans="1:6">
      <c r="A204" s="120" t="s">
        <v>64</v>
      </c>
      <c r="B204" s="121"/>
      <c r="C204" s="121"/>
      <c r="D204" s="121"/>
      <c r="E204" s="121"/>
      <c r="F204" s="121"/>
    </row>
    <row r="205" spans="1:6">
      <c r="A205" s="3">
        <v>1</v>
      </c>
      <c r="B205" s="3" t="s">
        <v>19</v>
      </c>
      <c r="C205" s="9">
        <v>2.5899999999999999E-2</v>
      </c>
      <c r="D205" s="13">
        <f t="shared" ref="D205:D209" si="45">C205+$C$9</f>
        <v>0.74940000000000007</v>
      </c>
      <c r="E205" s="8">
        <f>'TARIFNE STAVKE do 31.03.2022'!F182</f>
        <v>4.9700000000000001E-2</v>
      </c>
      <c r="F205" s="9">
        <f t="shared" ref="F205:F209" si="46">(D205+E205)</f>
        <v>0.79910000000000003</v>
      </c>
    </row>
    <row r="206" spans="1:6">
      <c r="A206" s="3">
        <v>2</v>
      </c>
      <c r="B206" s="3" t="s">
        <v>20</v>
      </c>
      <c r="C206" s="9">
        <v>2.5899999999999999E-2</v>
      </c>
      <c r="D206" s="13">
        <f t="shared" si="45"/>
        <v>0.74940000000000007</v>
      </c>
      <c r="E206" s="8">
        <f>'TARIFNE STAVKE do 31.03.2022'!F183</f>
        <v>4.9700000000000001E-2</v>
      </c>
      <c r="F206" s="9">
        <f t="shared" si="46"/>
        <v>0.79910000000000003</v>
      </c>
    </row>
    <row r="207" spans="1:6">
      <c r="A207" s="3">
        <v>3</v>
      </c>
      <c r="B207" s="3" t="s">
        <v>21</v>
      </c>
      <c r="C207" s="9">
        <v>2.5899999999999999E-2</v>
      </c>
      <c r="D207" s="13">
        <f t="shared" si="45"/>
        <v>0.74940000000000007</v>
      </c>
      <c r="E207" s="8">
        <f>'TARIFNE STAVKE do 31.03.2022'!F184</f>
        <v>4.9700000000000001E-2</v>
      </c>
      <c r="F207" s="9">
        <f t="shared" si="46"/>
        <v>0.79910000000000003</v>
      </c>
    </row>
    <row r="208" spans="1:6">
      <c r="A208" s="3">
        <v>4</v>
      </c>
      <c r="B208" s="3" t="s">
        <v>22</v>
      </c>
      <c r="C208" s="9">
        <v>2.5899999999999999E-2</v>
      </c>
      <c r="D208" s="13">
        <f t="shared" si="45"/>
        <v>0.74940000000000007</v>
      </c>
      <c r="E208" s="8">
        <f>'TARIFNE STAVKE do 31.03.2022'!F185</f>
        <v>4.7199999999999999E-2</v>
      </c>
      <c r="F208" s="9">
        <f t="shared" si="46"/>
        <v>0.79660000000000009</v>
      </c>
    </row>
    <row r="209" spans="1:6">
      <c r="A209" s="3">
        <v>5</v>
      </c>
      <c r="B209" s="3" t="s">
        <v>23</v>
      </c>
      <c r="C209" s="9">
        <v>2.5899999999999999E-2</v>
      </c>
      <c r="D209" s="13">
        <f t="shared" si="45"/>
        <v>0.74940000000000007</v>
      </c>
      <c r="E209" s="8">
        <f>'TARIFNE STAVKE do 31.03.2022'!F186</f>
        <v>4.4699999999999997E-2</v>
      </c>
      <c r="F209" s="9">
        <f t="shared" si="46"/>
        <v>0.79410000000000003</v>
      </c>
    </row>
    <row r="210" spans="1:6">
      <c r="A210" s="120" t="s">
        <v>65</v>
      </c>
      <c r="B210" s="121"/>
      <c r="C210" s="121"/>
      <c r="D210" s="121"/>
      <c r="E210" s="121"/>
      <c r="F210" s="121"/>
    </row>
    <row r="211" spans="1:6">
      <c r="A211" s="3">
        <v>1</v>
      </c>
      <c r="B211" s="3" t="s">
        <v>20</v>
      </c>
      <c r="C211" s="9">
        <v>2.5899999999999999E-2</v>
      </c>
      <c r="D211" s="13">
        <f t="shared" ref="D211:D214" si="47">C211+$C$9</f>
        <v>0.74940000000000007</v>
      </c>
      <c r="E211" s="8">
        <f>'TARIFNE STAVKE do 31.03.2022'!F190</f>
        <v>4.0599999999999997E-2</v>
      </c>
      <c r="F211" s="9">
        <f t="shared" ref="F211:F214" si="48">(D211+E211)</f>
        <v>0.79</v>
      </c>
    </row>
    <row r="212" spans="1:6">
      <c r="A212" s="3">
        <v>2</v>
      </c>
      <c r="B212" s="3" t="s">
        <v>21</v>
      </c>
      <c r="C212" s="9">
        <v>2.5899999999999999E-2</v>
      </c>
      <c r="D212" s="13">
        <f t="shared" si="47"/>
        <v>0.74940000000000007</v>
      </c>
      <c r="E212" s="8">
        <f>'TARIFNE STAVKE do 31.03.2022'!F191</f>
        <v>4.0599999999999997E-2</v>
      </c>
      <c r="F212" s="9">
        <f t="shared" si="48"/>
        <v>0.79</v>
      </c>
    </row>
    <row r="213" spans="1:6">
      <c r="A213" s="3">
        <v>3</v>
      </c>
      <c r="B213" s="3" t="s">
        <v>22</v>
      </c>
      <c r="C213" s="9">
        <v>2.5899999999999999E-2</v>
      </c>
      <c r="D213" s="13">
        <f t="shared" si="47"/>
        <v>0.74940000000000007</v>
      </c>
      <c r="E213" s="8">
        <f>'TARIFNE STAVKE do 31.03.2022'!F192</f>
        <v>3.8600000000000002E-2</v>
      </c>
      <c r="F213" s="9">
        <f t="shared" si="48"/>
        <v>0.78800000000000003</v>
      </c>
    </row>
    <row r="214" spans="1:6">
      <c r="A214" s="3">
        <v>4</v>
      </c>
      <c r="B214" s="3" t="s">
        <v>23</v>
      </c>
      <c r="C214" s="9">
        <v>2.5899999999999999E-2</v>
      </c>
      <c r="D214" s="13">
        <f t="shared" si="47"/>
        <v>0.74940000000000007</v>
      </c>
      <c r="E214" s="8">
        <f>'TARIFNE STAVKE do 31.03.2022'!F193</f>
        <v>3.6499999999999998E-2</v>
      </c>
      <c r="F214" s="9">
        <f t="shared" si="48"/>
        <v>0.78590000000000004</v>
      </c>
    </row>
    <row r="215" spans="1:6">
      <c r="A215" s="122" t="s">
        <v>66</v>
      </c>
      <c r="B215" s="122"/>
      <c r="C215" s="122"/>
      <c r="D215" s="122"/>
      <c r="E215" s="122"/>
      <c r="F215" s="122"/>
    </row>
    <row r="216" spans="1:6">
      <c r="A216" s="3">
        <v>1</v>
      </c>
      <c r="B216" s="3" t="s">
        <v>20</v>
      </c>
      <c r="C216" s="9">
        <v>2.5899999999999999E-2</v>
      </c>
      <c r="D216" s="13">
        <f t="shared" ref="D216:D219" si="49">C216+$C$9</f>
        <v>0.74940000000000007</v>
      </c>
      <c r="E216" s="8">
        <f>'TARIFNE STAVKE do 31.03.2022'!F197</f>
        <v>4.5900000000000003E-2</v>
      </c>
      <c r="F216" s="9">
        <f t="shared" ref="F216:F219" si="50">(D216+E216)</f>
        <v>0.79530000000000012</v>
      </c>
    </row>
    <row r="217" spans="1:6">
      <c r="A217" s="3">
        <v>2</v>
      </c>
      <c r="B217" s="3" t="s">
        <v>21</v>
      </c>
      <c r="C217" s="9">
        <v>2.5899999999999999E-2</v>
      </c>
      <c r="D217" s="13">
        <f t="shared" si="49"/>
        <v>0.74940000000000007</v>
      </c>
      <c r="E217" s="8">
        <f>'TARIFNE STAVKE do 31.03.2022'!F198</f>
        <v>3.6700000000000003E-2</v>
      </c>
      <c r="F217" s="9">
        <f t="shared" si="50"/>
        <v>0.78610000000000002</v>
      </c>
    </row>
    <row r="218" spans="1:6">
      <c r="A218" s="3">
        <v>3</v>
      </c>
      <c r="B218" s="3" t="s">
        <v>22</v>
      </c>
      <c r="C218" s="9">
        <v>2.5899999999999999E-2</v>
      </c>
      <c r="D218" s="13">
        <f t="shared" si="49"/>
        <v>0.74940000000000007</v>
      </c>
      <c r="E218" s="8">
        <f>'TARIFNE STAVKE do 31.03.2022'!F199</f>
        <v>3.44E-2</v>
      </c>
      <c r="F218" s="9">
        <f t="shared" si="50"/>
        <v>0.78380000000000005</v>
      </c>
    </row>
    <row r="219" spans="1:6">
      <c r="A219" s="3">
        <v>4</v>
      </c>
      <c r="B219" s="3" t="s">
        <v>23</v>
      </c>
      <c r="C219" s="9">
        <v>2.5899999999999999E-2</v>
      </c>
      <c r="D219" s="13">
        <f t="shared" si="49"/>
        <v>0.74940000000000007</v>
      </c>
      <c r="E219" s="8">
        <f>'TARIFNE STAVKE do 31.03.2022'!F200</f>
        <v>3.2099999999999997E-2</v>
      </c>
      <c r="F219" s="9">
        <f t="shared" si="50"/>
        <v>0.78150000000000008</v>
      </c>
    </row>
    <row r="221" spans="1:6">
      <c r="A221" s="117" t="s">
        <v>67</v>
      </c>
      <c r="B221" s="117"/>
      <c r="C221" s="117"/>
      <c r="D221" s="117"/>
      <c r="E221" s="117"/>
      <c r="F221" s="117"/>
    </row>
    <row r="222" spans="1:6" ht="38.25">
      <c r="A222" s="3" t="s">
        <v>8</v>
      </c>
      <c r="B222" s="3" t="s">
        <v>9</v>
      </c>
      <c r="C222" s="4" t="s">
        <v>10</v>
      </c>
      <c r="D222" s="4" t="s">
        <v>11</v>
      </c>
      <c r="E222" s="4" t="s">
        <v>12</v>
      </c>
      <c r="F222" s="4" t="s">
        <v>13</v>
      </c>
    </row>
    <row r="223" spans="1:6">
      <c r="A223" s="7"/>
      <c r="B223" s="7" t="s">
        <v>14</v>
      </c>
      <c r="C223" s="7" t="s">
        <v>15</v>
      </c>
      <c r="D223" s="7" t="s">
        <v>5</v>
      </c>
      <c r="E223" s="7" t="s">
        <v>16</v>
      </c>
      <c r="F223" s="11" t="s">
        <v>17</v>
      </c>
    </row>
    <row r="224" spans="1:6">
      <c r="A224" s="120" t="s">
        <v>68</v>
      </c>
      <c r="B224" s="121"/>
      <c r="C224" s="121"/>
      <c r="D224" s="121"/>
      <c r="E224" s="121"/>
      <c r="F224" s="121"/>
    </row>
    <row r="225" spans="1:6">
      <c r="A225" s="3">
        <v>1</v>
      </c>
      <c r="B225" s="3" t="s">
        <v>19</v>
      </c>
      <c r="C225" s="9">
        <v>2.9499999999999998E-2</v>
      </c>
      <c r="D225" s="13">
        <f t="shared" ref="D225:D228" si="51">C225+$C$9</f>
        <v>0.753</v>
      </c>
      <c r="E225" s="8">
        <f>'TARIFNE STAVKE do 31.03.2022'!F204</f>
        <v>5.1400000000000001E-2</v>
      </c>
      <c r="F225" s="9">
        <f t="shared" ref="F225:F228" si="52">(D225+E225)</f>
        <v>0.8044</v>
      </c>
    </row>
    <row r="226" spans="1:6">
      <c r="A226" s="3">
        <v>2</v>
      </c>
      <c r="B226" s="3" t="s">
        <v>20</v>
      </c>
      <c r="C226" s="9">
        <v>2.9499999999999998E-2</v>
      </c>
      <c r="D226" s="13">
        <f t="shared" si="51"/>
        <v>0.753</v>
      </c>
      <c r="E226" s="8">
        <f>'TARIFNE STAVKE do 31.03.2022'!F205</f>
        <v>3.95E-2</v>
      </c>
      <c r="F226" s="9">
        <f t="shared" si="52"/>
        <v>0.79249999999999998</v>
      </c>
    </row>
    <row r="227" spans="1:6">
      <c r="A227" s="3">
        <v>3</v>
      </c>
      <c r="B227" s="3" t="s">
        <v>21</v>
      </c>
      <c r="C227" s="9">
        <v>2.9499999999999998E-2</v>
      </c>
      <c r="D227" s="13">
        <f t="shared" si="51"/>
        <v>0.753</v>
      </c>
      <c r="E227" s="8">
        <f>'TARIFNE STAVKE do 31.03.2022'!F206</f>
        <v>3.3599999999999998E-2</v>
      </c>
      <c r="F227" s="9">
        <f t="shared" si="52"/>
        <v>0.78659999999999997</v>
      </c>
    </row>
    <row r="228" spans="1:6">
      <c r="A228" s="3">
        <v>4</v>
      </c>
      <c r="B228" s="3" t="s">
        <v>23</v>
      </c>
      <c r="C228" s="9">
        <v>2.9499999999999998E-2</v>
      </c>
      <c r="D228" s="13">
        <f t="shared" si="51"/>
        <v>0.753</v>
      </c>
      <c r="E228" s="8">
        <f>'TARIFNE STAVKE do 31.03.2022'!F207</f>
        <v>2.9600000000000001E-2</v>
      </c>
      <c r="F228" s="9">
        <f t="shared" si="52"/>
        <v>0.78259999999999996</v>
      </c>
    </row>
    <row r="230" spans="1:6">
      <c r="A230" s="117" t="s">
        <v>69</v>
      </c>
      <c r="B230" s="117"/>
      <c r="C230" s="117"/>
      <c r="D230" s="117"/>
      <c r="E230" s="117"/>
      <c r="F230" s="117"/>
    </row>
    <row r="231" spans="1:6" ht="38.25">
      <c r="A231" s="3" t="s">
        <v>8</v>
      </c>
      <c r="B231" s="3" t="s">
        <v>9</v>
      </c>
      <c r="C231" s="4" t="s">
        <v>10</v>
      </c>
      <c r="D231" s="4" t="s">
        <v>11</v>
      </c>
      <c r="E231" s="4" t="s">
        <v>12</v>
      </c>
      <c r="F231" s="4" t="s">
        <v>13</v>
      </c>
    </row>
    <row r="232" spans="1:6">
      <c r="A232" s="7"/>
      <c r="B232" s="7" t="s">
        <v>14</v>
      </c>
      <c r="C232" s="7" t="s">
        <v>15</v>
      </c>
      <c r="D232" s="7" t="s">
        <v>5</v>
      </c>
      <c r="E232" s="7" t="s">
        <v>16</v>
      </c>
      <c r="F232" s="11" t="s">
        <v>17</v>
      </c>
    </row>
    <row r="233" spans="1:6">
      <c r="A233" s="120" t="s">
        <v>68</v>
      </c>
      <c r="B233" s="121"/>
      <c r="C233" s="121"/>
      <c r="D233" s="121"/>
      <c r="E233" s="121"/>
      <c r="F233" s="121"/>
    </row>
    <row r="234" spans="1:6">
      <c r="A234" s="3">
        <v>1</v>
      </c>
      <c r="B234" s="3" t="s">
        <v>19</v>
      </c>
      <c r="C234" s="9">
        <v>3.7100000000000001E-2</v>
      </c>
      <c r="D234" s="13">
        <f t="shared" ref="D234:D241" si="53">C234+$C$9</f>
        <v>0.76060000000000005</v>
      </c>
      <c r="E234" s="8">
        <f>'TARIFNE STAVKE do 31.03.2022'!F211</f>
        <v>5.1400000000000001E-2</v>
      </c>
      <c r="F234" s="9">
        <f t="shared" ref="F234:F241" si="54">(D234+E234)</f>
        <v>0.81200000000000006</v>
      </c>
    </row>
    <row r="235" spans="1:6">
      <c r="A235" s="3">
        <v>2</v>
      </c>
      <c r="B235" s="3" t="s">
        <v>20</v>
      </c>
      <c r="C235" s="9">
        <v>3.7100000000000001E-2</v>
      </c>
      <c r="D235" s="13">
        <f t="shared" si="53"/>
        <v>0.76060000000000005</v>
      </c>
      <c r="E235" s="8">
        <f>'TARIFNE STAVKE do 31.03.2022'!F212</f>
        <v>3.95E-2</v>
      </c>
      <c r="F235" s="9">
        <f t="shared" si="54"/>
        <v>0.80010000000000003</v>
      </c>
    </row>
    <row r="236" spans="1:6">
      <c r="A236" s="3">
        <v>3</v>
      </c>
      <c r="B236" s="3" t="s">
        <v>21</v>
      </c>
      <c r="C236" s="9">
        <v>3.7100000000000001E-2</v>
      </c>
      <c r="D236" s="13">
        <f t="shared" si="53"/>
        <v>0.76060000000000005</v>
      </c>
      <c r="E236" s="8">
        <f>'TARIFNE STAVKE do 31.03.2022'!F213</f>
        <v>3.3599999999999998E-2</v>
      </c>
      <c r="F236" s="9">
        <f t="shared" si="54"/>
        <v>0.79420000000000002</v>
      </c>
    </row>
    <row r="237" spans="1:6">
      <c r="A237" s="3">
        <v>4</v>
      </c>
      <c r="B237" s="3" t="s">
        <v>22</v>
      </c>
      <c r="C237" s="9">
        <v>3.7100000000000001E-2</v>
      </c>
      <c r="D237" s="13">
        <f t="shared" si="53"/>
        <v>0.76060000000000005</v>
      </c>
      <c r="E237" s="8">
        <f>'TARIFNE STAVKE do 31.03.2022'!F214</f>
        <v>3.1600000000000003E-2</v>
      </c>
      <c r="F237" s="9">
        <f t="shared" si="54"/>
        <v>0.79220000000000002</v>
      </c>
    </row>
    <row r="238" spans="1:6">
      <c r="A238" s="3">
        <v>5</v>
      </c>
      <c r="B238" s="3" t="s">
        <v>23</v>
      </c>
      <c r="C238" s="9">
        <v>3.7100000000000001E-2</v>
      </c>
      <c r="D238" s="13">
        <f t="shared" si="53"/>
        <v>0.76060000000000005</v>
      </c>
      <c r="E238" s="8">
        <f>'TARIFNE STAVKE do 31.03.2022'!F215</f>
        <v>2.9600000000000001E-2</v>
      </c>
      <c r="F238" s="9">
        <f t="shared" si="54"/>
        <v>0.79020000000000001</v>
      </c>
    </row>
    <row r="239" spans="1:6">
      <c r="A239" s="3">
        <v>6</v>
      </c>
      <c r="B239" s="3" t="s">
        <v>24</v>
      </c>
      <c r="C239" s="9">
        <v>3.7100000000000001E-2</v>
      </c>
      <c r="D239" s="13">
        <f t="shared" si="53"/>
        <v>0.76060000000000005</v>
      </c>
      <c r="E239" s="8">
        <f>'TARIFNE STAVKE do 31.03.2022'!F216</f>
        <v>2.7699999999999999E-2</v>
      </c>
      <c r="F239" s="9">
        <f t="shared" si="54"/>
        <v>0.7883</v>
      </c>
    </row>
    <row r="240" spans="1:6">
      <c r="A240" s="3">
        <v>7</v>
      </c>
      <c r="B240" s="3" t="s">
        <v>25</v>
      </c>
      <c r="C240" s="9">
        <v>3.7100000000000001E-2</v>
      </c>
      <c r="D240" s="13">
        <f t="shared" si="53"/>
        <v>0.76060000000000005</v>
      </c>
      <c r="E240" s="8">
        <f>'TARIFNE STAVKE do 31.03.2022'!F217</f>
        <v>2.5700000000000001E-2</v>
      </c>
      <c r="F240" s="9">
        <f t="shared" si="54"/>
        <v>0.7863</v>
      </c>
    </row>
    <row r="241" spans="1:6">
      <c r="A241" s="3">
        <v>8</v>
      </c>
      <c r="B241" s="3" t="s">
        <v>28</v>
      </c>
      <c r="C241" s="9">
        <v>3.7100000000000001E-2</v>
      </c>
      <c r="D241" s="13">
        <f t="shared" si="53"/>
        <v>0.76060000000000005</v>
      </c>
      <c r="E241" s="8">
        <f>'TARIFNE STAVKE do 31.03.2022'!F218</f>
        <v>2.3699999999999999E-2</v>
      </c>
      <c r="F241" s="9">
        <f t="shared" si="54"/>
        <v>0.7843</v>
      </c>
    </row>
    <row r="243" spans="1:6">
      <c r="A243" s="117" t="s">
        <v>70</v>
      </c>
      <c r="B243" s="117"/>
      <c r="C243" s="117"/>
      <c r="D243" s="117"/>
      <c r="E243" s="117"/>
      <c r="F243" s="117"/>
    </row>
    <row r="244" spans="1:6" ht="38.25">
      <c r="A244" s="3" t="s">
        <v>8</v>
      </c>
      <c r="B244" s="3" t="s">
        <v>9</v>
      </c>
      <c r="C244" s="4" t="s">
        <v>10</v>
      </c>
      <c r="D244" s="4" t="s">
        <v>11</v>
      </c>
      <c r="E244" s="4" t="s">
        <v>12</v>
      </c>
      <c r="F244" s="4" t="s">
        <v>13</v>
      </c>
    </row>
    <row r="245" spans="1:6">
      <c r="A245" s="7"/>
      <c r="B245" s="7" t="s">
        <v>14</v>
      </c>
      <c r="C245" s="7" t="s">
        <v>15</v>
      </c>
      <c r="D245" s="7" t="s">
        <v>5</v>
      </c>
      <c r="E245" s="7" t="s">
        <v>16</v>
      </c>
      <c r="F245" s="11" t="s">
        <v>17</v>
      </c>
    </row>
    <row r="246" spans="1:6">
      <c r="A246" s="120" t="s">
        <v>68</v>
      </c>
      <c r="B246" s="121"/>
      <c r="C246" s="121"/>
      <c r="D246" s="121"/>
      <c r="E246" s="121"/>
      <c r="F246" s="121"/>
    </row>
    <row r="247" spans="1:6">
      <c r="A247" s="3">
        <v>1</v>
      </c>
      <c r="B247" s="3" t="s">
        <v>19</v>
      </c>
      <c r="C247" s="9">
        <v>3.7100000000000001E-2</v>
      </c>
      <c r="D247" s="13">
        <f t="shared" ref="D247:D253" si="55">C247+$C$9</f>
        <v>0.76060000000000005</v>
      </c>
      <c r="E247" s="8">
        <f>'TARIFNE STAVKE do 31.03.2022'!F222</f>
        <v>5.1400000000000001E-2</v>
      </c>
      <c r="F247" s="9">
        <f t="shared" ref="F247:F253" si="56">(D247+E247)</f>
        <v>0.81200000000000006</v>
      </c>
    </row>
    <row r="248" spans="1:6">
      <c r="A248" s="3">
        <v>2</v>
      </c>
      <c r="B248" s="3" t="s">
        <v>20</v>
      </c>
      <c r="C248" s="9">
        <v>3.7100000000000001E-2</v>
      </c>
      <c r="D248" s="13">
        <f t="shared" si="55"/>
        <v>0.76060000000000005</v>
      </c>
      <c r="E248" s="8">
        <f>'TARIFNE STAVKE do 31.03.2022'!F223</f>
        <v>3.95E-2</v>
      </c>
      <c r="F248" s="9">
        <f t="shared" si="56"/>
        <v>0.80010000000000003</v>
      </c>
    </row>
    <row r="249" spans="1:6">
      <c r="A249" s="3">
        <v>3</v>
      </c>
      <c r="B249" s="3" t="s">
        <v>21</v>
      </c>
      <c r="C249" s="9">
        <v>3.7100000000000001E-2</v>
      </c>
      <c r="D249" s="13">
        <f t="shared" si="55"/>
        <v>0.76060000000000005</v>
      </c>
      <c r="E249" s="8">
        <f>'TARIFNE STAVKE do 31.03.2022'!F224</f>
        <v>3.3599999999999998E-2</v>
      </c>
      <c r="F249" s="9">
        <f t="shared" si="56"/>
        <v>0.79420000000000002</v>
      </c>
    </row>
    <row r="250" spans="1:6">
      <c r="A250" s="3">
        <v>4</v>
      </c>
      <c r="B250" s="3" t="s">
        <v>22</v>
      </c>
      <c r="C250" s="9">
        <v>3.7100000000000001E-2</v>
      </c>
      <c r="D250" s="13">
        <f t="shared" si="55"/>
        <v>0.76060000000000005</v>
      </c>
      <c r="E250" s="8">
        <f>'TARIFNE STAVKE do 31.03.2022'!F225</f>
        <v>3.1600000000000003E-2</v>
      </c>
      <c r="F250" s="9">
        <f t="shared" si="56"/>
        <v>0.79220000000000002</v>
      </c>
    </row>
    <row r="251" spans="1:6">
      <c r="A251" s="3">
        <v>5</v>
      </c>
      <c r="B251" s="3" t="s">
        <v>23</v>
      </c>
      <c r="C251" s="9">
        <v>3.7100000000000001E-2</v>
      </c>
      <c r="D251" s="13">
        <f t="shared" si="55"/>
        <v>0.76060000000000005</v>
      </c>
      <c r="E251" s="8">
        <f>'TARIFNE STAVKE do 31.03.2022'!F226</f>
        <v>2.9600000000000001E-2</v>
      </c>
      <c r="F251" s="9">
        <f t="shared" si="56"/>
        <v>0.79020000000000001</v>
      </c>
    </row>
    <row r="252" spans="1:6">
      <c r="A252" s="3">
        <v>6</v>
      </c>
      <c r="B252" s="3" t="s">
        <v>24</v>
      </c>
      <c r="C252" s="9">
        <v>3.7100000000000001E-2</v>
      </c>
      <c r="D252" s="13">
        <f t="shared" si="55"/>
        <v>0.76060000000000005</v>
      </c>
      <c r="E252" s="8">
        <f>'TARIFNE STAVKE do 31.03.2022'!F227</f>
        <v>2.7699999999999999E-2</v>
      </c>
      <c r="F252" s="9">
        <f t="shared" si="56"/>
        <v>0.7883</v>
      </c>
    </row>
    <row r="253" spans="1:6">
      <c r="A253" s="3">
        <v>7</v>
      </c>
      <c r="B253" s="3" t="s">
        <v>25</v>
      </c>
      <c r="C253" s="9">
        <v>3.7100000000000001E-2</v>
      </c>
      <c r="D253" s="13">
        <f t="shared" si="55"/>
        <v>0.76060000000000005</v>
      </c>
      <c r="E253" s="8">
        <f>'TARIFNE STAVKE do 31.03.2022'!F228</f>
        <v>2.5700000000000001E-2</v>
      </c>
      <c r="F253" s="9">
        <f t="shared" si="56"/>
        <v>0.7863</v>
      </c>
    </row>
    <row r="255" spans="1:6">
      <c r="A255" s="117" t="s">
        <v>71</v>
      </c>
      <c r="B255" s="117"/>
      <c r="C255" s="117"/>
      <c r="D255" s="117"/>
      <c r="E255" s="117"/>
      <c r="F255" s="117"/>
    </row>
    <row r="256" spans="1:6" ht="38.25">
      <c r="A256" s="3" t="s">
        <v>8</v>
      </c>
      <c r="B256" s="3" t="s">
        <v>9</v>
      </c>
      <c r="C256" s="4" t="s">
        <v>10</v>
      </c>
      <c r="D256" s="4" t="s">
        <v>11</v>
      </c>
      <c r="E256" s="4" t="s">
        <v>12</v>
      </c>
      <c r="F256" s="4" t="s">
        <v>13</v>
      </c>
    </row>
    <row r="257" spans="1:6">
      <c r="A257" s="7"/>
      <c r="B257" s="7" t="s">
        <v>14</v>
      </c>
      <c r="C257" s="7" t="s">
        <v>15</v>
      </c>
      <c r="D257" s="7" t="s">
        <v>5</v>
      </c>
      <c r="E257" s="7" t="s">
        <v>16</v>
      </c>
      <c r="F257" s="11" t="s">
        <v>17</v>
      </c>
    </row>
    <row r="258" spans="1:6">
      <c r="A258" s="120" t="s">
        <v>68</v>
      </c>
      <c r="B258" s="121"/>
      <c r="C258" s="121"/>
      <c r="D258" s="121"/>
      <c r="E258" s="121"/>
      <c r="F258" s="121"/>
    </row>
    <row r="259" spans="1:6">
      <c r="A259" s="3">
        <v>1</v>
      </c>
      <c r="B259" s="3" t="s">
        <v>19</v>
      </c>
      <c r="C259" s="9">
        <v>2.9499999999999998E-2</v>
      </c>
      <c r="D259" s="13">
        <f t="shared" ref="D259:D265" si="57">C259+$C$9</f>
        <v>0.753</v>
      </c>
      <c r="E259" s="8">
        <f>'TARIFNE STAVKE do 31.03.2022'!F232</f>
        <v>5.1400000000000001E-2</v>
      </c>
      <c r="F259" s="9">
        <f t="shared" ref="F259:F265" si="58">(D259+E259)</f>
        <v>0.8044</v>
      </c>
    </row>
    <row r="260" spans="1:6">
      <c r="A260" s="3">
        <v>2</v>
      </c>
      <c r="B260" s="3" t="s">
        <v>20</v>
      </c>
      <c r="C260" s="9">
        <v>2.9499999999999998E-2</v>
      </c>
      <c r="D260" s="13">
        <f t="shared" si="57"/>
        <v>0.753</v>
      </c>
      <c r="E260" s="8">
        <f>'TARIFNE STAVKE do 31.03.2022'!F233</f>
        <v>3.95E-2</v>
      </c>
      <c r="F260" s="9">
        <f t="shared" si="58"/>
        <v>0.79249999999999998</v>
      </c>
    </row>
    <row r="261" spans="1:6">
      <c r="A261" s="3">
        <v>3</v>
      </c>
      <c r="B261" s="3" t="s">
        <v>21</v>
      </c>
      <c r="C261" s="9">
        <v>2.9499999999999998E-2</v>
      </c>
      <c r="D261" s="13">
        <f t="shared" si="57"/>
        <v>0.753</v>
      </c>
      <c r="E261" s="8">
        <f>'TARIFNE STAVKE do 31.03.2022'!F234</f>
        <v>3.3599999999999998E-2</v>
      </c>
      <c r="F261" s="9">
        <f t="shared" si="58"/>
        <v>0.78659999999999997</v>
      </c>
    </row>
    <row r="262" spans="1:6">
      <c r="A262" s="3">
        <v>4</v>
      </c>
      <c r="B262" s="3" t="s">
        <v>22</v>
      </c>
      <c r="C262" s="9">
        <v>2.9499999999999998E-2</v>
      </c>
      <c r="D262" s="13">
        <f t="shared" si="57"/>
        <v>0.753</v>
      </c>
      <c r="E262" s="8">
        <f>'TARIFNE STAVKE do 31.03.2022'!F235</f>
        <v>3.1600000000000003E-2</v>
      </c>
      <c r="F262" s="9">
        <f t="shared" si="58"/>
        <v>0.78459999999999996</v>
      </c>
    </row>
    <row r="263" spans="1:6">
      <c r="A263" s="3">
        <v>5</v>
      </c>
      <c r="B263" s="3" t="s">
        <v>23</v>
      </c>
      <c r="C263" s="9">
        <v>2.9499999999999998E-2</v>
      </c>
      <c r="D263" s="13">
        <f t="shared" si="57"/>
        <v>0.753</v>
      </c>
      <c r="E263" s="8">
        <f>'TARIFNE STAVKE do 31.03.2022'!F236</f>
        <v>2.9600000000000001E-2</v>
      </c>
      <c r="F263" s="9">
        <f t="shared" si="58"/>
        <v>0.78259999999999996</v>
      </c>
    </row>
    <row r="264" spans="1:6">
      <c r="A264" s="3">
        <v>6</v>
      </c>
      <c r="B264" s="3" t="s">
        <v>24</v>
      </c>
      <c r="C264" s="9">
        <v>2.9499999999999998E-2</v>
      </c>
      <c r="D264" s="13">
        <f t="shared" si="57"/>
        <v>0.753</v>
      </c>
      <c r="E264" s="8">
        <f>'TARIFNE STAVKE do 31.03.2022'!F237</f>
        <v>2.7699999999999999E-2</v>
      </c>
      <c r="F264" s="9">
        <f t="shared" si="58"/>
        <v>0.78069999999999995</v>
      </c>
    </row>
    <row r="265" spans="1:6">
      <c r="A265" s="3">
        <v>7</v>
      </c>
      <c r="B265" s="3" t="s">
        <v>25</v>
      </c>
      <c r="C265" s="9">
        <v>2.9499999999999998E-2</v>
      </c>
      <c r="D265" s="13">
        <f t="shared" si="57"/>
        <v>0.753</v>
      </c>
      <c r="E265" s="8">
        <f>'TARIFNE STAVKE do 31.03.2022'!F238</f>
        <v>2.5700000000000001E-2</v>
      </c>
      <c r="F265" s="9">
        <f t="shared" si="58"/>
        <v>0.77869999999999995</v>
      </c>
    </row>
    <row r="267" spans="1:6">
      <c r="A267" s="117" t="s">
        <v>72</v>
      </c>
      <c r="B267" s="117"/>
      <c r="C267" s="117"/>
      <c r="D267" s="117"/>
      <c r="E267" s="117"/>
      <c r="F267" s="117"/>
    </row>
    <row r="268" spans="1:6" ht="38.25">
      <c r="A268" s="3" t="s">
        <v>8</v>
      </c>
      <c r="B268" s="3" t="s">
        <v>9</v>
      </c>
      <c r="C268" s="4" t="s">
        <v>10</v>
      </c>
      <c r="D268" s="4" t="s">
        <v>11</v>
      </c>
      <c r="E268" s="4" t="s">
        <v>12</v>
      </c>
      <c r="F268" s="4" t="s">
        <v>13</v>
      </c>
    </row>
    <row r="269" spans="1:6">
      <c r="A269" s="7"/>
      <c r="B269" s="7" t="s">
        <v>14</v>
      </c>
      <c r="C269" s="7" t="s">
        <v>15</v>
      </c>
      <c r="D269" s="7" t="s">
        <v>5</v>
      </c>
      <c r="E269" s="7" t="s">
        <v>16</v>
      </c>
      <c r="F269" s="11" t="s">
        <v>17</v>
      </c>
    </row>
    <row r="270" spans="1:6">
      <c r="A270" s="120" t="s">
        <v>68</v>
      </c>
      <c r="B270" s="121"/>
      <c r="C270" s="121"/>
      <c r="D270" s="121"/>
      <c r="E270" s="121"/>
      <c r="F270" s="121"/>
    </row>
    <row r="271" spans="1:6">
      <c r="A271" s="3">
        <v>1</v>
      </c>
      <c r="B271" s="3" t="s">
        <v>19</v>
      </c>
      <c r="C271" s="9">
        <v>3.7100000000000001E-2</v>
      </c>
      <c r="D271" s="13">
        <f t="shared" ref="D271:D276" si="59">C271+$C$9</f>
        <v>0.76060000000000005</v>
      </c>
      <c r="E271" s="8">
        <f>'TARIFNE STAVKE do 31.03.2022'!F242</f>
        <v>5.1400000000000001E-2</v>
      </c>
      <c r="F271" s="9">
        <f t="shared" ref="F271:F276" si="60">(D271+E271)</f>
        <v>0.81200000000000006</v>
      </c>
    </row>
    <row r="272" spans="1:6">
      <c r="A272" s="3">
        <v>2</v>
      </c>
      <c r="B272" s="3" t="s">
        <v>20</v>
      </c>
      <c r="C272" s="9">
        <v>3.7100000000000001E-2</v>
      </c>
      <c r="D272" s="13">
        <f t="shared" si="59"/>
        <v>0.76060000000000005</v>
      </c>
      <c r="E272" s="8">
        <f>'TARIFNE STAVKE do 31.03.2022'!F243</f>
        <v>3.95E-2</v>
      </c>
      <c r="F272" s="9">
        <f t="shared" si="60"/>
        <v>0.80010000000000003</v>
      </c>
    </row>
    <row r="273" spans="1:6">
      <c r="A273" s="3">
        <v>3</v>
      </c>
      <c r="B273" s="3" t="s">
        <v>21</v>
      </c>
      <c r="C273" s="9">
        <v>3.7100000000000001E-2</v>
      </c>
      <c r="D273" s="13">
        <f t="shared" si="59"/>
        <v>0.76060000000000005</v>
      </c>
      <c r="E273" s="8">
        <f>'TARIFNE STAVKE do 31.03.2022'!F244</f>
        <v>3.3599999999999998E-2</v>
      </c>
      <c r="F273" s="9">
        <f t="shared" si="60"/>
        <v>0.79420000000000002</v>
      </c>
    </row>
    <row r="274" spans="1:6">
      <c r="A274" s="3">
        <v>4</v>
      </c>
      <c r="B274" s="3" t="s">
        <v>23</v>
      </c>
      <c r="C274" s="9">
        <v>3.7100000000000001E-2</v>
      </c>
      <c r="D274" s="13">
        <f t="shared" si="59"/>
        <v>0.76060000000000005</v>
      </c>
      <c r="E274" s="8">
        <f>'TARIFNE STAVKE do 31.03.2022'!F245</f>
        <v>2.9600000000000001E-2</v>
      </c>
      <c r="F274" s="9">
        <f t="shared" si="60"/>
        <v>0.79020000000000001</v>
      </c>
    </row>
    <row r="275" spans="1:6">
      <c r="A275" s="3">
        <v>5</v>
      </c>
      <c r="B275" s="3" t="s">
        <v>28</v>
      </c>
      <c r="C275" s="9">
        <v>3.7100000000000001E-2</v>
      </c>
      <c r="D275" s="13">
        <f t="shared" si="59"/>
        <v>0.76060000000000005</v>
      </c>
      <c r="E275" s="8">
        <f>'TARIFNE STAVKE do 31.03.2022'!F246</f>
        <v>2.3699999999999999E-2</v>
      </c>
      <c r="F275" s="9">
        <f t="shared" si="60"/>
        <v>0.7843</v>
      </c>
    </row>
    <row r="276" spans="1:6">
      <c r="A276" s="3">
        <v>6</v>
      </c>
      <c r="B276" s="3" t="s">
        <v>73</v>
      </c>
      <c r="C276" s="9">
        <v>3.7100000000000001E-2</v>
      </c>
      <c r="D276" s="13">
        <f t="shared" si="59"/>
        <v>0.76060000000000005</v>
      </c>
      <c r="E276" s="8">
        <f>'TARIFNE STAVKE do 31.03.2022'!F247</f>
        <v>1.38E-2</v>
      </c>
      <c r="F276" s="9">
        <f t="shared" si="60"/>
        <v>0.77440000000000009</v>
      </c>
    </row>
    <row r="278" spans="1:6">
      <c r="A278" s="117" t="s">
        <v>74</v>
      </c>
      <c r="B278" s="117"/>
      <c r="C278" s="117"/>
      <c r="D278" s="117"/>
      <c r="E278" s="117"/>
      <c r="F278" s="117"/>
    </row>
    <row r="279" spans="1:6" ht="38.25">
      <c r="A279" s="3" t="s">
        <v>8</v>
      </c>
      <c r="B279" s="3" t="s">
        <v>9</v>
      </c>
      <c r="C279" s="4" t="s">
        <v>10</v>
      </c>
      <c r="D279" s="4" t="s">
        <v>11</v>
      </c>
      <c r="E279" s="4" t="s">
        <v>12</v>
      </c>
      <c r="F279" s="4" t="s">
        <v>13</v>
      </c>
    </row>
    <row r="280" spans="1:6">
      <c r="A280" s="7"/>
      <c r="B280" s="7" t="s">
        <v>14</v>
      </c>
      <c r="C280" s="7" t="s">
        <v>15</v>
      </c>
      <c r="D280" s="7" t="s">
        <v>5</v>
      </c>
      <c r="E280" s="7" t="s">
        <v>16</v>
      </c>
      <c r="F280" s="11" t="s">
        <v>17</v>
      </c>
    </row>
    <row r="281" spans="1:6">
      <c r="A281" s="120" t="s">
        <v>68</v>
      </c>
      <c r="B281" s="121"/>
      <c r="C281" s="121"/>
      <c r="D281" s="121"/>
      <c r="E281" s="121"/>
      <c r="F281" s="121"/>
    </row>
    <row r="282" spans="1:6">
      <c r="A282" s="3">
        <v>1</v>
      </c>
      <c r="B282" s="3" t="s">
        <v>19</v>
      </c>
      <c r="C282" s="9">
        <v>3.7100000000000001E-2</v>
      </c>
      <c r="D282" s="13">
        <f t="shared" ref="D282:D288" si="61">C282+$C$9</f>
        <v>0.76060000000000005</v>
      </c>
      <c r="E282" s="8">
        <f>'TARIFNE STAVKE do 31.03.2022'!F251</f>
        <v>5.1400000000000001E-2</v>
      </c>
      <c r="F282" s="9">
        <f t="shared" ref="F282:F288" si="62">(D282+E282)</f>
        <v>0.81200000000000006</v>
      </c>
    </row>
    <row r="283" spans="1:6">
      <c r="A283" s="3">
        <v>2</v>
      </c>
      <c r="B283" s="3" t="s">
        <v>20</v>
      </c>
      <c r="C283" s="9">
        <v>3.7100000000000001E-2</v>
      </c>
      <c r="D283" s="13">
        <f t="shared" si="61"/>
        <v>0.76060000000000005</v>
      </c>
      <c r="E283" s="8">
        <f>'TARIFNE STAVKE do 31.03.2022'!F252</f>
        <v>3.95E-2</v>
      </c>
      <c r="F283" s="9">
        <f t="shared" si="62"/>
        <v>0.80010000000000003</v>
      </c>
    </row>
    <row r="284" spans="1:6">
      <c r="A284" s="3">
        <v>3</v>
      </c>
      <c r="B284" s="3" t="s">
        <v>21</v>
      </c>
      <c r="C284" s="9">
        <v>3.7100000000000001E-2</v>
      </c>
      <c r="D284" s="13">
        <f t="shared" si="61"/>
        <v>0.76060000000000005</v>
      </c>
      <c r="E284" s="8">
        <f>'TARIFNE STAVKE do 31.03.2022'!F253</f>
        <v>3.3599999999999998E-2</v>
      </c>
      <c r="F284" s="9">
        <f t="shared" si="62"/>
        <v>0.79420000000000002</v>
      </c>
    </row>
    <row r="285" spans="1:6">
      <c r="A285" s="3">
        <v>4</v>
      </c>
      <c r="B285" s="3" t="s">
        <v>22</v>
      </c>
      <c r="C285" s="9">
        <v>3.7100000000000001E-2</v>
      </c>
      <c r="D285" s="13">
        <f t="shared" si="61"/>
        <v>0.76060000000000005</v>
      </c>
      <c r="E285" s="8">
        <f>'TARIFNE STAVKE do 31.03.2022'!F254</f>
        <v>3.1600000000000003E-2</v>
      </c>
      <c r="F285" s="9">
        <f t="shared" si="62"/>
        <v>0.79220000000000002</v>
      </c>
    </row>
    <row r="286" spans="1:6">
      <c r="A286" s="3">
        <v>5</v>
      </c>
      <c r="B286" s="3" t="s">
        <v>23</v>
      </c>
      <c r="C286" s="9">
        <v>3.7100000000000001E-2</v>
      </c>
      <c r="D286" s="13">
        <f t="shared" si="61"/>
        <v>0.76060000000000005</v>
      </c>
      <c r="E286" s="8">
        <f>'TARIFNE STAVKE do 31.03.2022'!F255</f>
        <v>2.9600000000000001E-2</v>
      </c>
      <c r="F286" s="9">
        <f t="shared" si="62"/>
        <v>0.79020000000000001</v>
      </c>
    </row>
    <row r="287" spans="1:6">
      <c r="A287" s="3">
        <v>6</v>
      </c>
      <c r="B287" s="3" t="s">
        <v>24</v>
      </c>
      <c r="C287" s="9">
        <v>3.7100000000000001E-2</v>
      </c>
      <c r="D287" s="13">
        <f t="shared" si="61"/>
        <v>0.76060000000000005</v>
      </c>
      <c r="E287" s="8">
        <f>'TARIFNE STAVKE do 31.03.2022'!F256</f>
        <v>2.7699999999999999E-2</v>
      </c>
      <c r="F287" s="9">
        <f t="shared" si="62"/>
        <v>0.7883</v>
      </c>
    </row>
    <row r="288" spans="1:6">
      <c r="A288" s="3">
        <v>7</v>
      </c>
      <c r="B288" s="3" t="s">
        <v>25</v>
      </c>
      <c r="C288" s="9">
        <v>3.7100000000000001E-2</v>
      </c>
      <c r="D288" s="13">
        <f t="shared" si="61"/>
        <v>0.76060000000000005</v>
      </c>
      <c r="E288" s="8">
        <f>'TARIFNE STAVKE do 31.03.2022'!F257</f>
        <v>2.5700000000000001E-2</v>
      </c>
      <c r="F288" s="9">
        <f t="shared" si="62"/>
        <v>0.7863</v>
      </c>
    </row>
    <row r="290" spans="1:6">
      <c r="A290" s="117" t="s">
        <v>75</v>
      </c>
      <c r="B290" s="117"/>
      <c r="C290" s="117"/>
      <c r="D290" s="117"/>
      <c r="E290" s="117"/>
      <c r="F290" s="117"/>
    </row>
    <row r="291" spans="1:6" ht="38.25">
      <c r="A291" s="3" t="s">
        <v>8</v>
      </c>
      <c r="B291" s="3" t="s">
        <v>9</v>
      </c>
      <c r="C291" s="4" t="s">
        <v>10</v>
      </c>
      <c r="D291" s="4" t="s">
        <v>11</v>
      </c>
      <c r="E291" s="4" t="s">
        <v>12</v>
      </c>
      <c r="F291" s="4" t="s">
        <v>13</v>
      </c>
    </row>
    <row r="292" spans="1:6">
      <c r="A292" s="7"/>
      <c r="B292" s="7" t="s">
        <v>14</v>
      </c>
      <c r="C292" s="7" t="s">
        <v>15</v>
      </c>
      <c r="D292" s="7" t="s">
        <v>5</v>
      </c>
      <c r="E292" s="7" t="s">
        <v>16</v>
      </c>
      <c r="F292" s="11" t="s">
        <v>17</v>
      </c>
    </row>
    <row r="293" spans="1:6">
      <c r="A293" s="120" t="s">
        <v>76</v>
      </c>
      <c r="B293" s="121"/>
      <c r="C293" s="121"/>
      <c r="D293" s="121"/>
      <c r="E293" s="121"/>
      <c r="F293" s="121"/>
    </row>
    <row r="294" spans="1:6">
      <c r="A294" s="3">
        <v>1</v>
      </c>
      <c r="B294" s="3" t="s">
        <v>19</v>
      </c>
      <c r="C294" s="9">
        <v>2.9499999999999998E-2</v>
      </c>
      <c r="D294" s="13">
        <f t="shared" ref="D294:D299" si="63">C294+$C$9</f>
        <v>0.753</v>
      </c>
      <c r="E294" s="8">
        <f>'TARIFNE STAVKE do 31.03.2022'!F261</f>
        <v>2.7799999999999998E-2</v>
      </c>
      <c r="F294" s="9">
        <f t="shared" ref="F294:F299" si="64">(D294+E294)</f>
        <v>0.78080000000000005</v>
      </c>
    </row>
    <row r="295" spans="1:6">
      <c r="A295" s="3">
        <v>2</v>
      </c>
      <c r="B295" s="3" t="s">
        <v>20</v>
      </c>
      <c r="C295" s="9">
        <v>2.9499999999999998E-2</v>
      </c>
      <c r="D295" s="13">
        <f t="shared" si="63"/>
        <v>0.753</v>
      </c>
      <c r="E295" s="8">
        <f>'TARIFNE STAVKE do 31.03.2022'!F262</f>
        <v>2.7799999999999998E-2</v>
      </c>
      <c r="F295" s="9">
        <f t="shared" si="64"/>
        <v>0.78080000000000005</v>
      </c>
    </row>
    <row r="296" spans="1:6">
      <c r="A296" s="3">
        <v>3</v>
      </c>
      <c r="B296" s="3" t="s">
        <v>21</v>
      </c>
      <c r="C296" s="9">
        <v>2.9499999999999998E-2</v>
      </c>
      <c r="D296" s="13">
        <f t="shared" si="63"/>
        <v>0.753</v>
      </c>
      <c r="E296" s="8">
        <f>'TARIFNE STAVKE do 31.03.2022'!F263</f>
        <v>2.7799999999999998E-2</v>
      </c>
      <c r="F296" s="9">
        <f t="shared" si="64"/>
        <v>0.78080000000000005</v>
      </c>
    </row>
    <row r="297" spans="1:6">
      <c r="A297" s="3">
        <v>4</v>
      </c>
      <c r="B297" s="3" t="s">
        <v>22</v>
      </c>
      <c r="C297" s="9">
        <v>2.9499999999999998E-2</v>
      </c>
      <c r="D297" s="13">
        <f t="shared" si="63"/>
        <v>0.753</v>
      </c>
      <c r="E297" s="8">
        <f>'TARIFNE STAVKE do 31.03.2022'!F264</f>
        <v>2.64E-2</v>
      </c>
      <c r="F297" s="9">
        <f t="shared" si="64"/>
        <v>0.77939999999999998</v>
      </c>
    </row>
    <row r="298" spans="1:6">
      <c r="A298" s="3">
        <v>5</v>
      </c>
      <c r="B298" s="3" t="s">
        <v>23</v>
      </c>
      <c r="C298" s="9">
        <v>2.9499999999999998E-2</v>
      </c>
      <c r="D298" s="13">
        <f t="shared" si="63"/>
        <v>0.753</v>
      </c>
      <c r="E298" s="8">
        <f>'TARIFNE STAVKE do 31.03.2022'!F265</f>
        <v>2.5000000000000001E-2</v>
      </c>
      <c r="F298" s="9">
        <f t="shared" si="64"/>
        <v>0.77800000000000002</v>
      </c>
    </row>
    <row r="299" spans="1:6">
      <c r="A299" s="3">
        <v>6</v>
      </c>
      <c r="B299" s="3" t="s">
        <v>24</v>
      </c>
      <c r="C299" s="9">
        <v>2.9499999999999998E-2</v>
      </c>
      <c r="D299" s="13">
        <f t="shared" si="63"/>
        <v>0.753</v>
      </c>
      <c r="E299" s="8">
        <f>'TARIFNE STAVKE do 31.03.2022'!F266</f>
        <v>2.3599999999999999E-2</v>
      </c>
      <c r="F299" s="9">
        <f t="shared" si="64"/>
        <v>0.77659999999999996</v>
      </c>
    </row>
    <row r="301" spans="1:6">
      <c r="A301" s="117" t="s">
        <v>77</v>
      </c>
      <c r="B301" s="117"/>
      <c r="C301" s="117"/>
      <c r="D301" s="117"/>
      <c r="E301" s="117"/>
      <c r="F301" s="117"/>
    </row>
    <row r="302" spans="1:6" ht="38.25">
      <c r="A302" s="3" t="s">
        <v>8</v>
      </c>
      <c r="B302" s="3" t="s">
        <v>9</v>
      </c>
      <c r="C302" s="4" t="s">
        <v>10</v>
      </c>
      <c r="D302" s="4" t="s">
        <v>11</v>
      </c>
      <c r="E302" s="4" t="s">
        <v>12</v>
      </c>
      <c r="F302" s="4" t="s">
        <v>13</v>
      </c>
    </row>
    <row r="303" spans="1:6">
      <c r="A303" s="7"/>
      <c r="B303" s="7" t="s">
        <v>14</v>
      </c>
      <c r="C303" s="7" t="s">
        <v>15</v>
      </c>
      <c r="D303" s="7" t="s">
        <v>5</v>
      </c>
      <c r="E303" s="7" t="s">
        <v>16</v>
      </c>
      <c r="F303" s="11" t="s">
        <v>17</v>
      </c>
    </row>
    <row r="304" spans="1:6">
      <c r="A304" s="120" t="s">
        <v>78</v>
      </c>
      <c r="B304" s="121"/>
      <c r="C304" s="121"/>
      <c r="D304" s="121"/>
      <c r="E304" s="121"/>
      <c r="F304" s="121"/>
    </row>
    <row r="305" spans="1:6">
      <c r="A305" s="3">
        <v>1</v>
      </c>
      <c r="B305" s="3" t="s">
        <v>19</v>
      </c>
      <c r="C305" s="9">
        <v>3.04E-2</v>
      </c>
      <c r="D305" s="13">
        <f t="shared" ref="D305:D309" si="65">C305+$C$9</f>
        <v>0.75390000000000001</v>
      </c>
      <c r="E305" s="8">
        <f>'TARIFNE STAVKE do 31.03.2022'!F270</f>
        <v>5.0900000000000001E-2</v>
      </c>
      <c r="F305" s="9">
        <f t="shared" ref="F305:F309" si="66">(D305+E305)</f>
        <v>0.80479999999999996</v>
      </c>
    </row>
    <row r="306" spans="1:6">
      <c r="A306" s="3">
        <v>2</v>
      </c>
      <c r="B306" s="3" t="s">
        <v>20</v>
      </c>
      <c r="C306" s="9">
        <v>3.04E-2</v>
      </c>
      <c r="D306" s="13">
        <f t="shared" si="65"/>
        <v>0.75390000000000001</v>
      </c>
      <c r="E306" s="8">
        <f>'TARIFNE STAVKE do 31.03.2022'!F271</f>
        <v>4.24E-2</v>
      </c>
      <c r="F306" s="9">
        <f t="shared" si="66"/>
        <v>0.79630000000000001</v>
      </c>
    </row>
    <row r="307" spans="1:6">
      <c r="A307" s="3">
        <v>3</v>
      </c>
      <c r="B307" s="3" t="s">
        <v>21</v>
      </c>
      <c r="C307" s="9">
        <v>3.04E-2</v>
      </c>
      <c r="D307" s="13">
        <f t="shared" si="65"/>
        <v>0.75390000000000001</v>
      </c>
      <c r="E307" s="8">
        <f>'TARIFNE STAVKE do 31.03.2022'!F272</f>
        <v>4.0300000000000002E-2</v>
      </c>
      <c r="F307" s="9">
        <f t="shared" si="66"/>
        <v>0.79420000000000002</v>
      </c>
    </row>
    <row r="308" spans="1:6">
      <c r="A308" s="3">
        <v>4</v>
      </c>
      <c r="B308" s="3" t="s">
        <v>22</v>
      </c>
      <c r="C308" s="9">
        <v>3.04E-2</v>
      </c>
      <c r="D308" s="13">
        <f t="shared" si="65"/>
        <v>0.75390000000000001</v>
      </c>
      <c r="E308" s="8">
        <f>'TARIFNE STAVKE do 31.03.2022'!F273</f>
        <v>3.8199999999999998E-2</v>
      </c>
      <c r="F308" s="9">
        <f t="shared" si="66"/>
        <v>0.79210000000000003</v>
      </c>
    </row>
    <row r="309" spans="1:6">
      <c r="A309" s="3">
        <v>5</v>
      </c>
      <c r="B309" s="3" t="s">
        <v>23</v>
      </c>
      <c r="C309" s="9">
        <v>3.04E-2</v>
      </c>
      <c r="D309" s="13">
        <f t="shared" si="65"/>
        <v>0.75390000000000001</v>
      </c>
      <c r="E309" s="8">
        <f>'TARIFNE STAVKE do 31.03.2022'!F274</f>
        <v>3.5999999999999997E-2</v>
      </c>
      <c r="F309" s="9">
        <f t="shared" si="66"/>
        <v>0.78990000000000005</v>
      </c>
    </row>
    <row r="310" spans="1:6">
      <c r="A310" s="120" t="s">
        <v>79</v>
      </c>
      <c r="B310" s="121"/>
      <c r="C310" s="121"/>
      <c r="D310" s="121"/>
      <c r="E310" s="121"/>
      <c r="F310" s="121"/>
    </row>
    <row r="311" spans="1:6">
      <c r="A311" s="3">
        <v>1</v>
      </c>
      <c r="B311" s="3" t="s">
        <v>20</v>
      </c>
      <c r="C311" s="9">
        <v>3.04E-2</v>
      </c>
      <c r="D311" s="13">
        <f t="shared" ref="D311:D313" si="67">C311+$C$9</f>
        <v>0.75390000000000001</v>
      </c>
      <c r="E311" s="8">
        <f>'TARIFNE STAVKE do 31.03.2022'!F278</f>
        <v>0.05</v>
      </c>
      <c r="F311" s="9">
        <f t="shared" ref="F311:F313" si="68">(D311+E311)</f>
        <v>0.80390000000000006</v>
      </c>
    </row>
    <row r="312" spans="1:6">
      <c r="A312" s="3">
        <v>2</v>
      </c>
      <c r="B312" s="3" t="s">
        <v>22</v>
      </c>
      <c r="C312" s="9">
        <v>3.04E-2</v>
      </c>
      <c r="D312" s="13">
        <f t="shared" si="67"/>
        <v>0.75390000000000001</v>
      </c>
      <c r="E312" s="8">
        <f>'TARIFNE STAVKE do 31.03.2022'!F279</f>
        <v>4.7500000000000001E-2</v>
      </c>
      <c r="F312" s="9">
        <f t="shared" si="68"/>
        <v>0.8014</v>
      </c>
    </row>
    <row r="313" spans="1:6">
      <c r="A313" s="3">
        <v>3</v>
      </c>
      <c r="B313" s="3" t="s">
        <v>23</v>
      </c>
      <c r="C313" s="9">
        <v>3.04E-2</v>
      </c>
      <c r="D313" s="13">
        <f t="shared" si="67"/>
        <v>0.75390000000000001</v>
      </c>
      <c r="E313" s="8">
        <f>'TARIFNE STAVKE do 31.03.2022'!F280</f>
        <v>4.4999999999999998E-2</v>
      </c>
      <c r="F313" s="9">
        <f t="shared" si="68"/>
        <v>0.79890000000000005</v>
      </c>
    </row>
    <row r="315" spans="1:6">
      <c r="A315" s="117" t="s">
        <v>80</v>
      </c>
      <c r="B315" s="117"/>
      <c r="C315" s="117"/>
      <c r="D315" s="117"/>
      <c r="E315" s="117"/>
      <c r="F315" s="117"/>
    </row>
    <row r="316" spans="1:6" ht="38.25">
      <c r="A316" s="3" t="s">
        <v>8</v>
      </c>
      <c r="B316" s="3" t="s">
        <v>9</v>
      </c>
      <c r="C316" s="4" t="s">
        <v>10</v>
      </c>
      <c r="D316" s="4" t="s">
        <v>11</v>
      </c>
      <c r="E316" s="4" t="s">
        <v>12</v>
      </c>
      <c r="F316" s="4" t="s">
        <v>13</v>
      </c>
    </row>
    <row r="317" spans="1:6">
      <c r="A317" s="7"/>
      <c r="B317" s="7" t="s">
        <v>14</v>
      </c>
      <c r="C317" s="7" t="s">
        <v>15</v>
      </c>
      <c r="D317" s="7" t="s">
        <v>5</v>
      </c>
      <c r="E317" s="7" t="s">
        <v>16</v>
      </c>
      <c r="F317" s="11" t="s">
        <v>17</v>
      </c>
    </row>
    <row r="318" spans="1:6">
      <c r="A318" s="120" t="s">
        <v>81</v>
      </c>
      <c r="B318" s="121"/>
      <c r="C318" s="121"/>
      <c r="D318" s="121"/>
      <c r="E318" s="121"/>
      <c r="F318" s="121"/>
    </row>
    <row r="319" spans="1:6">
      <c r="A319" s="3">
        <v>1</v>
      </c>
      <c r="B319" s="3" t="s">
        <v>19</v>
      </c>
      <c r="C319" s="9">
        <v>2.7900000000000001E-2</v>
      </c>
      <c r="D319" s="13">
        <f t="shared" ref="D319:D323" si="69">C319+$C$9</f>
        <v>0.75140000000000007</v>
      </c>
      <c r="E319" s="8">
        <f>'TARIFNE STAVKE do 31.03.2022'!F284</f>
        <v>0.10879999999999999</v>
      </c>
      <c r="F319" s="9">
        <f t="shared" ref="F319:F323" si="70">(D319+E319)</f>
        <v>0.86020000000000008</v>
      </c>
    </row>
    <row r="320" spans="1:6">
      <c r="A320" s="3">
        <v>2</v>
      </c>
      <c r="B320" s="3" t="s">
        <v>20</v>
      </c>
      <c r="C320" s="9">
        <v>2.7900000000000001E-2</v>
      </c>
      <c r="D320" s="13">
        <f t="shared" si="69"/>
        <v>0.75140000000000007</v>
      </c>
      <c r="E320" s="8">
        <f>'TARIFNE STAVKE do 31.03.2022'!F285</f>
        <v>9.8900000000000002E-2</v>
      </c>
      <c r="F320" s="9">
        <f t="shared" si="70"/>
        <v>0.85030000000000006</v>
      </c>
    </row>
    <row r="321" spans="1:6">
      <c r="A321" s="3">
        <v>3</v>
      </c>
      <c r="B321" s="3" t="s">
        <v>21</v>
      </c>
      <c r="C321" s="9">
        <v>2.7900000000000001E-2</v>
      </c>
      <c r="D321" s="13">
        <f t="shared" si="69"/>
        <v>0.75140000000000007</v>
      </c>
      <c r="E321" s="8">
        <f>'TARIFNE STAVKE do 31.03.2022'!F286</f>
        <v>9.8900000000000002E-2</v>
      </c>
      <c r="F321" s="9">
        <f t="shared" si="70"/>
        <v>0.85030000000000006</v>
      </c>
    </row>
    <row r="322" spans="1:6">
      <c r="A322" s="3">
        <v>4</v>
      </c>
      <c r="B322" s="3" t="s">
        <v>22</v>
      </c>
      <c r="C322" s="9">
        <v>2.7900000000000001E-2</v>
      </c>
      <c r="D322" s="13">
        <f t="shared" si="69"/>
        <v>0.75140000000000007</v>
      </c>
      <c r="E322" s="8">
        <f>'TARIFNE STAVKE do 31.03.2022'!F287</f>
        <v>9.4E-2</v>
      </c>
      <c r="F322" s="9">
        <f t="shared" si="70"/>
        <v>0.84540000000000004</v>
      </c>
    </row>
    <row r="323" spans="1:6">
      <c r="A323" s="3">
        <v>5</v>
      </c>
      <c r="B323" s="3" t="s">
        <v>23</v>
      </c>
      <c r="C323" s="9">
        <v>2.7900000000000001E-2</v>
      </c>
      <c r="D323" s="13">
        <f t="shared" si="69"/>
        <v>0.75140000000000007</v>
      </c>
      <c r="E323" s="8">
        <f>'TARIFNE STAVKE do 31.03.2022'!F288</f>
        <v>8.8999999999999996E-2</v>
      </c>
      <c r="F323" s="9">
        <f t="shared" si="70"/>
        <v>0.84040000000000004</v>
      </c>
    </row>
    <row r="325" spans="1:6">
      <c r="A325" s="117" t="s">
        <v>82</v>
      </c>
      <c r="B325" s="117"/>
      <c r="C325" s="117"/>
      <c r="D325" s="117"/>
      <c r="E325" s="117"/>
      <c r="F325" s="117"/>
    </row>
    <row r="326" spans="1:6" ht="38.25">
      <c r="A326" s="3" t="s">
        <v>8</v>
      </c>
      <c r="B326" s="3" t="s">
        <v>9</v>
      </c>
      <c r="C326" s="4" t="s">
        <v>10</v>
      </c>
      <c r="D326" s="4" t="s">
        <v>11</v>
      </c>
      <c r="E326" s="4" t="s">
        <v>12</v>
      </c>
      <c r="F326" s="4" t="s">
        <v>13</v>
      </c>
    </row>
    <row r="327" spans="1:6">
      <c r="A327" s="7"/>
      <c r="B327" s="7" t="s">
        <v>14</v>
      </c>
      <c r="C327" s="7" t="s">
        <v>15</v>
      </c>
      <c r="D327" s="7" t="s">
        <v>5</v>
      </c>
      <c r="E327" s="7" t="s">
        <v>16</v>
      </c>
      <c r="F327" s="11" t="s">
        <v>17</v>
      </c>
    </row>
    <row r="328" spans="1:6">
      <c r="A328" s="120" t="s">
        <v>83</v>
      </c>
      <c r="B328" s="121"/>
      <c r="C328" s="121"/>
      <c r="D328" s="121"/>
      <c r="E328" s="121"/>
      <c r="F328" s="121"/>
    </row>
    <row r="329" spans="1:6">
      <c r="A329" s="3">
        <v>1</v>
      </c>
      <c r="B329" s="3" t="s">
        <v>19</v>
      </c>
      <c r="C329" s="9">
        <v>2.7900000000000001E-2</v>
      </c>
      <c r="D329" s="13">
        <f t="shared" ref="D329:D334" si="71">C329+$C$9</f>
        <v>0.75140000000000007</v>
      </c>
      <c r="E329" s="8">
        <f>'TARIFNE STAVKE do 31.03.2022'!F292</f>
        <v>0.1087</v>
      </c>
      <c r="F329" s="9">
        <f t="shared" ref="F329:F334" si="72">(D329+E329)</f>
        <v>0.86010000000000009</v>
      </c>
    </row>
    <row r="330" spans="1:6">
      <c r="A330" s="3">
        <v>2</v>
      </c>
      <c r="B330" s="3" t="s">
        <v>20</v>
      </c>
      <c r="C330" s="9">
        <v>2.7900000000000001E-2</v>
      </c>
      <c r="D330" s="13">
        <f t="shared" si="71"/>
        <v>0.75140000000000007</v>
      </c>
      <c r="E330" s="8">
        <f>'TARIFNE STAVKE do 31.03.2022'!F293</f>
        <v>9.8799999999999999E-2</v>
      </c>
      <c r="F330" s="9">
        <f t="shared" si="72"/>
        <v>0.85020000000000007</v>
      </c>
    </row>
    <row r="331" spans="1:6">
      <c r="A331" s="3">
        <v>3</v>
      </c>
      <c r="B331" s="3" t="s">
        <v>21</v>
      </c>
      <c r="C331" s="9">
        <v>2.7900000000000001E-2</v>
      </c>
      <c r="D331" s="13">
        <f t="shared" si="71"/>
        <v>0.75140000000000007</v>
      </c>
      <c r="E331" s="8">
        <f>'TARIFNE STAVKE do 31.03.2022'!F294</f>
        <v>9.8799999999999999E-2</v>
      </c>
      <c r="F331" s="9">
        <f t="shared" si="72"/>
        <v>0.85020000000000007</v>
      </c>
    </row>
    <row r="332" spans="1:6">
      <c r="A332" s="3">
        <v>4</v>
      </c>
      <c r="B332" s="3" t="s">
        <v>22</v>
      </c>
      <c r="C332" s="9">
        <v>2.7900000000000001E-2</v>
      </c>
      <c r="D332" s="13">
        <f t="shared" si="71"/>
        <v>0.75140000000000007</v>
      </c>
      <c r="E332" s="8">
        <f>'TARIFNE STAVKE do 31.03.2022'!F295</f>
        <v>9.3899999999999997E-2</v>
      </c>
      <c r="F332" s="9">
        <f t="shared" si="72"/>
        <v>0.84530000000000005</v>
      </c>
    </row>
    <row r="333" spans="1:6">
      <c r="A333" s="3">
        <v>5</v>
      </c>
      <c r="B333" s="3" t="s">
        <v>23</v>
      </c>
      <c r="C333" s="9">
        <v>2.7900000000000001E-2</v>
      </c>
      <c r="D333" s="13">
        <f t="shared" si="71"/>
        <v>0.75140000000000007</v>
      </c>
      <c r="E333" s="8">
        <f>'TARIFNE STAVKE do 31.03.2022'!F296</f>
        <v>8.8900000000000007E-2</v>
      </c>
      <c r="F333" s="9">
        <f t="shared" si="72"/>
        <v>0.84030000000000005</v>
      </c>
    </row>
    <row r="334" spans="1:6">
      <c r="A334" s="3">
        <v>6</v>
      </c>
      <c r="B334" s="3" t="s">
        <v>24</v>
      </c>
      <c r="C334" s="9">
        <v>2.7900000000000001E-2</v>
      </c>
      <c r="D334" s="13">
        <f t="shared" si="71"/>
        <v>0.75140000000000007</v>
      </c>
      <c r="E334" s="8">
        <f>'TARIFNE STAVKE do 31.03.2022'!F297</f>
        <v>8.4000000000000005E-2</v>
      </c>
      <c r="F334" s="9">
        <f t="shared" si="72"/>
        <v>0.83540000000000003</v>
      </c>
    </row>
    <row r="336" spans="1:6">
      <c r="A336" s="117" t="s">
        <v>84</v>
      </c>
      <c r="B336" s="117"/>
      <c r="C336" s="117"/>
      <c r="D336" s="117"/>
      <c r="E336" s="117"/>
      <c r="F336" s="117"/>
    </row>
    <row r="337" spans="1:6" ht="38.25">
      <c r="A337" s="3" t="s">
        <v>8</v>
      </c>
      <c r="B337" s="3" t="s">
        <v>9</v>
      </c>
      <c r="C337" s="4" t="s">
        <v>10</v>
      </c>
      <c r="D337" s="4" t="s">
        <v>11</v>
      </c>
      <c r="E337" s="4" t="s">
        <v>12</v>
      </c>
      <c r="F337" s="4" t="s">
        <v>13</v>
      </c>
    </row>
    <row r="338" spans="1:6">
      <c r="A338" s="7"/>
      <c r="B338" s="7" t="s">
        <v>14</v>
      </c>
      <c r="C338" s="7" t="s">
        <v>15</v>
      </c>
      <c r="D338" s="7" t="s">
        <v>5</v>
      </c>
      <c r="E338" s="7" t="s">
        <v>16</v>
      </c>
      <c r="F338" s="11" t="s">
        <v>17</v>
      </c>
    </row>
    <row r="339" spans="1:6">
      <c r="A339" s="120" t="s">
        <v>85</v>
      </c>
      <c r="B339" s="121"/>
      <c r="C339" s="121"/>
      <c r="D339" s="121"/>
      <c r="E339" s="121"/>
      <c r="F339" s="121"/>
    </row>
    <row r="340" spans="1:6">
      <c r="A340" s="3">
        <v>1</v>
      </c>
      <c r="B340" s="3" t="s">
        <v>23</v>
      </c>
      <c r="C340" s="9">
        <v>2.7900000000000001E-2</v>
      </c>
      <c r="D340" s="13">
        <f>C340+$C$9</f>
        <v>0.75140000000000007</v>
      </c>
      <c r="E340" s="8">
        <f>'TARIFNE STAVKE do 31.03.2022'!F301</f>
        <v>8.6800000000000002E-2</v>
      </c>
      <c r="F340" s="9">
        <f t="shared" ref="F340:F342" si="73">(D340+E340)</f>
        <v>0.83820000000000006</v>
      </c>
    </row>
    <row r="341" spans="1:6">
      <c r="A341" s="3">
        <v>2</v>
      </c>
      <c r="B341" s="3" t="s">
        <v>25</v>
      </c>
      <c r="C341" s="9">
        <v>2.7900000000000001E-2</v>
      </c>
      <c r="D341" s="13">
        <f t="shared" ref="D341:D342" si="74">C341+$C$9</f>
        <v>0.75140000000000007</v>
      </c>
      <c r="E341" s="8">
        <f>'TARIFNE STAVKE do 31.03.2022'!F302</f>
        <v>7.7100000000000002E-2</v>
      </c>
      <c r="F341" s="9">
        <f t="shared" si="73"/>
        <v>0.82850000000000001</v>
      </c>
    </row>
    <row r="342" spans="1:6">
      <c r="A342" s="3">
        <v>3</v>
      </c>
      <c r="B342" s="3" t="s">
        <v>28</v>
      </c>
      <c r="C342" s="9">
        <v>2.7900000000000001E-2</v>
      </c>
      <c r="D342" s="13">
        <f t="shared" si="74"/>
        <v>0.75140000000000007</v>
      </c>
      <c r="E342" s="8">
        <f>'TARIFNE STAVKE do 31.03.2022'!F303</f>
        <v>7.2300000000000003E-2</v>
      </c>
      <c r="F342" s="9">
        <f t="shared" si="73"/>
        <v>0.8237000000000001</v>
      </c>
    </row>
  </sheetData>
  <mergeCells count="70">
    <mergeCell ref="A325:F325"/>
    <mergeCell ref="A328:F328"/>
    <mergeCell ref="A336:F336"/>
    <mergeCell ref="A339:F339"/>
    <mergeCell ref="A293:F293"/>
    <mergeCell ref="A301:F301"/>
    <mergeCell ref="A304:F304"/>
    <mergeCell ref="A310:F310"/>
    <mergeCell ref="A315:F315"/>
    <mergeCell ref="A318:F318"/>
    <mergeCell ref="A290:F290"/>
    <mergeCell ref="A224:F224"/>
    <mergeCell ref="A230:F230"/>
    <mergeCell ref="A233:F233"/>
    <mergeCell ref="A243:F243"/>
    <mergeCell ref="A246:F246"/>
    <mergeCell ref="A255:F255"/>
    <mergeCell ref="A258:F258"/>
    <mergeCell ref="A267:F267"/>
    <mergeCell ref="A270:F270"/>
    <mergeCell ref="A278:F278"/>
    <mergeCell ref="A281:F281"/>
    <mergeCell ref="A221:F221"/>
    <mergeCell ref="A166:F166"/>
    <mergeCell ref="A174:F174"/>
    <mergeCell ref="A177:F177"/>
    <mergeCell ref="A182:F182"/>
    <mergeCell ref="A185:F185"/>
    <mergeCell ref="A191:F191"/>
    <mergeCell ref="A194:F194"/>
    <mergeCell ref="A201:F201"/>
    <mergeCell ref="A204:F204"/>
    <mergeCell ref="A210:F210"/>
    <mergeCell ref="A215:F215"/>
    <mergeCell ref="A163:F163"/>
    <mergeCell ref="A106:F106"/>
    <mergeCell ref="A111:F111"/>
    <mergeCell ref="A115:F115"/>
    <mergeCell ref="A118:F118"/>
    <mergeCell ref="A125:F125"/>
    <mergeCell ref="A128:F128"/>
    <mergeCell ref="A135:F135"/>
    <mergeCell ref="A142:F142"/>
    <mergeCell ref="A145:F145"/>
    <mergeCell ref="A152:F152"/>
    <mergeCell ref="A155:F155"/>
    <mergeCell ref="A102:F102"/>
    <mergeCell ref="A51:F51"/>
    <mergeCell ref="A54:F54"/>
    <mergeCell ref="A58:F58"/>
    <mergeCell ref="A63:F63"/>
    <mergeCell ref="A66:F66"/>
    <mergeCell ref="A71:F71"/>
    <mergeCell ref="A77:F77"/>
    <mergeCell ref="A83:F83"/>
    <mergeCell ref="A86:F86"/>
    <mergeCell ref="A94:F94"/>
    <mergeCell ref="A99:F99"/>
    <mergeCell ref="A45:F45"/>
    <mergeCell ref="A1:F1"/>
    <mergeCell ref="A3:F3"/>
    <mergeCell ref="A4:F4"/>
    <mergeCell ref="A6:F6"/>
    <mergeCell ref="A8:F8"/>
    <mergeCell ref="A11:F11"/>
    <mergeCell ref="A14:F14"/>
    <mergeCell ref="A23:F23"/>
    <mergeCell ref="A26:F26"/>
    <mergeCell ref="A36:F36"/>
    <mergeCell ref="A39:F39"/>
  </mergeCells>
  <pageMargins left="0.39370078740157483" right="0.39370078740157483" top="1.0833333333333333" bottom="0.74803149606299213" header="0.31496062992125984" footer="0.31496062992125984"/>
  <pageSetup scale="78" orientation="portrait" r:id="rId1"/>
  <rowBreaks count="3" manualBreakCount="3">
    <brk id="50" max="16383" man="1"/>
    <brk id="98" max="16383" man="1"/>
    <brk id="141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FB5F6-525D-4B93-9F9C-BABEC60953F1}">
  <sheetPr codeName="Sheet29"/>
  <dimension ref="A1:F342"/>
  <sheetViews>
    <sheetView view="pageBreakPreview" zoomScaleNormal="100" zoomScaleSheetLayoutView="100" workbookViewId="0">
      <selection activeCell="A9" sqref="A9:XFD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30.140625" bestFit="1" customWidth="1"/>
    <col min="5" max="5" width="26.42578125" bestFit="1" customWidth="1"/>
    <col min="6" max="6" width="22.85546875" bestFit="1" customWidth="1"/>
  </cols>
  <sheetData>
    <row r="1" spans="1:6" ht="17.25">
      <c r="A1" s="113" t="s">
        <v>0</v>
      </c>
      <c r="B1" s="118"/>
      <c r="C1" s="118"/>
      <c r="D1" s="118"/>
      <c r="E1" s="118"/>
      <c r="F1" s="118"/>
    </row>
    <row r="3" spans="1:6">
      <c r="A3" s="114" t="s">
        <v>1</v>
      </c>
      <c r="B3" s="114"/>
      <c r="C3" s="114"/>
      <c r="D3" s="114"/>
      <c r="E3" s="114"/>
      <c r="F3" s="114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2"/>
      <c r="B5" s="2"/>
      <c r="C5" s="2"/>
      <c r="D5" s="2"/>
      <c r="E5" s="2"/>
      <c r="F5" s="2"/>
    </row>
    <row r="6" spans="1:6">
      <c r="A6" s="119" t="s">
        <v>3</v>
      </c>
      <c r="B6" s="119"/>
      <c r="C6" s="119"/>
      <c r="D6" s="119"/>
      <c r="E6" s="119"/>
      <c r="F6" s="119"/>
    </row>
    <row r="7" spans="1:6">
      <c r="A7" s="2"/>
      <c r="B7" s="2"/>
      <c r="C7" s="2"/>
      <c r="D7" s="2"/>
      <c r="E7" s="2"/>
      <c r="F7" s="2"/>
    </row>
    <row r="8" spans="1:6" ht="73.5" customHeight="1">
      <c r="A8" s="119" t="s">
        <v>4</v>
      </c>
      <c r="B8" s="119"/>
      <c r="C8" s="119"/>
      <c r="D8" s="119"/>
      <c r="E8" s="119"/>
      <c r="F8" s="119"/>
    </row>
    <row r="9" spans="1:6" hidden="1">
      <c r="A9" s="1" t="s">
        <v>5</v>
      </c>
      <c r="B9" s="12" t="s">
        <v>6</v>
      </c>
      <c r="C9" s="1">
        <v>0.94920000000000004</v>
      </c>
      <c r="D9" s="2"/>
      <c r="E9" s="2"/>
      <c r="F9" s="2"/>
    </row>
    <row r="11" spans="1:6">
      <c r="A11" s="117" t="s">
        <v>7</v>
      </c>
      <c r="B11" s="117"/>
      <c r="C11" s="117"/>
      <c r="D11" s="117"/>
      <c r="E11" s="117"/>
      <c r="F11" s="117"/>
    </row>
    <row r="12" spans="1:6" ht="38.25">
      <c r="A12" s="3" t="s">
        <v>8</v>
      </c>
      <c r="B12" s="3" t="s">
        <v>9</v>
      </c>
      <c r="C12" s="4" t="s">
        <v>10</v>
      </c>
      <c r="D12" s="4" t="s">
        <v>11</v>
      </c>
      <c r="E12" s="4" t="s">
        <v>12</v>
      </c>
      <c r="F12" s="4" t="s">
        <v>13</v>
      </c>
    </row>
    <row r="13" spans="1:6">
      <c r="A13" s="7"/>
      <c r="B13" s="7" t="s">
        <v>14</v>
      </c>
      <c r="C13" s="7" t="s">
        <v>15</v>
      </c>
      <c r="D13" s="7" t="s">
        <v>5</v>
      </c>
      <c r="E13" s="7" t="s">
        <v>16</v>
      </c>
      <c r="F13" s="11" t="s">
        <v>17</v>
      </c>
    </row>
    <row r="14" spans="1:6">
      <c r="A14" s="120" t="s">
        <v>18</v>
      </c>
      <c r="B14" s="121"/>
      <c r="C14" s="121"/>
      <c r="D14" s="121"/>
      <c r="E14" s="121"/>
      <c r="F14" s="121"/>
    </row>
    <row r="15" spans="1:6">
      <c r="A15" s="3">
        <v>1</v>
      </c>
      <c r="B15" s="3" t="s">
        <v>19</v>
      </c>
      <c r="C15" s="9">
        <v>2.9700000000000001E-2</v>
      </c>
      <c r="D15" s="13">
        <f>C15+$C$9</f>
        <v>0.97889999999999999</v>
      </c>
      <c r="E15" s="8">
        <f>'TARIFNE STAVKE do 31.03.2022'!F6</f>
        <v>5.7700000000000001E-2</v>
      </c>
      <c r="F15" s="9">
        <f>(D15+E15)</f>
        <v>1.0366</v>
      </c>
    </row>
    <row r="16" spans="1:6">
      <c r="A16" s="3">
        <v>2</v>
      </c>
      <c r="B16" s="3" t="s">
        <v>20</v>
      </c>
      <c r="C16" s="9">
        <v>2.9700000000000001E-2</v>
      </c>
      <c r="D16" s="13">
        <f t="shared" ref="D16:D21" si="0">C16+$C$9</f>
        <v>0.97889999999999999</v>
      </c>
      <c r="E16" s="8">
        <f>'TARIFNE STAVKE do 31.03.2022'!F7</f>
        <v>4.4400000000000002E-2</v>
      </c>
      <c r="F16" s="9">
        <f t="shared" ref="F16:F21" si="1">(D16+E16)</f>
        <v>1.0233000000000001</v>
      </c>
    </row>
    <row r="17" spans="1:6">
      <c r="A17" s="3">
        <v>3</v>
      </c>
      <c r="B17" s="3" t="s">
        <v>21</v>
      </c>
      <c r="C17" s="9">
        <v>2.9700000000000001E-2</v>
      </c>
      <c r="D17" s="13">
        <f t="shared" si="0"/>
        <v>0.97889999999999999</v>
      </c>
      <c r="E17" s="8">
        <f>'TARIFNE STAVKE do 31.03.2022'!F8</f>
        <v>4.3499999999999997E-2</v>
      </c>
      <c r="F17" s="9">
        <f t="shared" si="1"/>
        <v>1.0224</v>
      </c>
    </row>
    <row r="18" spans="1:6">
      <c r="A18" s="3">
        <v>4</v>
      </c>
      <c r="B18" s="3" t="s">
        <v>22</v>
      </c>
      <c r="C18" s="9">
        <v>2.9700000000000001E-2</v>
      </c>
      <c r="D18" s="13">
        <f t="shared" si="0"/>
        <v>0.97889999999999999</v>
      </c>
      <c r="E18" s="8">
        <f>'TARIFNE STAVKE do 31.03.2022'!F9</f>
        <v>4.2200000000000001E-2</v>
      </c>
      <c r="F18" s="9">
        <f t="shared" si="1"/>
        <v>1.0210999999999999</v>
      </c>
    </row>
    <row r="19" spans="1:6">
      <c r="A19" s="3">
        <v>5</v>
      </c>
      <c r="B19" s="3" t="s">
        <v>23</v>
      </c>
      <c r="C19" s="9">
        <v>2.9700000000000001E-2</v>
      </c>
      <c r="D19" s="13">
        <f t="shared" si="0"/>
        <v>0.97889999999999999</v>
      </c>
      <c r="E19" s="8">
        <f>'TARIFNE STAVKE do 31.03.2022'!F10</f>
        <v>0.04</v>
      </c>
      <c r="F19" s="9">
        <f t="shared" si="1"/>
        <v>1.0188999999999999</v>
      </c>
    </row>
    <row r="20" spans="1:6">
      <c r="A20" s="3">
        <v>6</v>
      </c>
      <c r="B20" s="3" t="s">
        <v>24</v>
      </c>
      <c r="C20" s="9">
        <v>2.9700000000000001E-2</v>
      </c>
      <c r="D20" s="13">
        <f t="shared" si="0"/>
        <v>0.97889999999999999</v>
      </c>
      <c r="E20" s="8">
        <f>'TARIFNE STAVKE do 31.03.2022'!F11</f>
        <v>3.7699999999999997E-2</v>
      </c>
      <c r="F20" s="9">
        <f t="shared" si="1"/>
        <v>1.0165999999999999</v>
      </c>
    </row>
    <row r="21" spans="1:6">
      <c r="A21" s="3">
        <v>7</v>
      </c>
      <c r="B21" s="3" t="s">
        <v>25</v>
      </c>
      <c r="C21" s="9">
        <v>2.9700000000000001E-2</v>
      </c>
      <c r="D21" s="13">
        <f t="shared" si="0"/>
        <v>0.97889999999999999</v>
      </c>
      <c r="E21" s="8">
        <f>'TARIFNE STAVKE do 31.03.2022'!F12</f>
        <v>3.5499999999999997E-2</v>
      </c>
      <c r="F21" s="9">
        <f t="shared" si="1"/>
        <v>1.0144</v>
      </c>
    </row>
    <row r="22" spans="1:6">
      <c r="A22" s="1"/>
      <c r="B22" s="2"/>
      <c r="C22" s="5"/>
      <c r="D22" s="6"/>
      <c r="E22" s="6"/>
    </row>
    <row r="23" spans="1:6">
      <c r="A23" s="117" t="s">
        <v>26</v>
      </c>
      <c r="B23" s="117"/>
      <c r="C23" s="117"/>
      <c r="D23" s="117"/>
      <c r="E23" s="117"/>
      <c r="F23" s="117"/>
    </row>
    <row r="24" spans="1:6" ht="38.25">
      <c r="A24" s="3" t="s">
        <v>8</v>
      </c>
      <c r="B24" s="3" t="s">
        <v>9</v>
      </c>
      <c r="C24" s="4" t="s">
        <v>10</v>
      </c>
      <c r="D24" s="4" t="s">
        <v>11</v>
      </c>
      <c r="E24" s="4" t="s">
        <v>12</v>
      </c>
      <c r="F24" s="4" t="s">
        <v>13</v>
      </c>
    </row>
    <row r="25" spans="1:6">
      <c r="A25" s="7"/>
      <c r="B25" s="7" t="s">
        <v>14</v>
      </c>
      <c r="C25" s="7" t="s">
        <v>15</v>
      </c>
      <c r="D25" s="7" t="s">
        <v>5</v>
      </c>
      <c r="E25" s="7" t="s">
        <v>16</v>
      </c>
      <c r="F25" s="11" t="s">
        <v>17</v>
      </c>
    </row>
    <row r="26" spans="1:6">
      <c r="A26" s="120" t="s">
        <v>27</v>
      </c>
      <c r="B26" s="121"/>
      <c r="C26" s="121"/>
      <c r="D26" s="121"/>
      <c r="E26" s="121"/>
      <c r="F26" s="121"/>
    </row>
    <row r="27" spans="1:6">
      <c r="A27" s="3">
        <v>1</v>
      </c>
      <c r="B27" s="3" t="s">
        <v>19</v>
      </c>
      <c r="C27" s="9">
        <v>2.3199999999999998E-2</v>
      </c>
      <c r="D27" s="13">
        <f t="shared" ref="D27:D34" si="2">C27+$C$9</f>
        <v>0.97240000000000004</v>
      </c>
      <c r="E27" s="10">
        <f>'TARIFNE STAVKE do 31.03.2022'!F16</f>
        <v>3.3500000000000002E-2</v>
      </c>
      <c r="F27" s="9">
        <f>(D27+E27)</f>
        <v>1.0059</v>
      </c>
    </row>
    <row r="28" spans="1:6">
      <c r="A28" s="3">
        <v>2</v>
      </c>
      <c r="B28" s="3" t="s">
        <v>20</v>
      </c>
      <c r="C28" s="9">
        <v>2.3199999999999998E-2</v>
      </c>
      <c r="D28" s="13">
        <f t="shared" si="2"/>
        <v>0.97240000000000004</v>
      </c>
      <c r="E28" s="10">
        <f>'TARIFNE STAVKE do 31.03.2022'!F17</f>
        <v>3.3500000000000002E-2</v>
      </c>
      <c r="F28" s="9">
        <f t="shared" ref="F28:F34" si="3">(D28+E28)</f>
        <v>1.0059</v>
      </c>
    </row>
    <row r="29" spans="1:6">
      <c r="A29" s="3">
        <v>3</v>
      </c>
      <c r="B29" s="3" t="s">
        <v>21</v>
      </c>
      <c r="C29" s="9">
        <v>2.3199999999999998E-2</v>
      </c>
      <c r="D29" s="13">
        <f t="shared" si="2"/>
        <v>0.97240000000000004</v>
      </c>
      <c r="E29" s="10">
        <f>'TARIFNE STAVKE do 31.03.2022'!F18</f>
        <v>3.3500000000000002E-2</v>
      </c>
      <c r="F29" s="9">
        <f t="shared" si="3"/>
        <v>1.0059</v>
      </c>
    </row>
    <row r="30" spans="1:6">
      <c r="A30" s="3">
        <v>4</v>
      </c>
      <c r="B30" s="3" t="s">
        <v>22</v>
      </c>
      <c r="C30" s="9">
        <v>2.3199999999999998E-2</v>
      </c>
      <c r="D30" s="13">
        <f t="shared" si="2"/>
        <v>0.97240000000000004</v>
      </c>
      <c r="E30" s="10">
        <f>'TARIFNE STAVKE do 31.03.2022'!F19</f>
        <v>3.0200000000000001E-2</v>
      </c>
      <c r="F30" s="9">
        <f t="shared" si="3"/>
        <v>1.0025999999999999</v>
      </c>
    </row>
    <row r="31" spans="1:6">
      <c r="A31" s="3">
        <v>5</v>
      </c>
      <c r="B31" s="3" t="s">
        <v>23</v>
      </c>
      <c r="C31" s="9">
        <v>2.3199999999999998E-2</v>
      </c>
      <c r="D31" s="13">
        <f t="shared" si="2"/>
        <v>0.97240000000000004</v>
      </c>
      <c r="E31" s="10">
        <f>'TARIFNE STAVKE do 31.03.2022'!F20</f>
        <v>3.0200000000000001E-2</v>
      </c>
      <c r="F31" s="9">
        <f t="shared" si="3"/>
        <v>1.0025999999999999</v>
      </c>
    </row>
    <row r="32" spans="1:6">
      <c r="A32" s="3">
        <v>6</v>
      </c>
      <c r="B32" s="3" t="s">
        <v>24</v>
      </c>
      <c r="C32" s="9">
        <v>2.3199999999999998E-2</v>
      </c>
      <c r="D32" s="13">
        <f t="shared" si="2"/>
        <v>0.97240000000000004</v>
      </c>
      <c r="E32" s="10">
        <f>'TARIFNE STAVKE do 31.03.2022'!F21</f>
        <v>2.8500000000000001E-2</v>
      </c>
      <c r="F32" s="9">
        <f t="shared" si="3"/>
        <v>1.0009000000000001</v>
      </c>
    </row>
    <row r="33" spans="1:6">
      <c r="A33" s="3">
        <v>7</v>
      </c>
      <c r="B33" s="3" t="s">
        <v>25</v>
      </c>
      <c r="C33" s="9">
        <v>2.3199999999999998E-2</v>
      </c>
      <c r="D33" s="13">
        <f t="shared" si="2"/>
        <v>0.97240000000000004</v>
      </c>
      <c r="E33" s="10">
        <f>'TARIFNE STAVKE do 31.03.2022'!F22</f>
        <v>2.6800000000000001E-2</v>
      </c>
      <c r="F33" s="9">
        <f t="shared" si="3"/>
        <v>0.99920000000000009</v>
      </c>
    </row>
    <row r="34" spans="1:6">
      <c r="A34" s="3">
        <v>8</v>
      </c>
      <c r="B34" s="3" t="s">
        <v>28</v>
      </c>
      <c r="C34" s="9">
        <v>2.3199999999999998E-2</v>
      </c>
      <c r="D34" s="13">
        <f t="shared" si="2"/>
        <v>0.97240000000000004</v>
      </c>
      <c r="E34" s="10">
        <f>'TARIFNE STAVKE do 31.03.2022'!F23</f>
        <v>2.5100000000000001E-2</v>
      </c>
      <c r="F34" s="9">
        <f t="shared" si="3"/>
        <v>0.99750000000000005</v>
      </c>
    </row>
    <row r="36" spans="1:6">
      <c r="A36" s="117" t="s">
        <v>29</v>
      </c>
      <c r="B36" s="117"/>
      <c r="C36" s="117"/>
      <c r="D36" s="117"/>
      <c r="E36" s="117"/>
      <c r="F36" s="117"/>
    </row>
    <row r="37" spans="1:6" ht="38.25">
      <c r="A37" s="3" t="s">
        <v>8</v>
      </c>
      <c r="B37" s="3" t="s">
        <v>9</v>
      </c>
      <c r="C37" s="4" t="s">
        <v>10</v>
      </c>
      <c r="D37" s="4" t="s">
        <v>11</v>
      </c>
      <c r="E37" s="4" t="s">
        <v>12</v>
      </c>
      <c r="F37" s="4" t="s">
        <v>13</v>
      </c>
    </row>
    <row r="38" spans="1:6">
      <c r="A38" s="7"/>
      <c r="B38" s="7" t="s">
        <v>14</v>
      </c>
      <c r="C38" s="7" t="s">
        <v>15</v>
      </c>
      <c r="D38" s="7" t="s">
        <v>5</v>
      </c>
      <c r="E38" s="7" t="s">
        <v>16</v>
      </c>
      <c r="F38" s="11" t="s">
        <v>17</v>
      </c>
    </row>
    <row r="39" spans="1:6">
      <c r="A39" s="120" t="s">
        <v>30</v>
      </c>
      <c r="B39" s="121"/>
      <c r="C39" s="121"/>
      <c r="D39" s="121"/>
      <c r="E39" s="121"/>
      <c r="F39" s="121"/>
    </row>
    <row r="40" spans="1:6">
      <c r="A40" s="3">
        <v>1</v>
      </c>
      <c r="B40" s="3" t="s">
        <v>19</v>
      </c>
      <c r="C40" s="9">
        <v>2.5899999999999999E-2</v>
      </c>
      <c r="D40" s="13">
        <f t="shared" ref="D40:D44" si="4">C40+$C$9</f>
        <v>0.97510000000000008</v>
      </c>
      <c r="E40" s="8">
        <f>'TARIFNE STAVKE do 31.03.2022'!F27</f>
        <v>2.4500000000000001E-2</v>
      </c>
      <c r="F40" s="9">
        <f>(D40+E40)</f>
        <v>0.99960000000000004</v>
      </c>
    </row>
    <row r="41" spans="1:6">
      <c r="A41" s="3">
        <v>2</v>
      </c>
      <c r="B41" s="3" t="s">
        <v>20</v>
      </c>
      <c r="C41" s="9">
        <v>2.5899999999999999E-2</v>
      </c>
      <c r="D41" s="13">
        <f t="shared" si="4"/>
        <v>0.97510000000000008</v>
      </c>
      <c r="E41" s="8">
        <f>'TARIFNE STAVKE do 31.03.2022'!F28</f>
        <v>2.4299999999999999E-2</v>
      </c>
      <c r="F41" s="9">
        <f t="shared" ref="F41:F44" si="5">(D41+E41)</f>
        <v>0.99940000000000007</v>
      </c>
    </row>
    <row r="42" spans="1:6">
      <c r="A42" s="3">
        <v>3</v>
      </c>
      <c r="B42" s="3" t="s">
        <v>21</v>
      </c>
      <c r="C42" s="9">
        <v>2.5899999999999999E-2</v>
      </c>
      <c r="D42" s="13">
        <f t="shared" si="4"/>
        <v>0.97510000000000008</v>
      </c>
      <c r="E42" s="8">
        <f>'TARIFNE STAVKE do 31.03.2022'!F29</f>
        <v>2.1899999999999999E-2</v>
      </c>
      <c r="F42" s="9">
        <f t="shared" si="5"/>
        <v>0.99700000000000011</v>
      </c>
    </row>
    <row r="43" spans="1:6">
      <c r="A43" s="3">
        <v>4</v>
      </c>
      <c r="B43" s="3" t="s">
        <v>22</v>
      </c>
      <c r="C43" s="9">
        <v>2.5899999999999999E-2</v>
      </c>
      <c r="D43" s="13">
        <f t="shared" si="4"/>
        <v>0.97510000000000008</v>
      </c>
      <c r="E43" s="8">
        <f>'TARIFNE STAVKE do 31.03.2022'!F30</f>
        <v>2.07E-2</v>
      </c>
      <c r="F43" s="9">
        <f t="shared" si="5"/>
        <v>0.99580000000000013</v>
      </c>
    </row>
    <row r="44" spans="1:6">
      <c r="A44" s="3">
        <v>5</v>
      </c>
      <c r="B44" s="3" t="s">
        <v>23</v>
      </c>
      <c r="C44" s="9">
        <v>2.5899999999999999E-2</v>
      </c>
      <c r="D44" s="13">
        <f t="shared" si="4"/>
        <v>0.97510000000000008</v>
      </c>
      <c r="E44" s="8">
        <f>'TARIFNE STAVKE do 31.03.2022'!F31</f>
        <v>1.8200000000000001E-2</v>
      </c>
      <c r="F44" s="9">
        <f t="shared" si="5"/>
        <v>0.99330000000000007</v>
      </c>
    </row>
    <row r="45" spans="1:6">
      <c r="A45" s="120" t="s">
        <v>31</v>
      </c>
      <c r="B45" s="121"/>
      <c r="C45" s="121"/>
      <c r="D45" s="121"/>
      <c r="E45" s="121"/>
      <c r="F45" s="121"/>
    </row>
    <row r="46" spans="1:6">
      <c r="A46" s="3">
        <v>1</v>
      </c>
      <c r="B46" s="3" t="s">
        <v>20</v>
      </c>
      <c r="C46" s="9">
        <v>3.04E-2</v>
      </c>
      <c r="D46" s="13">
        <f t="shared" ref="D46:D49" si="6">C46+$C$9</f>
        <v>0.97960000000000003</v>
      </c>
      <c r="E46" s="8">
        <f>'TARIFNE STAVKE do 31.03.2022'!F35</f>
        <v>7.46E-2</v>
      </c>
      <c r="F46" s="9">
        <f>(D46+E46)</f>
        <v>1.0542</v>
      </c>
    </row>
    <row r="47" spans="1:6">
      <c r="A47" s="3">
        <v>2</v>
      </c>
      <c r="B47" s="3" t="s">
        <v>21</v>
      </c>
      <c r="C47" s="9">
        <v>3.04E-2</v>
      </c>
      <c r="D47" s="13">
        <f t="shared" si="6"/>
        <v>0.97960000000000003</v>
      </c>
      <c r="E47" s="8">
        <f>'TARIFNE STAVKE do 31.03.2022'!F36</f>
        <v>7.0900000000000005E-2</v>
      </c>
      <c r="F47" s="9">
        <f t="shared" ref="F47:F49" si="7">(D47+E47)</f>
        <v>1.0505</v>
      </c>
    </row>
    <row r="48" spans="1:6">
      <c r="A48" s="3">
        <v>3</v>
      </c>
      <c r="B48" s="3" t="s">
        <v>22</v>
      </c>
      <c r="C48" s="9">
        <v>3.04E-2</v>
      </c>
      <c r="D48" s="13">
        <f t="shared" si="6"/>
        <v>0.97960000000000003</v>
      </c>
      <c r="E48" s="8">
        <f>'TARIFNE STAVKE do 31.03.2022'!F37</f>
        <v>6.7100000000000007E-2</v>
      </c>
      <c r="F48" s="9">
        <f t="shared" si="7"/>
        <v>1.0467</v>
      </c>
    </row>
    <row r="49" spans="1:6">
      <c r="A49" s="3">
        <v>4</v>
      </c>
      <c r="B49" s="3" t="s">
        <v>23</v>
      </c>
      <c r="C49" s="9">
        <v>3.04E-2</v>
      </c>
      <c r="D49" s="13">
        <f t="shared" si="6"/>
        <v>0.97960000000000003</v>
      </c>
      <c r="E49" s="8">
        <f>'TARIFNE STAVKE do 31.03.2022'!F38</f>
        <v>6.7100000000000007E-2</v>
      </c>
      <c r="F49" s="9">
        <f t="shared" si="7"/>
        <v>1.0467</v>
      </c>
    </row>
    <row r="51" spans="1:6">
      <c r="A51" s="117" t="s">
        <v>32</v>
      </c>
      <c r="B51" s="117"/>
      <c r="C51" s="117"/>
      <c r="D51" s="117"/>
      <c r="E51" s="117"/>
      <c r="F51" s="117"/>
    </row>
    <row r="52" spans="1:6" ht="38.25">
      <c r="A52" s="3" t="s">
        <v>8</v>
      </c>
      <c r="B52" s="3" t="s">
        <v>9</v>
      </c>
      <c r="C52" s="4" t="s">
        <v>10</v>
      </c>
      <c r="D52" s="4" t="s">
        <v>11</v>
      </c>
      <c r="E52" s="4" t="s">
        <v>12</v>
      </c>
      <c r="F52" s="4" t="s">
        <v>13</v>
      </c>
    </row>
    <row r="53" spans="1:6">
      <c r="A53" s="7"/>
      <c r="B53" s="7" t="s">
        <v>14</v>
      </c>
      <c r="C53" s="7" t="s">
        <v>15</v>
      </c>
      <c r="D53" s="7" t="s">
        <v>5</v>
      </c>
      <c r="E53" s="7" t="s">
        <v>16</v>
      </c>
      <c r="F53" s="11" t="s">
        <v>17</v>
      </c>
    </row>
    <row r="54" spans="1:6">
      <c r="A54" s="122" t="s">
        <v>33</v>
      </c>
      <c r="B54" s="122"/>
      <c r="C54" s="122"/>
      <c r="D54" s="122"/>
      <c r="E54" s="122"/>
      <c r="F54" s="122"/>
    </row>
    <row r="55" spans="1:6">
      <c r="A55" s="3">
        <v>1</v>
      </c>
      <c r="B55" s="3" t="s">
        <v>20</v>
      </c>
      <c r="C55" s="9">
        <v>3.4200000000000001E-2</v>
      </c>
      <c r="D55" s="13">
        <f t="shared" ref="D55:D57" si="8">C55+$C$9</f>
        <v>0.98340000000000005</v>
      </c>
      <c r="E55" s="10">
        <f>'TARIFNE STAVKE do 31.03.2022'!F42</f>
        <v>5.2200000000000003E-2</v>
      </c>
      <c r="F55" s="9">
        <f>(D55+E55)</f>
        <v>1.0356000000000001</v>
      </c>
    </row>
    <row r="56" spans="1:6">
      <c r="A56" s="3">
        <v>2</v>
      </c>
      <c r="B56" s="3" t="s">
        <v>21</v>
      </c>
      <c r="C56" s="9">
        <v>3.4200000000000001E-2</v>
      </c>
      <c r="D56" s="13">
        <f t="shared" si="8"/>
        <v>0.98340000000000005</v>
      </c>
      <c r="E56" s="10">
        <f>'TARIFNE STAVKE do 31.03.2022'!F43</f>
        <v>5.2200000000000003E-2</v>
      </c>
      <c r="F56" s="9">
        <f t="shared" ref="F56:F57" si="9">(D56+E56)</f>
        <v>1.0356000000000001</v>
      </c>
    </row>
    <row r="57" spans="1:6">
      <c r="A57" s="3">
        <v>3</v>
      </c>
      <c r="B57" s="3" t="s">
        <v>22</v>
      </c>
      <c r="C57" s="9">
        <v>3.4200000000000001E-2</v>
      </c>
      <c r="D57" s="13">
        <f t="shared" si="8"/>
        <v>0.98340000000000005</v>
      </c>
      <c r="E57" s="10">
        <f>'TARIFNE STAVKE do 31.03.2022'!F44</f>
        <v>4.9599999999999998E-2</v>
      </c>
      <c r="F57" s="9">
        <f t="shared" si="9"/>
        <v>1.0330000000000001</v>
      </c>
    </row>
    <row r="58" spans="1:6">
      <c r="A58" s="122" t="s">
        <v>34</v>
      </c>
      <c r="B58" s="122"/>
      <c r="C58" s="122"/>
      <c r="D58" s="122"/>
      <c r="E58" s="122"/>
      <c r="F58" s="122"/>
    </row>
    <row r="59" spans="1:6">
      <c r="A59" s="3">
        <v>1</v>
      </c>
      <c r="B59" s="3" t="s">
        <v>20</v>
      </c>
      <c r="C59" s="9">
        <v>3.4200000000000001E-2</v>
      </c>
      <c r="D59" s="13">
        <f t="shared" ref="D59:D61" si="10">C59+$C$9</f>
        <v>0.98340000000000005</v>
      </c>
      <c r="E59" s="10">
        <f>'TARIFNE STAVKE do 31.03.2022'!F48</f>
        <v>4.7199999999999999E-2</v>
      </c>
      <c r="F59" s="9">
        <f>(D59+E59)</f>
        <v>1.0306</v>
      </c>
    </row>
    <row r="60" spans="1:6">
      <c r="A60" s="3">
        <v>2</v>
      </c>
      <c r="B60" s="3" t="s">
        <v>21</v>
      </c>
      <c r="C60" s="9">
        <v>3.4200000000000001E-2</v>
      </c>
      <c r="D60" s="13">
        <f t="shared" si="10"/>
        <v>0.98340000000000005</v>
      </c>
      <c r="E60" s="10">
        <f>'TARIFNE STAVKE do 31.03.2022'!F49</f>
        <v>4.7199999999999999E-2</v>
      </c>
      <c r="F60" s="9">
        <f t="shared" ref="F60:F61" si="11">(D60+E60)</f>
        <v>1.0306</v>
      </c>
    </row>
    <row r="61" spans="1:6">
      <c r="A61" s="3">
        <v>3</v>
      </c>
      <c r="B61" s="3" t="s">
        <v>23</v>
      </c>
      <c r="C61" s="9">
        <v>3.4200000000000001E-2</v>
      </c>
      <c r="D61" s="13">
        <f t="shared" si="10"/>
        <v>0.98340000000000005</v>
      </c>
      <c r="E61" s="10">
        <f>'TARIFNE STAVKE do 31.03.2022'!F50</f>
        <v>4.2500000000000003E-2</v>
      </c>
      <c r="F61" s="9">
        <f t="shared" si="11"/>
        <v>1.0259</v>
      </c>
    </row>
    <row r="63" spans="1:6">
      <c r="A63" s="117" t="s">
        <v>35</v>
      </c>
      <c r="B63" s="117"/>
      <c r="C63" s="117"/>
      <c r="D63" s="117"/>
      <c r="E63" s="117"/>
      <c r="F63" s="117"/>
    </row>
    <row r="64" spans="1:6" ht="38.25">
      <c r="A64" s="3" t="s">
        <v>8</v>
      </c>
      <c r="B64" s="3" t="s">
        <v>9</v>
      </c>
      <c r="C64" s="4" t="s">
        <v>10</v>
      </c>
      <c r="D64" s="4" t="s">
        <v>11</v>
      </c>
      <c r="E64" s="4" t="s">
        <v>12</v>
      </c>
      <c r="F64" s="4" t="s">
        <v>13</v>
      </c>
    </row>
    <row r="65" spans="1:6">
      <c r="A65" s="7"/>
      <c r="B65" s="7" t="s">
        <v>14</v>
      </c>
      <c r="C65" s="7" t="s">
        <v>15</v>
      </c>
      <c r="D65" s="7" t="s">
        <v>5</v>
      </c>
      <c r="E65" s="7" t="s">
        <v>16</v>
      </c>
      <c r="F65" s="11" t="s">
        <v>17</v>
      </c>
    </row>
    <row r="66" spans="1:6">
      <c r="A66" s="120" t="s">
        <v>36</v>
      </c>
      <c r="B66" s="121"/>
      <c r="C66" s="121"/>
      <c r="D66" s="121"/>
      <c r="E66" s="121"/>
      <c r="F66" s="121"/>
    </row>
    <row r="67" spans="1:6">
      <c r="A67" s="3">
        <v>1</v>
      </c>
      <c r="B67" s="3" t="s">
        <v>20</v>
      </c>
      <c r="C67" s="9">
        <v>3.04E-2</v>
      </c>
      <c r="D67" s="13">
        <f t="shared" ref="D67:D70" si="12">C67+$C$9</f>
        <v>0.97960000000000003</v>
      </c>
      <c r="E67" s="8">
        <f>'TARIFNE STAVKE do 31.03.2022'!F54</f>
        <v>2.1499999999999998E-2</v>
      </c>
      <c r="F67" s="9">
        <f>(D67+E67)</f>
        <v>1.0011000000000001</v>
      </c>
    </row>
    <row r="68" spans="1:6">
      <c r="A68" s="3">
        <v>2</v>
      </c>
      <c r="B68" s="3" t="s">
        <v>21</v>
      </c>
      <c r="C68" s="9">
        <v>3.04E-2</v>
      </c>
      <c r="D68" s="13">
        <f t="shared" si="12"/>
        <v>0.97960000000000003</v>
      </c>
      <c r="E68" s="8">
        <f>'TARIFNE STAVKE do 31.03.2022'!F55</f>
        <v>1.9400000000000001E-2</v>
      </c>
      <c r="F68" s="9">
        <f t="shared" ref="F68:F70" si="13">(D68+E68)</f>
        <v>0.999</v>
      </c>
    </row>
    <row r="69" spans="1:6">
      <c r="A69" s="3">
        <v>3</v>
      </c>
      <c r="B69" s="3" t="s">
        <v>22</v>
      </c>
      <c r="C69" s="9">
        <v>3.04E-2</v>
      </c>
      <c r="D69" s="13">
        <f t="shared" si="12"/>
        <v>0.97960000000000003</v>
      </c>
      <c r="E69" s="8">
        <f>'TARIFNE STAVKE do 31.03.2022'!F56</f>
        <v>1.83E-2</v>
      </c>
      <c r="F69" s="9">
        <f t="shared" si="13"/>
        <v>0.99790000000000001</v>
      </c>
    </row>
    <row r="70" spans="1:6">
      <c r="A70" s="3">
        <v>4</v>
      </c>
      <c r="B70" s="3" t="s">
        <v>23</v>
      </c>
      <c r="C70" s="9">
        <v>3.04E-2</v>
      </c>
      <c r="D70" s="13">
        <f t="shared" si="12"/>
        <v>0.97960000000000003</v>
      </c>
      <c r="E70" s="8">
        <f>'TARIFNE STAVKE do 31.03.2022'!F57</f>
        <v>1.72E-2</v>
      </c>
      <c r="F70" s="9">
        <f t="shared" si="13"/>
        <v>0.99680000000000002</v>
      </c>
    </row>
    <row r="71" spans="1:6">
      <c r="A71" s="120" t="s">
        <v>37</v>
      </c>
      <c r="B71" s="121"/>
      <c r="C71" s="121"/>
      <c r="D71" s="121"/>
      <c r="E71" s="121"/>
      <c r="F71" s="121"/>
    </row>
    <row r="72" spans="1:6">
      <c r="A72" s="3">
        <v>1</v>
      </c>
      <c r="B72" s="3" t="s">
        <v>19</v>
      </c>
      <c r="C72" s="9">
        <v>3.04E-2</v>
      </c>
      <c r="D72" s="13">
        <f t="shared" ref="D72:D76" si="14">C72+$C$9</f>
        <v>0.97960000000000003</v>
      </c>
      <c r="E72" s="8">
        <f>'TARIFNE STAVKE do 31.03.2022'!F61</f>
        <v>0.04</v>
      </c>
      <c r="F72" s="9">
        <f>(D72+E72)</f>
        <v>1.0196000000000001</v>
      </c>
    </row>
    <row r="73" spans="1:6">
      <c r="A73" s="3">
        <v>2</v>
      </c>
      <c r="B73" s="3" t="s">
        <v>20</v>
      </c>
      <c r="C73" s="9">
        <v>3.04E-2</v>
      </c>
      <c r="D73" s="13">
        <f t="shared" si="14"/>
        <v>0.97960000000000003</v>
      </c>
      <c r="E73" s="8">
        <f>'TARIFNE STAVKE do 31.03.2022'!F62</f>
        <v>3.0800000000000001E-2</v>
      </c>
      <c r="F73" s="9">
        <f t="shared" ref="F73:F76" si="15">(D73+E73)</f>
        <v>1.0104</v>
      </c>
    </row>
    <row r="74" spans="1:6">
      <c r="A74" s="3">
        <v>3</v>
      </c>
      <c r="B74" s="3" t="s">
        <v>21</v>
      </c>
      <c r="C74" s="9">
        <v>3.04E-2</v>
      </c>
      <c r="D74" s="13">
        <f t="shared" si="14"/>
        <v>0.97960000000000003</v>
      </c>
      <c r="E74" s="8">
        <f>'TARIFNE STAVKE do 31.03.2022'!F63</f>
        <v>3.0800000000000001E-2</v>
      </c>
      <c r="F74" s="9">
        <f t="shared" si="15"/>
        <v>1.0104</v>
      </c>
    </row>
    <row r="75" spans="1:6">
      <c r="A75" s="3">
        <v>4</v>
      </c>
      <c r="B75" s="3" t="s">
        <v>22</v>
      </c>
      <c r="C75" s="9">
        <v>3.04E-2</v>
      </c>
      <c r="D75" s="13">
        <f t="shared" si="14"/>
        <v>0.97960000000000003</v>
      </c>
      <c r="E75" s="8">
        <f>'TARIFNE STAVKE do 31.03.2022'!F64</f>
        <v>2.93E-2</v>
      </c>
      <c r="F75" s="9">
        <f t="shared" si="15"/>
        <v>1.0089000000000001</v>
      </c>
    </row>
    <row r="76" spans="1:6">
      <c r="A76" s="3">
        <v>5</v>
      </c>
      <c r="B76" s="3" t="s">
        <v>23</v>
      </c>
      <c r="C76" s="9">
        <v>3.04E-2</v>
      </c>
      <c r="D76" s="13">
        <f t="shared" si="14"/>
        <v>0.97960000000000003</v>
      </c>
      <c r="E76" s="8">
        <f>'TARIFNE STAVKE do 31.03.2022'!F65</f>
        <v>2.7699999999999999E-2</v>
      </c>
      <c r="F76" s="9">
        <f t="shared" si="15"/>
        <v>1.0073000000000001</v>
      </c>
    </row>
    <row r="77" spans="1:6">
      <c r="A77" s="122" t="s">
        <v>38</v>
      </c>
      <c r="B77" s="122"/>
      <c r="C77" s="122"/>
      <c r="D77" s="122"/>
      <c r="E77" s="122"/>
      <c r="F77" s="122"/>
    </row>
    <row r="78" spans="1:6">
      <c r="A78" s="3">
        <v>1</v>
      </c>
      <c r="B78" s="3" t="s">
        <v>19</v>
      </c>
      <c r="C78" s="9">
        <v>3.4200000000000001E-2</v>
      </c>
      <c r="D78" s="13">
        <f t="shared" ref="D78:D81" si="16">C78+$C$9</f>
        <v>0.98340000000000005</v>
      </c>
      <c r="E78" s="8">
        <f>'TARIFNE STAVKE do 31.03.2022'!F69</f>
        <v>3.6600000000000001E-2</v>
      </c>
      <c r="F78" s="9">
        <f>(D78+E78)</f>
        <v>1.02</v>
      </c>
    </row>
    <row r="79" spans="1:6">
      <c r="A79" s="3">
        <v>2</v>
      </c>
      <c r="B79" s="3" t="s">
        <v>20</v>
      </c>
      <c r="C79" s="9">
        <v>3.4200000000000001E-2</v>
      </c>
      <c r="D79" s="13">
        <f t="shared" si="16"/>
        <v>0.98340000000000005</v>
      </c>
      <c r="E79" s="8">
        <f>'TARIFNE STAVKE do 31.03.2022'!F70</f>
        <v>3.1800000000000002E-2</v>
      </c>
      <c r="F79" s="9">
        <f t="shared" ref="F79:F81" si="17">(D79+E79)</f>
        <v>1.0152000000000001</v>
      </c>
    </row>
    <row r="80" spans="1:6">
      <c r="A80" s="3">
        <v>3</v>
      </c>
      <c r="B80" s="3" t="s">
        <v>21</v>
      </c>
      <c r="C80" s="9">
        <v>3.4200000000000001E-2</v>
      </c>
      <c r="D80" s="13">
        <f t="shared" si="16"/>
        <v>0.98340000000000005</v>
      </c>
      <c r="E80" s="8">
        <f>'TARIFNE STAVKE do 31.03.2022'!F71</f>
        <v>2.86E-2</v>
      </c>
      <c r="F80" s="9">
        <f t="shared" si="17"/>
        <v>1.012</v>
      </c>
    </row>
    <row r="81" spans="1:6">
      <c r="A81" s="3">
        <v>4</v>
      </c>
      <c r="B81" s="3" t="s">
        <v>23</v>
      </c>
      <c r="C81" s="9">
        <v>3.4200000000000001E-2</v>
      </c>
      <c r="D81" s="13">
        <f t="shared" si="16"/>
        <v>0.98340000000000005</v>
      </c>
      <c r="E81" s="8">
        <f>'TARIFNE STAVKE do 31.03.2022'!F72</f>
        <v>2.5399999999999999E-2</v>
      </c>
      <c r="F81" s="9">
        <f t="shared" si="17"/>
        <v>1.0088000000000001</v>
      </c>
    </row>
    <row r="83" spans="1:6">
      <c r="A83" s="117" t="s">
        <v>39</v>
      </c>
      <c r="B83" s="117"/>
      <c r="C83" s="117"/>
      <c r="D83" s="117"/>
      <c r="E83" s="117"/>
      <c r="F83" s="117"/>
    </row>
    <row r="84" spans="1:6" ht="38.25">
      <c r="A84" s="3" t="s">
        <v>8</v>
      </c>
      <c r="B84" s="3" t="s">
        <v>9</v>
      </c>
      <c r="C84" s="4" t="s">
        <v>10</v>
      </c>
      <c r="D84" s="4" t="s">
        <v>11</v>
      </c>
      <c r="E84" s="4" t="s">
        <v>12</v>
      </c>
      <c r="F84" s="4" t="s">
        <v>13</v>
      </c>
    </row>
    <row r="85" spans="1:6">
      <c r="A85" s="7"/>
      <c r="B85" s="7" t="s">
        <v>14</v>
      </c>
      <c r="C85" s="7" t="s">
        <v>15</v>
      </c>
      <c r="D85" s="7" t="s">
        <v>5</v>
      </c>
      <c r="E85" s="7" t="s">
        <v>16</v>
      </c>
      <c r="F85" s="11" t="s">
        <v>17</v>
      </c>
    </row>
    <row r="86" spans="1:6">
      <c r="A86" s="120" t="s">
        <v>40</v>
      </c>
      <c r="B86" s="121"/>
      <c r="C86" s="121"/>
      <c r="D86" s="121"/>
      <c r="E86" s="121"/>
      <c r="F86" s="121"/>
    </row>
    <row r="87" spans="1:6">
      <c r="A87" s="3">
        <v>1</v>
      </c>
      <c r="B87" s="3" t="s">
        <v>19</v>
      </c>
      <c r="C87" s="9">
        <v>2.8199999999999999E-2</v>
      </c>
      <c r="D87" s="13">
        <f t="shared" ref="D87:D93" si="18">C87+$C$9</f>
        <v>0.97740000000000005</v>
      </c>
      <c r="E87" s="8">
        <f>'TARIFNE STAVKE do 31.03.2022'!F76</f>
        <v>4.3099999999999999E-2</v>
      </c>
      <c r="F87" s="9">
        <f>(D87+E87)</f>
        <v>1.0205</v>
      </c>
    </row>
    <row r="88" spans="1:6">
      <c r="A88" s="3">
        <v>2</v>
      </c>
      <c r="B88" s="3" t="s">
        <v>20</v>
      </c>
      <c r="C88" s="9">
        <v>2.8199999999999999E-2</v>
      </c>
      <c r="D88" s="13">
        <f t="shared" si="18"/>
        <v>0.97740000000000005</v>
      </c>
      <c r="E88" s="8">
        <f>'TARIFNE STAVKE do 31.03.2022'!F77</f>
        <v>3.5900000000000001E-2</v>
      </c>
      <c r="F88" s="9">
        <f t="shared" ref="F88:F93" si="19">(D88+E88)</f>
        <v>1.0133000000000001</v>
      </c>
    </row>
    <row r="89" spans="1:6">
      <c r="A89" s="3">
        <v>3</v>
      </c>
      <c r="B89" s="3" t="s">
        <v>21</v>
      </c>
      <c r="C89" s="9">
        <v>2.8199999999999999E-2</v>
      </c>
      <c r="D89" s="13">
        <f t="shared" si="18"/>
        <v>0.97740000000000005</v>
      </c>
      <c r="E89" s="8">
        <f>'TARIFNE STAVKE do 31.03.2022'!F78</f>
        <v>3.4099999999999998E-2</v>
      </c>
      <c r="F89" s="9">
        <f t="shared" si="19"/>
        <v>1.0115000000000001</v>
      </c>
    </row>
    <row r="90" spans="1:6">
      <c r="A90" s="3">
        <v>4</v>
      </c>
      <c r="B90" s="3" t="s">
        <v>22</v>
      </c>
      <c r="C90" s="9">
        <v>2.8199999999999999E-2</v>
      </c>
      <c r="D90" s="13">
        <f t="shared" si="18"/>
        <v>0.97740000000000005</v>
      </c>
      <c r="E90" s="8">
        <f>'TARIFNE STAVKE do 31.03.2022'!F79</f>
        <v>3.2300000000000002E-2</v>
      </c>
      <c r="F90" s="9">
        <f t="shared" si="19"/>
        <v>1.0097</v>
      </c>
    </row>
    <row r="91" spans="1:6">
      <c r="A91" s="3">
        <v>5</v>
      </c>
      <c r="B91" s="3" t="s">
        <v>23</v>
      </c>
      <c r="C91" s="9">
        <v>2.8199999999999999E-2</v>
      </c>
      <c r="D91" s="13">
        <f t="shared" si="18"/>
        <v>0.97740000000000005</v>
      </c>
      <c r="E91" s="8">
        <f>'TARIFNE STAVKE do 31.03.2022'!F80</f>
        <v>3.0499999999999999E-2</v>
      </c>
      <c r="F91" s="9">
        <f t="shared" si="19"/>
        <v>1.0079</v>
      </c>
    </row>
    <row r="92" spans="1:6">
      <c r="A92" s="3">
        <v>6</v>
      </c>
      <c r="B92" s="3" t="s">
        <v>24</v>
      </c>
      <c r="C92" s="9">
        <v>2.8199999999999999E-2</v>
      </c>
      <c r="D92" s="13">
        <f t="shared" si="18"/>
        <v>0.97740000000000005</v>
      </c>
      <c r="E92" s="8">
        <f>'TARIFNE STAVKE do 31.03.2022'!F81</f>
        <v>2.87E-2</v>
      </c>
      <c r="F92" s="9">
        <f t="shared" si="19"/>
        <v>1.0061</v>
      </c>
    </row>
    <row r="93" spans="1:6">
      <c r="A93" s="3">
        <v>7</v>
      </c>
      <c r="B93" s="3" t="s">
        <v>25</v>
      </c>
      <c r="C93" s="9">
        <v>2.8199999999999999E-2</v>
      </c>
      <c r="D93" s="13">
        <f t="shared" si="18"/>
        <v>0.97740000000000005</v>
      </c>
      <c r="E93" s="8">
        <f>'TARIFNE STAVKE do 31.03.2022'!F82</f>
        <v>2.87E-2</v>
      </c>
      <c r="F93" s="9">
        <f t="shared" si="19"/>
        <v>1.0061</v>
      </c>
    </row>
    <row r="94" spans="1:6">
      <c r="A94" s="120" t="s">
        <v>41</v>
      </c>
      <c r="B94" s="121"/>
      <c r="C94" s="121"/>
      <c r="D94" s="121"/>
      <c r="E94" s="121"/>
      <c r="F94" s="121"/>
    </row>
    <row r="95" spans="1:6">
      <c r="A95" s="3">
        <v>1</v>
      </c>
      <c r="B95" s="3" t="s">
        <v>20</v>
      </c>
      <c r="C95" s="9">
        <v>2.8199999999999999E-2</v>
      </c>
      <c r="D95" s="13">
        <f t="shared" ref="D95:D97" si="20">C95+$C$9</f>
        <v>0.97740000000000005</v>
      </c>
      <c r="E95" s="8">
        <f>'TARIFNE STAVKE do 31.03.2022'!F86</f>
        <v>2.23E-2</v>
      </c>
      <c r="F95" s="9">
        <f>(D95+E95)</f>
        <v>0.99970000000000003</v>
      </c>
    </row>
    <row r="96" spans="1:6">
      <c r="A96" s="3">
        <v>2</v>
      </c>
      <c r="B96" s="3" t="s">
        <v>22</v>
      </c>
      <c r="C96" s="9">
        <v>2.8199999999999999E-2</v>
      </c>
      <c r="D96" s="13">
        <f t="shared" si="20"/>
        <v>0.97740000000000005</v>
      </c>
      <c r="E96" s="8">
        <f>'TARIFNE STAVKE do 31.03.2022'!F87</f>
        <v>1.78E-2</v>
      </c>
      <c r="F96" s="9">
        <f t="shared" ref="F96:F97" si="21">(D96+E96)</f>
        <v>0.99520000000000008</v>
      </c>
    </row>
    <row r="97" spans="1:6">
      <c r="A97" s="3">
        <v>3</v>
      </c>
      <c r="B97" s="3" t="s">
        <v>23</v>
      </c>
      <c r="C97" s="9">
        <v>2.8199999999999999E-2</v>
      </c>
      <c r="D97" s="13">
        <f t="shared" si="20"/>
        <v>0.97740000000000005</v>
      </c>
      <c r="E97" s="8">
        <f>'TARIFNE STAVKE do 31.03.2022'!F88</f>
        <v>1.78E-2</v>
      </c>
      <c r="F97" s="9">
        <f t="shared" si="21"/>
        <v>0.99520000000000008</v>
      </c>
    </row>
    <row r="99" spans="1:6">
      <c r="A99" s="117" t="s">
        <v>42</v>
      </c>
      <c r="B99" s="117"/>
      <c r="C99" s="117"/>
      <c r="D99" s="117"/>
      <c r="E99" s="117"/>
      <c r="F99" s="117"/>
    </row>
    <row r="100" spans="1:6" ht="38.25">
      <c r="A100" s="3" t="s">
        <v>8</v>
      </c>
      <c r="B100" s="3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</row>
    <row r="101" spans="1:6">
      <c r="A101" s="7"/>
      <c r="B101" s="7" t="s">
        <v>14</v>
      </c>
      <c r="C101" s="7" t="s">
        <v>15</v>
      </c>
      <c r="D101" s="7" t="s">
        <v>5</v>
      </c>
      <c r="E101" s="7" t="s">
        <v>16</v>
      </c>
      <c r="F101" s="11" t="s">
        <v>17</v>
      </c>
    </row>
    <row r="102" spans="1:6">
      <c r="A102" s="120" t="s">
        <v>43</v>
      </c>
      <c r="B102" s="121"/>
      <c r="C102" s="121"/>
      <c r="D102" s="121"/>
      <c r="E102" s="121"/>
      <c r="F102" s="121"/>
    </row>
    <row r="103" spans="1:6">
      <c r="A103" s="3">
        <v>1</v>
      </c>
      <c r="B103" s="3" t="s">
        <v>20</v>
      </c>
      <c r="C103" s="9">
        <v>3.1199999999999999E-2</v>
      </c>
      <c r="D103" s="13">
        <f t="shared" ref="D103:D105" si="22">C103+$C$9</f>
        <v>0.98040000000000005</v>
      </c>
      <c r="E103" s="8">
        <f>'TARIFNE STAVKE do 31.03.2022'!F92</f>
        <v>4.3999999999999997E-2</v>
      </c>
      <c r="F103" s="9">
        <f>(D103+E103)</f>
        <v>1.0244</v>
      </c>
    </row>
    <row r="104" spans="1:6">
      <c r="A104" s="3">
        <v>2</v>
      </c>
      <c r="B104" s="3" t="s">
        <v>21</v>
      </c>
      <c r="C104" s="9">
        <v>3.1199999999999999E-2</v>
      </c>
      <c r="D104" s="13">
        <f t="shared" si="22"/>
        <v>0.98040000000000005</v>
      </c>
      <c r="E104" s="8">
        <f>'TARIFNE STAVKE do 31.03.2022'!F93</f>
        <v>3.5200000000000002E-2</v>
      </c>
      <c r="F104" s="9">
        <f t="shared" ref="F104:F105" si="23">(D104+E104)</f>
        <v>1.0156000000000001</v>
      </c>
    </row>
    <row r="105" spans="1:6">
      <c r="A105" s="3">
        <v>3</v>
      </c>
      <c r="B105" s="3" t="s">
        <v>22</v>
      </c>
      <c r="C105" s="9">
        <v>3.1199999999999999E-2</v>
      </c>
      <c r="D105" s="13">
        <f t="shared" si="22"/>
        <v>0.98040000000000005</v>
      </c>
      <c r="E105" s="8">
        <f>'TARIFNE STAVKE do 31.03.2022'!F94</f>
        <v>3.3000000000000002E-2</v>
      </c>
      <c r="F105" s="9">
        <f t="shared" si="23"/>
        <v>1.0134000000000001</v>
      </c>
    </row>
    <row r="106" spans="1:6">
      <c r="A106" s="120" t="s">
        <v>44</v>
      </c>
      <c r="B106" s="121"/>
      <c r="C106" s="121"/>
      <c r="D106" s="121"/>
      <c r="E106" s="121"/>
      <c r="F106" s="121"/>
    </row>
    <row r="107" spans="1:6">
      <c r="A107" s="3">
        <v>1</v>
      </c>
      <c r="B107" s="3" t="s">
        <v>19</v>
      </c>
      <c r="C107" s="9">
        <v>3.1199999999999999E-2</v>
      </c>
      <c r="D107" s="13">
        <f t="shared" ref="D107:D110" si="24">C107+$C$9</f>
        <v>0.98040000000000005</v>
      </c>
      <c r="E107" s="8">
        <f>'TARIFNE STAVKE do 31.03.2022'!F98</f>
        <v>3.9899999999999998E-2</v>
      </c>
      <c r="F107" s="9">
        <f>(D107+E107)</f>
        <v>1.0203</v>
      </c>
    </row>
    <row r="108" spans="1:6">
      <c r="A108" s="3">
        <v>2</v>
      </c>
      <c r="B108" s="3" t="s">
        <v>20</v>
      </c>
      <c r="C108" s="9">
        <v>3.1199999999999999E-2</v>
      </c>
      <c r="D108" s="13">
        <f t="shared" si="24"/>
        <v>0.98040000000000005</v>
      </c>
      <c r="E108" s="8">
        <f>'TARIFNE STAVKE do 31.03.2022'!F99</f>
        <v>3.1899999999999998E-2</v>
      </c>
      <c r="F108" s="9">
        <f t="shared" ref="F108:F110" si="25">(D108+E108)</f>
        <v>1.0123</v>
      </c>
    </row>
    <row r="109" spans="1:6">
      <c r="A109" s="3">
        <v>3</v>
      </c>
      <c r="B109" s="3" t="s">
        <v>21</v>
      </c>
      <c r="C109" s="9">
        <v>3.1199999999999999E-2</v>
      </c>
      <c r="D109" s="13">
        <f t="shared" si="24"/>
        <v>0.98040000000000005</v>
      </c>
      <c r="E109" s="8">
        <f>'TARIFNE STAVKE do 31.03.2022'!F100</f>
        <v>3.1899999999999998E-2</v>
      </c>
      <c r="F109" s="9">
        <f t="shared" si="25"/>
        <v>1.0123</v>
      </c>
    </row>
    <row r="110" spans="1:6">
      <c r="A110" s="3">
        <v>4</v>
      </c>
      <c r="B110" s="3" t="s">
        <v>23</v>
      </c>
      <c r="C110" s="9">
        <v>3.1199999999999999E-2</v>
      </c>
      <c r="D110" s="13">
        <f t="shared" si="24"/>
        <v>0.98040000000000005</v>
      </c>
      <c r="E110" s="8">
        <f>'TARIFNE STAVKE do 31.03.2022'!F101</f>
        <v>2.87E-2</v>
      </c>
      <c r="F110" s="9">
        <f t="shared" si="25"/>
        <v>1.0091000000000001</v>
      </c>
    </row>
    <row r="111" spans="1:6">
      <c r="A111" s="120" t="s">
        <v>45</v>
      </c>
      <c r="B111" s="121"/>
      <c r="C111" s="121"/>
      <c r="D111" s="121"/>
      <c r="E111" s="121"/>
      <c r="F111" s="121"/>
    </row>
    <row r="112" spans="1:6">
      <c r="A112" s="3">
        <v>1</v>
      </c>
      <c r="B112" s="3" t="s">
        <v>19</v>
      </c>
      <c r="C112" s="9">
        <v>3.1199999999999999E-2</v>
      </c>
      <c r="D112" s="13">
        <f t="shared" ref="D112:D113" si="26">C112+$C$9</f>
        <v>0.98040000000000005</v>
      </c>
      <c r="E112" s="8">
        <f>'TARIFNE STAVKE do 31.03.2022'!F105</f>
        <v>3.0499999999999999E-2</v>
      </c>
      <c r="F112" s="9">
        <f>(D112+E112)</f>
        <v>1.0109000000000001</v>
      </c>
    </row>
    <row r="113" spans="1:6">
      <c r="A113" s="3">
        <v>2</v>
      </c>
      <c r="B113" s="3" t="s">
        <v>20</v>
      </c>
      <c r="C113" s="9">
        <v>3.1199999999999999E-2</v>
      </c>
      <c r="D113" s="13">
        <f t="shared" si="26"/>
        <v>0.98040000000000005</v>
      </c>
      <c r="E113" s="8">
        <f>'TARIFNE STAVKE do 31.03.2022'!F106</f>
        <v>3.0499999999999999E-2</v>
      </c>
      <c r="F113" s="9">
        <f>(D113+E113)</f>
        <v>1.0109000000000001</v>
      </c>
    </row>
    <row r="115" spans="1:6">
      <c r="A115" s="117" t="s">
        <v>46</v>
      </c>
      <c r="B115" s="117"/>
      <c r="C115" s="117"/>
      <c r="D115" s="117"/>
      <c r="E115" s="117"/>
      <c r="F115" s="117"/>
    </row>
    <row r="116" spans="1:6" ht="38.25">
      <c r="A116" s="3" t="s">
        <v>8</v>
      </c>
      <c r="B116" s="3" t="s">
        <v>9</v>
      </c>
      <c r="C116" s="4" t="s">
        <v>10</v>
      </c>
      <c r="D116" s="4" t="s">
        <v>11</v>
      </c>
      <c r="E116" s="4" t="s">
        <v>12</v>
      </c>
      <c r="F116" s="4" t="s">
        <v>13</v>
      </c>
    </row>
    <row r="117" spans="1:6">
      <c r="A117" s="7"/>
      <c r="B117" s="7" t="s">
        <v>14</v>
      </c>
      <c r="C117" s="7" t="s">
        <v>15</v>
      </c>
      <c r="D117" s="7" t="s">
        <v>5</v>
      </c>
      <c r="E117" s="7" t="s">
        <v>16</v>
      </c>
      <c r="F117" s="11" t="s">
        <v>17</v>
      </c>
    </row>
    <row r="118" spans="1:6">
      <c r="A118" s="120" t="s">
        <v>47</v>
      </c>
      <c r="B118" s="121"/>
      <c r="C118" s="121"/>
      <c r="D118" s="121"/>
      <c r="E118" s="121"/>
      <c r="F118" s="121"/>
    </row>
    <row r="119" spans="1:6">
      <c r="A119" s="3">
        <v>1</v>
      </c>
      <c r="B119" s="3" t="s">
        <v>20</v>
      </c>
      <c r="C119" s="9">
        <v>2.5000000000000001E-2</v>
      </c>
      <c r="D119" s="13">
        <f t="shared" ref="D119:D123" si="27">C119+$C$9</f>
        <v>0.97420000000000007</v>
      </c>
      <c r="E119" s="8">
        <f>'TARIFNE STAVKE do 31.03.2022'!F110</f>
        <v>3.1899999999999998E-2</v>
      </c>
      <c r="F119" s="9">
        <f>(D119+E119)</f>
        <v>1.0061</v>
      </c>
    </row>
    <row r="120" spans="1:6">
      <c r="A120" s="3">
        <v>2</v>
      </c>
      <c r="B120" s="3" t="s">
        <v>21</v>
      </c>
      <c r="C120" s="9">
        <v>2.5000000000000001E-2</v>
      </c>
      <c r="D120" s="13">
        <f t="shared" si="27"/>
        <v>0.97420000000000007</v>
      </c>
      <c r="E120" s="8">
        <f>'TARIFNE STAVKE do 31.03.2022'!F111</f>
        <v>2.5499999999999998E-2</v>
      </c>
      <c r="F120" s="9">
        <f t="shared" ref="F120:F123" si="28">(D120+E120)</f>
        <v>0.99970000000000003</v>
      </c>
    </row>
    <row r="121" spans="1:6">
      <c r="A121" s="3">
        <v>3</v>
      </c>
      <c r="B121" s="3" t="s">
        <v>22</v>
      </c>
      <c r="C121" s="9">
        <v>2.5000000000000001E-2</v>
      </c>
      <c r="D121" s="13">
        <f t="shared" si="27"/>
        <v>0.97420000000000007</v>
      </c>
      <c r="E121" s="8">
        <f>'TARIFNE STAVKE do 31.03.2022'!F112</f>
        <v>2.3900000000000001E-2</v>
      </c>
      <c r="F121" s="9">
        <f t="shared" si="28"/>
        <v>0.9981000000000001</v>
      </c>
    </row>
    <row r="122" spans="1:6">
      <c r="A122" s="3">
        <v>4</v>
      </c>
      <c r="B122" s="3" t="s">
        <v>23</v>
      </c>
      <c r="C122" s="9">
        <v>2.5000000000000001E-2</v>
      </c>
      <c r="D122" s="13">
        <f t="shared" si="27"/>
        <v>0.97420000000000007</v>
      </c>
      <c r="E122" s="8">
        <f>'TARIFNE STAVKE do 31.03.2022'!F113</f>
        <v>2.23E-2</v>
      </c>
      <c r="F122" s="9">
        <f t="shared" si="28"/>
        <v>0.99650000000000005</v>
      </c>
    </row>
    <row r="123" spans="1:6">
      <c r="A123" s="3">
        <v>5</v>
      </c>
      <c r="B123" s="3" t="s">
        <v>24</v>
      </c>
      <c r="C123" s="9">
        <v>2.5000000000000001E-2</v>
      </c>
      <c r="D123" s="13">
        <f t="shared" si="27"/>
        <v>0.97420000000000007</v>
      </c>
      <c r="E123" s="8">
        <f>'TARIFNE STAVKE do 31.03.2022'!F114</f>
        <v>2.07E-2</v>
      </c>
      <c r="F123" s="9">
        <f t="shared" si="28"/>
        <v>0.99490000000000012</v>
      </c>
    </row>
    <row r="125" spans="1:6">
      <c r="A125" s="117" t="s">
        <v>48</v>
      </c>
      <c r="B125" s="117"/>
      <c r="C125" s="117"/>
      <c r="D125" s="117"/>
      <c r="E125" s="117"/>
      <c r="F125" s="117"/>
    </row>
    <row r="126" spans="1:6" ht="38.25">
      <c r="A126" s="3" t="s">
        <v>8</v>
      </c>
      <c r="B126" s="3" t="s">
        <v>9</v>
      </c>
      <c r="C126" s="4" t="s">
        <v>10</v>
      </c>
      <c r="D126" s="4" t="s">
        <v>11</v>
      </c>
      <c r="E126" s="4" t="s">
        <v>12</v>
      </c>
      <c r="F126" s="4" t="s">
        <v>13</v>
      </c>
    </row>
    <row r="127" spans="1:6">
      <c r="A127" s="7"/>
      <c r="B127" s="7" t="s">
        <v>14</v>
      </c>
      <c r="C127" s="7" t="s">
        <v>15</v>
      </c>
      <c r="D127" s="7" t="s">
        <v>5</v>
      </c>
      <c r="E127" s="7" t="s">
        <v>16</v>
      </c>
      <c r="F127" s="11" t="s">
        <v>17</v>
      </c>
    </row>
    <row r="128" spans="1:6">
      <c r="A128" s="120" t="s">
        <v>49</v>
      </c>
      <c r="B128" s="121"/>
      <c r="C128" s="121"/>
      <c r="D128" s="121"/>
      <c r="E128" s="121"/>
      <c r="F128" s="121"/>
    </row>
    <row r="129" spans="1:6">
      <c r="A129" s="3">
        <v>1</v>
      </c>
      <c r="B129" s="3" t="s">
        <v>19</v>
      </c>
      <c r="C129" s="9">
        <v>2.6599999999999999E-2</v>
      </c>
      <c r="D129" s="13">
        <f t="shared" ref="D129:D134" si="29">C129+$C$9</f>
        <v>0.9758</v>
      </c>
      <c r="E129" s="8">
        <f>'TARIFNE STAVKE do 31.03.2022'!F118</f>
        <v>3.2800000000000003E-2</v>
      </c>
      <c r="F129" s="9">
        <f>(D129+E129)</f>
        <v>1.0085999999999999</v>
      </c>
    </row>
    <row r="130" spans="1:6">
      <c r="A130" s="3">
        <v>2</v>
      </c>
      <c r="B130" s="3" t="s">
        <v>20</v>
      </c>
      <c r="C130" s="9">
        <v>2.6599999999999999E-2</v>
      </c>
      <c r="D130" s="13">
        <f t="shared" si="29"/>
        <v>0.9758</v>
      </c>
      <c r="E130" s="8">
        <f>'TARIFNE STAVKE do 31.03.2022'!F119</f>
        <v>3.2800000000000003E-2</v>
      </c>
      <c r="F130" s="9">
        <f t="shared" ref="F130:F134" si="30">(D130+E130)</f>
        <v>1.0085999999999999</v>
      </c>
    </row>
    <row r="131" spans="1:6">
      <c r="A131" s="3">
        <v>3</v>
      </c>
      <c r="B131" s="3" t="s">
        <v>21</v>
      </c>
      <c r="C131" s="9">
        <v>2.6599999999999999E-2</v>
      </c>
      <c r="D131" s="13">
        <f t="shared" si="29"/>
        <v>0.9758</v>
      </c>
      <c r="E131" s="8">
        <f>'TARIFNE STAVKE do 31.03.2022'!F120</f>
        <v>3.2800000000000003E-2</v>
      </c>
      <c r="F131" s="9">
        <f t="shared" si="30"/>
        <v>1.0085999999999999</v>
      </c>
    </row>
    <row r="132" spans="1:6">
      <c r="A132" s="3">
        <v>4</v>
      </c>
      <c r="B132" s="3" t="s">
        <v>22</v>
      </c>
      <c r="C132" s="9">
        <v>2.6599999999999999E-2</v>
      </c>
      <c r="D132" s="13">
        <f t="shared" si="29"/>
        <v>0.9758</v>
      </c>
      <c r="E132" s="8">
        <f>'TARIFNE STAVKE do 31.03.2022'!F121</f>
        <v>3.1199999999999999E-2</v>
      </c>
      <c r="F132" s="9">
        <f t="shared" si="30"/>
        <v>1.0069999999999999</v>
      </c>
    </row>
    <row r="133" spans="1:6">
      <c r="A133" s="3">
        <v>5</v>
      </c>
      <c r="B133" s="3" t="s">
        <v>23</v>
      </c>
      <c r="C133" s="9">
        <v>2.6599999999999999E-2</v>
      </c>
      <c r="D133" s="13">
        <f t="shared" si="29"/>
        <v>0.9758</v>
      </c>
      <c r="E133" s="8">
        <f>'TARIFNE STAVKE do 31.03.2022'!F122</f>
        <v>2.9499999999999998E-2</v>
      </c>
      <c r="F133" s="9">
        <f t="shared" si="30"/>
        <v>1.0053000000000001</v>
      </c>
    </row>
    <row r="134" spans="1:6">
      <c r="A134" s="3">
        <v>6</v>
      </c>
      <c r="B134" s="3" t="s">
        <v>24</v>
      </c>
      <c r="C134" s="9">
        <v>2.6599999999999999E-2</v>
      </c>
      <c r="D134" s="13">
        <f t="shared" si="29"/>
        <v>0.9758</v>
      </c>
      <c r="E134" s="8">
        <f>'TARIFNE STAVKE do 31.03.2022'!F123</f>
        <v>2.7900000000000001E-2</v>
      </c>
      <c r="F134" s="9">
        <f t="shared" si="30"/>
        <v>1.0037</v>
      </c>
    </row>
    <row r="135" spans="1:6">
      <c r="A135" s="120" t="s">
        <v>50</v>
      </c>
      <c r="B135" s="121"/>
      <c r="C135" s="121"/>
      <c r="D135" s="121"/>
      <c r="E135" s="121"/>
      <c r="F135" s="121"/>
    </row>
    <row r="136" spans="1:6">
      <c r="A136" s="3">
        <v>1</v>
      </c>
      <c r="B136" s="3" t="s">
        <v>19</v>
      </c>
      <c r="C136" s="9">
        <v>2.6599999999999999E-2</v>
      </c>
      <c r="D136" s="13">
        <f t="shared" ref="D136:D140" si="31">C136+$C$9</f>
        <v>0.9758</v>
      </c>
      <c r="E136" s="8">
        <f>'TARIFNE STAVKE do 31.03.2022'!F127</f>
        <v>4.3700000000000003E-2</v>
      </c>
      <c r="F136" s="9">
        <f>(D136+E136)</f>
        <v>1.0195000000000001</v>
      </c>
    </row>
    <row r="137" spans="1:6">
      <c r="A137" s="3">
        <v>2</v>
      </c>
      <c r="B137" s="3" t="s">
        <v>20</v>
      </c>
      <c r="C137" s="9">
        <v>2.6599999999999999E-2</v>
      </c>
      <c r="D137" s="13">
        <f t="shared" si="31"/>
        <v>0.9758</v>
      </c>
      <c r="E137" s="8">
        <f>'TARIFNE STAVKE do 31.03.2022'!F128</f>
        <v>3.6400000000000002E-2</v>
      </c>
      <c r="F137" s="9">
        <f t="shared" ref="F137:F140" si="32">(D137+E137)</f>
        <v>1.0122</v>
      </c>
    </row>
    <row r="138" spans="1:6">
      <c r="A138" s="3">
        <v>3</v>
      </c>
      <c r="B138" s="3" t="s">
        <v>21</v>
      </c>
      <c r="C138" s="9">
        <v>2.6599999999999999E-2</v>
      </c>
      <c r="D138" s="13">
        <f t="shared" si="31"/>
        <v>0.9758</v>
      </c>
      <c r="E138" s="8">
        <f>'TARIFNE STAVKE do 31.03.2022'!F129</f>
        <v>3.2800000000000003E-2</v>
      </c>
      <c r="F138" s="9">
        <f t="shared" si="32"/>
        <v>1.0085999999999999</v>
      </c>
    </row>
    <row r="139" spans="1:6">
      <c r="A139" s="3">
        <v>4</v>
      </c>
      <c r="B139" s="3" t="s">
        <v>22</v>
      </c>
      <c r="C139" s="9">
        <v>2.6599999999999999E-2</v>
      </c>
      <c r="D139" s="13">
        <f t="shared" si="31"/>
        <v>0.9758</v>
      </c>
      <c r="E139" s="8">
        <f>'TARIFNE STAVKE do 31.03.2022'!F130</f>
        <v>3.09E-2</v>
      </c>
      <c r="F139" s="9">
        <f t="shared" si="32"/>
        <v>1.0066999999999999</v>
      </c>
    </row>
    <row r="140" spans="1:6">
      <c r="A140" s="3">
        <v>5</v>
      </c>
      <c r="B140" s="3" t="s">
        <v>23</v>
      </c>
      <c r="C140" s="9">
        <v>2.6599999999999999E-2</v>
      </c>
      <c r="D140" s="13">
        <f t="shared" si="31"/>
        <v>0.9758</v>
      </c>
      <c r="E140" s="8">
        <f>'TARIFNE STAVKE do 31.03.2022'!F131</f>
        <v>3.09E-2</v>
      </c>
      <c r="F140" s="9">
        <f t="shared" si="32"/>
        <v>1.0066999999999999</v>
      </c>
    </row>
    <row r="142" spans="1:6">
      <c r="A142" s="117" t="s">
        <v>51</v>
      </c>
      <c r="B142" s="117"/>
      <c r="C142" s="117"/>
      <c r="D142" s="117"/>
      <c r="E142" s="117"/>
      <c r="F142" s="117"/>
    </row>
    <row r="143" spans="1:6" ht="38.25">
      <c r="A143" s="3" t="s">
        <v>8</v>
      </c>
      <c r="B143" s="3" t="s">
        <v>9</v>
      </c>
      <c r="C143" s="4" t="s">
        <v>10</v>
      </c>
      <c r="D143" s="4" t="s">
        <v>11</v>
      </c>
      <c r="E143" s="4" t="s">
        <v>12</v>
      </c>
      <c r="F143" s="4" t="s">
        <v>13</v>
      </c>
    </row>
    <row r="144" spans="1:6">
      <c r="A144" s="7"/>
      <c r="B144" s="7" t="s">
        <v>14</v>
      </c>
      <c r="C144" s="7" t="s">
        <v>15</v>
      </c>
      <c r="D144" s="7" t="s">
        <v>5</v>
      </c>
      <c r="E144" s="7" t="s">
        <v>16</v>
      </c>
      <c r="F144" s="11" t="s">
        <v>17</v>
      </c>
    </row>
    <row r="145" spans="1:6">
      <c r="A145" s="120" t="s">
        <v>52</v>
      </c>
      <c r="B145" s="121"/>
      <c r="C145" s="121"/>
      <c r="D145" s="121"/>
      <c r="E145" s="121"/>
      <c r="F145" s="121"/>
    </row>
    <row r="146" spans="1:6">
      <c r="A146" s="3">
        <v>1</v>
      </c>
      <c r="B146" s="3" t="s">
        <v>19</v>
      </c>
      <c r="C146" s="9">
        <v>2.63E-2</v>
      </c>
      <c r="D146" s="13">
        <f t="shared" ref="D146:D150" si="33">C146+$C$9</f>
        <v>0.97550000000000003</v>
      </c>
      <c r="E146" s="8">
        <f>'TARIFNE STAVKE do 31.03.2022'!F135</f>
        <v>5.8400000000000001E-2</v>
      </c>
      <c r="F146" s="9">
        <f>(D146+E146)</f>
        <v>1.0339</v>
      </c>
    </row>
    <row r="147" spans="1:6">
      <c r="A147" s="3">
        <v>2</v>
      </c>
      <c r="B147" s="3" t="s">
        <v>20</v>
      </c>
      <c r="C147" s="9">
        <v>2.63E-2</v>
      </c>
      <c r="D147" s="13">
        <f t="shared" si="33"/>
        <v>0.97550000000000003</v>
      </c>
      <c r="E147" s="8">
        <f>'TARIFNE STAVKE do 31.03.2022'!F136</f>
        <v>5.0799999999999998E-2</v>
      </c>
      <c r="F147" s="9">
        <f t="shared" ref="F147:F150" si="34">(D147+E147)</f>
        <v>1.0263</v>
      </c>
    </row>
    <row r="148" spans="1:6">
      <c r="A148" s="3">
        <v>3</v>
      </c>
      <c r="B148" s="3" t="s">
        <v>21</v>
      </c>
      <c r="C148" s="9">
        <v>2.63E-2</v>
      </c>
      <c r="D148" s="13">
        <f t="shared" si="33"/>
        <v>0.97550000000000003</v>
      </c>
      <c r="E148" s="8">
        <f>'TARIFNE STAVKE do 31.03.2022'!F137</f>
        <v>4.3200000000000002E-2</v>
      </c>
      <c r="F148" s="9">
        <f t="shared" si="34"/>
        <v>1.0186999999999999</v>
      </c>
    </row>
    <row r="149" spans="1:6">
      <c r="A149" s="3">
        <v>4</v>
      </c>
      <c r="B149" s="3" t="s">
        <v>22</v>
      </c>
      <c r="C149" s="9">
        <v>2.63E-2</v>
      </c>
      <c r="D149" s="13">
        <f t="shared" si="33"/>
        <v>0.97550000000000003</v>
      </c>
      <c r="E149" s="8">
        <f>'TARIFNE STAVKE do 31.03.2022'!F138</f>
        <v>4.2200000000000001E-2</v>
      </c>
      <c r="F149" s="9">
        <f t="shared" si="34"/>
        <v>1.0177</v>
      </c>
    </row>
    <row r="150" spans="1:6">
      <c r="A150" s="3">
        <v>5</v>
      </c>
      <c r="B150" s="3" t="s">
        <v>23</v>
      </c>
      <c r="C150" s="9">
        <v>2.63E-2</v>
      </c>
      <c r="D150" s="13">
        <f t="shared" si="33"/>
        <v>0.97550000000000003</v>
      </c>
      <c r="E150" s="8">
        <f>'TARIFNE STAVKE do 31.03.2022'!F139</f>
        <v>4.0599999999999997E-2</v>
      </c>
      <c r="F150" s="9">
        <f t="shared" si="34"/>
        <v>1.0161</v>
      </c>
    </row>
    <row r="152" spans="1:6">
      <c r="A152" s="117" t="s">
        <v>53</v>
      </c>
      <c r="B152" s="117"/>
      <c r="C152" s="117"/>
      <c r="D152" s="117"/>
      <c r="E152" s="117"/>
      <c r="F152" s="117"/>
    </row>
    <row r="153" spans="1:6" ht="38.25">
      <c r="A153" s="3" t="s">
        <v>8</v>
      </c>
      <c r="B153" s="3" t="s">
        <v>9</v>
      </c>
      <c r="C153" s="4" t="s">
        <v>10</v>
      </c>
      <c r="D153" s="4" t="s">
        <v>11</v>
      </c>
      <c r="E153" s="4" t="s">
        <v>12</v>
      </c>
      <c r="F153" s="4" t="s">
        <v>13</v>
      </c>
    </row>
    <row r="154" spans="1:6">
      <c r="A154" s="7"/>
      <c r="B154" s="7" t="s">
        <v>14</v>
      </c>
      <c r="C154" s="7" t="s">
        <v>15</v>
      </c>
      <c r="D154" s="7" t="s">
        <v>5</v>
      </c>
      <c r="E154" s="7" t="s">
        <v>16</v>
      </c>
      <c r="F154" s="11" t="s">
        <v>17</v>
      </c>
    </row>
    <row r="155" spans="1:6">
      <c r="A155" s="120" t="s">
        <v>54</v>
      </c>
      <c r="B155" s="121"/>
      <c r="C155" s="121"/>
      <c r="D155" s="121"/>
      <c r="E155" s="121"/>
      <c r="F155" s="121"/>
    </row>
    <row r="156" spans="1:6">
      <c r="A156" s="3">
        <v>1</v>
      </c>
      <c r="B156" s="3" t="s">
        <v>19</v>
      </c>
      <c r="C156" s="9">
        <v>2.6599999999999999E-2</v>
      </c>
      <c r="D156" s="13">
        <f t="shared" ref="D156:D161" si="35">C156+$C$9</f>
        <v>0.9758</v>
      </c>
      <c r="E156" s="8">
        <f>'TARIFNE STAVKE do 31.03.2022'!F143</f>
        <v>6.0699999999999997E-2</v>
      </c>
      <c r="F156" s="9">
        <f>(D156+E156)</f>
        <v>1.0365</v>
      </c>
    </row>
    <row r="157" spans="1:6">
      <c r="A157" s="3">
        <v>2</v>
      </c>
      <c r="B157" s="3" t="s">
        <v>20</v>
      </c>
      <c r="C157" s="9">
        <v>2.6599999999999999E-2</v>
      </c>
      <c r="D157" s="13">
        <f t="shared" si="35"/>
        <v>0.9758</v>
      </c>
      <c r="E157" s="8">
        <f>'TARIFNE STAVKE do 31.03.2022'!F144</f>
        <v>6.0699999999999997E-2</v>
      </c>
      <c r="F157" s="9">
        <f t="shared" ref="F157:F161" si="36">(D157+E157)</f>
        <v>1.0365</v>
      </c>
    </row>
    <row r="158" spans="1:6">
      <c r="A158" s="3">
        <v>3</v>
      </c>
      <c r="B158" s="3" t="s">
        <v>21</v>
      </c>
      <c r="C158" s="9">
        <v>2.6599999999999999E-2</v>
      </c>
      <c r="D158" s="13">
        <f t="shared" si="35"/>
        <v>0.9758</v>
      </c>
      <c r="E158" s="8">
        <f>'TARIFNE STAVKE do 31.03.2022'!F145</f>
        <v>4.8599999999999997E-2</v>
      </c>
      <c r="F158" s="9">
        <f t="shared" si="36"/>
        <v>1.0244</v>
      </c>
    </row>
    <row r="159" spans="1:6">
      <c r="A159" s="3">
        <v>4</v>
      </c>
      <c r="B159" s="3" t="s">
        <v>22</v>
      </c>
      <c r="C159" s="9">
        <v>2.6599999999999999E-2</v>
      </c>
      <c r="D159" s="13">
        <f t="shared" si="35"/>
        <v>0.9758</v>
      </c>
      <c r="E159" s="8">
        <f>'TARIFNE STAVKE do 31.03.2022'!F146</f>
        <v>4.5499999999999999E-2</v>
      </c>
      <c r="F159" s="9">
        <f t="shared" si="36"/>
        <v>1.0213000000000001</v>
      </c>
    </row>
    <row r="160" spans="1:6">
      <c r="A160" s="3">
        <v>5</v>
      </c>
      <c r="B160" s="3" t="s">
        <v>23</v>
      </c>
      <c r="C160" s="9">
        <v>2.6599999999999999E-2</v>
      </c>
      <c r="D160" s="13">
        <f t="shared" si="35"/>
        <v>0.9758</v>
      </c>
      <c r="E160" s="8">
        <f>'TARIFNE STAVKE do 31.03.2022'!F147</f>
        <v>4.2500000000000003E-2</v>
      </c>
      <c r="F160" s="9">
        <f t="shared" si="36"/>
        <v>1.0183</v>
      </c>
    </row>
    <row r="161" spans="1:6">
      <c r="A161" s="3">
        <v>6</v>
      </c>
      <c r="B161" s="3" t="s">
        <v>24</v>
      </c>
      <c r="C161" s="9">
        <v>2.6599999999999999E-2</v>
      </c>
      <c r="D161" s="13">
        <f t="shared" si="35"/>
        <v>0.9758</v>
      </c>
      <c r="E161" s="8">
        <f>'TARIFNE STAVKE do 31.03.2022'!F148</f>
        <v>3.95E-2</v>
      </c>
      <c r="F161" s="9">
        <f t="shared" si="36"/>
        <v>1.0153000000000001</v>
      </c>
    </row>
    <row r="163" spans="1:6">
      <c r="A163" s="117" t="s">
        <v>55</v>
      </c>
      <c r="B163" s="117"/>
      <c r="C163" s="117"/>
      <c r="D163" s="117"/>
      <c r="E163" s="117"/>
      <c r="F163" s="117"/>
    </row>
    <row r="164" spans="1:6" ht="38.25">
      <c r="A164" s="3" t="s">
        <v>8</v>
      </c>
      <c r="B164" s="3" t="s">
        <v>9</v>
      </c>
      <c r="C164" s="4" t="s">
        <v>10</v>
      </c>
      <c r="D164" s="4" t="s">
        <v>11</v>
      </c>
      <c r="E164" s="4" t="s">
        <v>12</v>
      </c>
      <c r="F164" s="4" t="s">
        <v>13</v>
      </c>
    </row>
    <row r="165" spans="1:6">
      <c r="A165" s="7"/>
      <c r="B165" s="7" t="s">
        <v>14</v>
      </c>
      <c r="C165" s="7" t="s">
        <v>15</v>
      </c>
      <c r="D165" s="7" t="s">
        <v>5</v>
      </c>
      <c r="E165" s="7" t="s">
        <v>16</v>
      </c>
      <c r="F165" s="11" t="s">
        <v>17</v>
      </c>
    </row>
    <row r="166" spans="1:6">
      <c r="A166" s="120" t="s">
        <v>56</v>
      </c>
      <c r="B166" s="121"/>
      <c r="C166" s="121"/>
      <c r="D166" s="121"/>
      <c r="E166" s="121"/>
      <c r="F166" s="121"/>
    </row>
    <row r="167" spans="1:6">
      <c r="A167" s="3">
        <v>1</v>
      </c>
      <c r="B167" s="3" t="s">
        <v>19</v>
      </c>
      <c r="C167" s="9">
        <v>2.6599999999999999E-2</v>
      </c>
      <c r="D167" s="13">
        <f t="shared" ref="D167:D172" si="37">C167+$C$9</f>
        <v>0.9758</v>
      </c>
      <c r="E167" s="8">
        <f>'TARIFNE STAVKE do 31.03.2022'!F152</f>
        <v>3.8699999999999998E-2</v>
      </c>
      <c r="F167" s="9">
        <f>(D167+E167)</f>
        <v>1.0145</v>
      </c>
    </row>
    <row r="168" spans="1:6">
      <c r="A168" s="3">
        <v>2</v>
      </c>
      <c r="B168" s="3" t="s">
        <v>20</v>
      </c>
      <c r="C168" s="9">
        <v>2.6599999999999999E-2</v>
      </c>
      <c r="D168" s="13">
        <f t="shared" si="37"/>
        <v>0.9758</v>
      </c>
      <c r="E168" s="8">
        <f>'TARIFNE STAVKE do 31.03.2022'!F153</f>
        <v>3.8699999999999998E-2</v>
      </c>
      <c r="F168" s="9">
        <f t="shared" ref="F168:F172" si="38">(D168+E168)</f>
        <v>1.0145</v>
      </c>
    </row>
    <row r="169" spans="1:6">
      <c r="A169" s="3">
        <v>3</v>
      </c>
      <c r="B169" s="3" t="s">
        <v>21</v>
      </c>
      <c r="C169" s="9">
        <v>2.6599999999999999E-2</v>
      </c>
      <c r="D169" s="13">
        <f t="shared" si="37"/>
        <v>0.9758</v>
      </c>
      <c r="E169" s="8">
        <f>'TARIFNE STAVKE do 31.03.2022'!F154</f>
        <v>3.1E-2</v>
      </c>
      <c r="F169" s="9">
        <f t="shared" si="38"/>
        <v>1.0067999999999999</v>
      </c>
    </row>
    <row r="170" spans="1:6">
      <c r="A170" s="3">
        <v>4</v>
      </c>
      <c r="B170" s="3" t="s">
        <v>22</v>
      </c>
      <c r="C170" s="9">
        <v>2.6599999999999999E-2</v>
      </c>
      <c r="D170" s="13">
        <f t="shared" si="37"/>
        <v>0.9758</v>
      </c>
      <c r="E170" s="8">
        <f>'TARIFNE STAVKE do 31.03.2022'!F155</f>
        <v>2.9000000000000001E-2</v>
      </c>
      <c r="F170" s="9">
        <f t="shared" si="38"/>
        <v>1.0047999999999999</v>
      </c>
    </row>
    <row r="171" spans="1:6">
      <c r="A171" s="3">
        <v>5</v>
      </c>
      <c r="B171" s="3" t="s">
        <v>23</v>
      </c>
      <c r="C171" s="9">
        <v>2.6599999999999999E-2</v>
      </c>
      <c r="D171" s="13">
        <f t="shared" si="37"/>
        <v>0.9758</v>
      </c>
      <c r="E171" s="8">
        <f>'TARIFNE STAVKE do 31.03.2022'!F156</f>
        <v>2.7099999999999999E-2</v>
      </c>
      <c r="F171" s="9">
        <f t="shared" si="38"/>
        <v>1.0028999999999999</v>
      </c>
    </row>
    <row r="172" spans="1:6">
      <c r="A172" s="3">
        <v>6</v>
      </c>
      <c r="B172" s="3" t="s">
        <v>24</v>
      </c>
      <c r="C172" s="9">
        <v>2.6599999999999999E-2</v>
      </c>
      <c r="D172" s="13">
        <f t="shared" si="37"/>
        <v>0.9758</v>
      </c>
      <c r="E172" s="8">
        <f>'TARIFNE STAVKE do 31.03.2022'!F157</f>
        <v>2.52E-2</v>
      </c>
      <c r="F172" s="9">
        <f t="shared" si="38"/>
        <v>1.0009999999999999</v>
      </c>
    </row>
    <row r="174" spans="1:6">
      <c r="A174" s="117" t="s">
        <v>57</v>
      </c>
      <c r="B174" s="117"/>
      <c r="C174" s="117"/>
      <c r="D174" s="117"/>
      <c r="E174" s="117"/>
      <c r="F174" s="117"/>
    </row>
    <row r="175" spans="1:6" ht="38.25">
      <c r="A175" s="3" t="s">
        <v>8</v>
      </c>
      <c r="B175" s="3" t="s">
        <v>9</v>
      </c>
      <c r="C175" s="4" t="s">
        <v>10</v>
      </c>
      <c r="D175" s="4" t="s">
        <v>11</v>
      </c>
      <c r="E175" s="4" t="s">
        <v>12</v>
      </c>
      <c r="F175" s="4" t="s">
        <v>13</v>
      </c>
    </row>
    <row r="176" spans="1:6">
      <c r="A176" s="7"/>
      <c r="B176" s="7" t="s">
        <v>14</v>
      </c>
      <c r="C176" s="7" t="s">
        <v>15</v>
      </c>
      <c r="D176" s="7" t="s">
        <v>5</v>
      </c>
      <c r="E176" s="7" t="s">
        <v>16</v>
      </c>
      <c r="F176" s="11" t="s">
        <v>17</v>
      </c>
    </row>
    <row r="177" spans="1:6">
      <c r="A177" s="120" t="s">
        <v>58</v>
      </c>
      <c r="B177" s="121"/>
      <c r="C177" s="121"/>
      <c r="D177" s="121"/>
      <c r="E177" s="121"/>
      <c r="F177" s="121"/>
    </row>
    <row r="178" spans="1:6">
      <c r="A178" s="3">
        <v>1</v>
      </c>
      <c r="B178" s="3" t="s">
        <v>20</v>
      </c>
      <c r="C178" s="9">
        <v>2.6599999999999999E-2</v>
      </c>
      <c r="D178" s="13">
        <f t="shared" ref="D178:D180" si="39">C178+$C$9</f>
        <v>0.9758</v>
      </c>
      <c r="E178" s="8">
        <f>'TARIFNE STAVKE do 31.03.2022'!F161</f>
        <v>3.0300000000000001E-2</v>
      </c>
      <c r="F178" s="9">
        <f>(D178+E178)</f>
        <v>1.0061</v>
      </c>
    </row>
    <row r="179" spans="1:6">
      <c r="A179" s="3">
        <v>2</v>
      </c>
      <c r="B179" s="3" t="s">
        <v>21</v>
      </c>
      <c r="C179" s="9">
        <v>2.6599999999999999E-2</v>
      </c>
      <c r="D179" s="13">
        <f t="shared" si="39"/>
        <v>0.9758</v>
      </c>
      <c r="E179" s="8">
        <f>'TARIFNE STAVKE do 31.03.2022'!F162</f>
        <v>2.9700000000000001E-2</v>
      </c>
      <c r="F179" s="9">
        <f t="shared" ref="F179:F180" si="40">(D179+E179)</f>
        <v>1.0055000000000001</v>
      </c>
    </row>
    <row r="180" spans="1:6">
      <c r="A180" s="3">
        <v>3</v>
      </c>
      <c r="B180" s="3" t="s">
        <v>23</v>
      </c>
      <c r="C180" s="9">
        <v>2.6599999999999999E-2</v>
      </c>
      <c r="D180" s="13">
        <f t="shared" si="39"/>
        <v>0.9758</v>
      </c>
      <c r="E180" s="8">
        <f>'TARIFNE STAVKE do 31.03.2022'!F163</f>
        <v>2.7300000000000001E-2</v>
      </c>
      <c r="F180" s="9">
        <f t="shared" si="40"/>
        <v>1.0031000000000001</v>
      </c>
    </row>
    <row r="182" spans="1:6">
      <c r="A182" s="117" t="s">
        <v>59</v>
      </c>
      <c r="B182" s="117"/>
      <c r="C182" s="117"/>
      <c r="D182" s="117"/>
      <c r="E182" s="117"/>
      <c r="F182" s="117"/>
    </row>
    <row r="183" spans="1:6" ht="38.25">
      <c r="A183" s="3" t="s">
        <v>8</v>
      </c>
      <c r="B183" s="3" t="s">
        <v>9</v>
      </c>
      <c r="C183" s="4" t="s">
        <v>10</v>
      </c>
      <c r="D183" s="4" t="s">
        <v>11</v>
      </c>
      <c r="E183" s="4" t="s">
        <v>12</v>
      </c>
      <c r="F183" s="4" t="s">
        <v>13</v>
      </c>
    </row>
    <row r="184" spans="1:6">
      <c r="A184" s="7"/>
      <c r="B184" s="7" t="s">
        <v>14</v>
      </c>
      <c r="C184" s="7" t="s">
        <v>15</v>
      </c>
      <c r="D184" s="7" t="s">
        <v>5</v>
      </c>
      <c r="E184" s="7" t="s">
        <v>16</v>
      </c>
      <c r="F184" s="11" t="s">
        <v>17</v>
      </c>
    </row>
    <row r="185" spans="1:6">
      <c r="A185" s="120" t="s">
        <v>60</v>
      </c>
      <c r="B185" s="121"/>
      <c r="C185" s="121"/>
      <c r="D185" s="121"/>
      <c r="E185" s="121"/>
      <c r="F185" s="121"/>
    </row>
    <row r="186" spans="1:6">
      <c r="A186" s="3">
        <v>1</v>
      </c>
      <c r="B186" s="3" t="s">
        <v>20</v>
      </c>
      <c r="C186" s="9">
        <v>2.6599999999999999E-2</v>
      </c>
      <c r="D186" s="13">
        <f t="shared" ref="D186:D189" si="41">C186+$C$9</f>
        <v>0.9758</v>
      </c>
      <c r="E186" s="8">
        <f>'TARIFNE STAVKE do 31.03.2022'!F167</f>
        <v>6.9199999999999998E-2</v>
      </c>
      <c r="F186" s="9">
        <f t="shared" ref="F186:F189" si="42">(D186+E186)</f>
        <v>1.0449999999999999</v>
      </c>
    </row>
    <row r="187" spans="1:6">
      <c r="A187" s="3">
        <v>2</v>
      </c>
      <c r="B187" s="3" t="s">
        <v>21</v>
      </c>
      <c r="C187" s="9">
        <v>2.6599999999999999E-2</v>
      </c>
      <c r="D187" s="13">
        <f t="shared" si="41"/>
        <v>0.9758</v>
      </c>
      <c r="E187" s="8">
        <f>'TARIFNE STAVKE do 31.03.2022'!F168</f>
        <v>6.5699999999999995E-2</v>
      </c>
      <c r="F187" s="9">
        <f t="shared" si="42"/>
        <v>1.0415000000000001</v>
      </c>
    </row>
    <row r="188" spans="1:6">
      <c r="A188" s="3">
        <v>3</v>
      </c>
      <c r="B188" s="3" t="s">
        <v>23</v>
      </c>
      <c r="C188" s="9">
        <v>2.6599999999999999E-2</v>
      </c>
      <c r="D188" s="13">
        <f t="shared" si="41"/>
        <v>0.9758</v>
      </c>
      <c r="E188" s="8">
        <f>'TARIFNE STAVKE do 31.03.2022'!F169</f>
        <v>5.8799999999999998E-2</v>
      </c>
      <c r="F188" s="9">
        <f t="shared" si="42"/>
        <v>1.0346</v>
      </c>
    </row>
    <row r="189" spans="1:6">
      <c r="A189" s="3">
        <v>4</v>
      </c>
      <c r="B189" s="3" t="s">
        <v>25</v>
      </c>
      <c r="C189" s="9">
        <v>2.6599999999999999E-2</v>
      </c>
      <c r="D189" s="13">
        <f t="shared" si="41"/>
        <v>0.9758</v>
      </c>
      <c r="E189" s="8">
        <f>'TARIFNE STAVKE do 31.03.2022'!F170</f>
        <v>4.1500000000000002E-2</v>
      </c>
      <c r="F189" s="9">
        <f t="shared" si="42"/>
        <v>1.0173000000000001</v>
      </c>
    </row>
    <row r="191" spans="1:6">
      <c r="A191" s="117" t="s">
        <v>61</v>
      </c>
      <c r="B191" s="117"/>
      <c r="C191" s="117"/>
      <c r="D191" s="117"/>
      <c r="E191" s="117"/>
      <c r="F191" s="117"/>
    </row>
    <row r="192" spans="1:6" ht="38.25">
      <c r="A192" s="3" t="s">
        <v>8</v>
      </c>
      <c r="B192" s="3" t="s">
        <v>9</v>
      </c>
      <c r="C192" s="4" t="s">
        <v>10</v>
      </c>
      <c r="D192" s="4" t="s">
        <v>11</v>
      </c>
      <c r="E192" s="4" t="s">
        <v>12</v>
      </c>
      <c r="F192" s="4" t="s">
        <v>13</v>
      </c>
    </row>
    <row r="193" spans="1:6">
      <c r="A193" s="7"/>
      <c r="B193" s="7" t="s">
        <v>14</v>
      </c>
      <c r="C193" s="7" t="s">
        <v>15</v>
      </c>
      <c r="D193" s="7" t="s">
        <v>5</v>
      </c>
      <c r="E193" s="7" t="s">
        <v>16</v>
      </c>
      <c r="F193" s="11" t="s">
        <v>17</v>
      </c>
    </row>
    <row r="194" spans="1:6">
      <c r="A194" s="120" t="s">
        <v>62</v>
      </c>
      <c r="B194" s="121"/>
      <c r="C194" s="121"/>
      <c r="D194" s="121"/>
      <c r="E194" s="121"/>
      <c r="F194" s="121"/>
    </row>
    <row r="195" spans="1:6">
      <c r="A195" s="3">
        <v>1</v>
      </c>
      <c r="B195" s="3" t="s">
        <v>19</v>
      </c>
      <c r="C195" s="9">
        <v>2.5899999999999999E-2</v>
      </c>
      <c r="D195" s="13">
        <f t="shared" ref="D195:D199" si="43">C195+$C$9</f>
        <v>0.97510000000000008</v>
      </c>
      <c r="E195" s="8">
        <f>'TARIFNE STAVKE do 31.03.2022'!F174</f>
        <v>2.93E-2</v>
      </c>
      <c r="F195" s="9">
        <f t="shared" ref="F195:F199" si="44">(D195+E195)</f>
        <v>1.0044000000000002</v>
      </c>
    </row>
    <row r="196" spans="1:6">
      <c r="A196" s="3">
        <v>2</v>
      </c>
      <c r="B196" s="3" t="s">
        <v>20</v>
      </c>
      <c r="C196" s="9">
        <v>2.5899999999999999E-2</v>
      </c>
      <c r="D196" s="13">
        <f t="shared" si="43"/>
        <v>0.97510000000000008</v>
      </c>
      <c r="E196" s="8">
        <f>'TARIFNE STAVKE do 31.03.2022'!F175</f>
        <v>2.93E-2</v>
      </c>
      <c r="F196" s="9">
        <f t="shared" si="44"/>
        <v>1.0044000000000002</v>
      </c>
    </row>
    <row r="197" spans="1:6">
      <c r="A197" s="3">
        <v>3</v>
      </c>
      <c r="B197" s="3" t="s">
        <v>21</v>
      </c>
      <c r="C197" s="9">
        <v>2.5899999999999999E-2</v>
      </c>
      <c r="D197" s="13">
        <f t="shared" si="43"/>
        <v>0.97510000000000008</v>
      </c>
      <c r="E197" s="8">
        <f>'TARIFNE STAVKE do 31.03.2022'!F176</f>
        <v>2.64E-2</v>
      </c>
      <c r="F197" s="9">
        <f t="shared" si="44"/>
        <v>1.0015000000000001</v>
      </c>
    </row>
    <row r="198" spans="1:6">
      <c r="A198" s="3">
        <v>4</v>
      </c>
      <c r="B198" s="3" t="s">
        <v>22</v>
      </c>
      <c r="C198" s="9">
        <v>2.5899999999999999E-2</v>
      </c>
      <c r="D198" s="13">
        <f t="shared" si="43"/>
        <v>0.97510000000000008</v>
      </c>
      <c r="E198" s="8">
        <f>'TARIFNE STAVKE do 31.03.2022'!F177</f>
        <v>2.64E-2</v>
      </c>
      <c r="F198" s="9">
        <f t="shared" si="44"/>
        <v>1.0015000000000001</v>
      </c>
    </row>
    <row r="199" spans="1:6">
      <c r="A199" s="3">
        <v>5</v>
      </c>
      <c r="B199" s="3" t="s">
        <v>23</v>
      </c>
      <c r="C199" s="9">
        <v>2.5899999999999999E-2</v>
      </c>
      <c r="D199" s="13">
        <f t="shared" si="43"/>
        <v>0.97510000000000008</v>
      </c>
      <c r="E199" s="8">
        <f>'TARIFNE STAVKE do 31.03.2022'!F178</f>
        <v>2.3400000000000001E-2</v>
      </c>
      <c r="F199" s="9">
        <f t="shared" si="44"/>
        <v>0.99850000000000005</v>
      </c>
    </row>
    <row r="201" spans="1:6">
      <c r="A201" s="117" t="s">
        <v>63</v>
      </c>
      <c r="B201" s="117"/>
      <c r="C201" s="117"/>
      <c r="D201" s="117"/>
      <c r="E201" s="117"/>
      <c r="F201" s="117"/>
    </row>
    <row r="202" spans="1:6" ht="38.25">
      <c r="A202" s="3" t="s">
        <v>8</v>
      </c>
      <c r="B202" s="3" t="s">
        <v>9</v>
      </c>
      <c r="C202" s="4" t="s">
        <v>10</v>
      </c>
      <c r="D202" s="4" t="s">
        <v>11</v>
      </c>
      <c r="E202" s="4" t="s">
        <v>12</v>
      </c>
      <c r="F202" s="4" t="s">
        <v>13</v>
      </c>
    </row>
    <row r="203" spans="1:6">
      <c r="A203" s="7"/>
      <c r="B203" s="7" t="s">
        <v>14</v>
      </c>
      <c r="C203" s="7" t="s">
        <v>15</v>
      </c>
      <c r="D203" s="7" t="s">
        <v>5</v>
      </c>
      <c r="E203" s="7" t="s">
        <v>16</v>
      </c>
      <c r="F203" s="11" t="s">
        <v>17</v>
      </c>
    </row>
    <row r="204" spans="1:6">
      <c r="A204" s="120" t="s">
        <v>64</v>
      </c>
      <c r="B204" s="121"/>
      <c r="C204" s="121"/>
      <c r="D204" s="121"/>
      <c r="E204" s="121"/>
      <c r="F204" s="121"/>
    </row>
    <row r="205" spans="1:6">
      <c r="A205" s="3">
        <v>1</v>
      </c>
      <c r="B205" s="3" t="s">
        <v>19</v>
      </c>
      <c r="C205" s="9">
        <v>2.5899999999999999E-2</v>
      </c>
      <c r="D205" s="13">
        <f t="shared" ref="D205:D209" si="45">C205+$C$9</f>
        <v>0.97510000000000008</v>
      </c>
      <c r="E205" s="8">
        <f>'TARIFNE STAVKE do 31.03.2022'!F182</f>
        <v>4.9700000000000001E-2</v>
      </c>
      <c r="F205" s="9">
        <f t="shared" ref="F205:F209" si="46">(D205+E205)</f>
        <v>1.0248000000000002</v>
      </c>
    </row>
    <row r="206" spans="1:6">
      <c r="A206" s="3">
        <v>2</v>
      </c>
      <c r="B206" s="3" t="s">
        <v>20</v>
      </c>
      <c r="C206" s="9">
        <v>2.5899999999999999E-2</v>
      </c>
      <c r="D206" s="13">
        <f t="shared" si="45"/>
        <v>0.97510000000000008</v>
      </c>
      <c r="E206" s="8">
        <f>'TARIFNE STAVKE do 31.03.2022'!F183</f>
        <v>4.9700000000000001E-2</v>
      </c>
      <c r="F206" s="9">
        <f t="shared" si="46"/>
        <v>1.0248000000000002</v>
      </c>
    </row>
    <row r="207" spans="1:6">
      <c r="A207" s="3">
        <v>3</v>
      </c>
      <c r="B207" s="3" t="s">
        <v>21</v>
      </c>
      <c r="C207" s="9">
        <v>2.5899999999999999E-2</v>
      </c>
      <c r="D207" s="13">
        <f t="shared" si="45"/>
        <v>0.97510000000000008</v>
      </c>
      <c r="E207" s="8">
        <f>'TARIFNE STAVKE do 31.03.2022'!F184</f>
        <v>4.9700000000000001E-2</v>
      </c>
      <c r="F207" s="9">
        <f t="shared" si="46"/>
        <v>1.0248000000000002</v>
      </c>
    </row>
    <row r="208" spans="1:6">
      <c r="A208" s="3">
        <v>4</v>
      </c>
      <c r="B208" s="3" t="s">
        <v>22</v>
      </c>
      <c r="C208" s="9">
        <v>2.5899999999999999E-2</v>
      </c>
      <c r="D208" s="13">
        <f t="shared" si="45"/>
        <v>0.97510000000000008</v>
      </c>
      <c r="E208" s="8">
        <f>'TARIFNE STAVKE do 31.03.2022'!F185</f>
        <v>4.7199999999999999E-2</v>
      </c>
      <c r="F208" s="9">
        <f t="shared" si="46"/>
        <v>1.0223</v>
      </c>
    </row>
    <row r="209" spans="1:6">
      <c r="A209" s="3">
        <v>5</v>
      </c>
      <c r="B209" s="3" t="s">
        <v>23</v>
      </c>
      <c r="C209" s="9">
        <v>2.5899999999999999E-2</v>
      </c>
      <c r="D209" s="13">
        <f t="shared" si="45"/>
        <v>0.97510000000000008</v>
      </c>
      <c r="E209" s="8">
        <f>'TARIFNE STAVKE do 31.03.2022'!F186</f>
        <v>4.4699999999999997E-2</v>
      </c>
      <c r="F209" s="9">
        <f t="shared" si="46"/>
        <v>1.0198</v>
      </c>
    </row>
    <row r="210" spans="1:6">
      <c r="A210" s="120" t="s">
        <v>65</v>
      </c>
      <c r="B210" s="121"/>
      <c r="C210" s="121"/>
      <c r="D210" s="121"/>
      <c r="E210" s="121"/>
      <c r="F210" s="121"/>
    </row>
    <row r="211" spans="1:6">
      <c r="A211" s="3">
        <v>1</v>
      </c>
      <c r="B211" s="3" t="s">
        <v>20</v>
      </c>
      <c r="C211" s="9">
        <v>2.5899999999999999E-2</v>
      </c>
      <c r="D211" s="13">
        <f t="shared" ref="D211:D214" si="47">C211+$C$9</f>
        <v>0.97510000000000008</v>
      </c>
      <c r="E211" s="8">
        <f>'TARIFNE STAVKE do 31.03.2022'!F190</f>
        <v>4.0599999999999997E-2</v>
      </c>
      <c r="F211" s="9">
        <f t="shared" ref="F211:F214" si="48">(D211+E211)</f>
        <v>1.0157</v>
      </c>
    </row>
    <row r="212" spans="1:6">
      <c r="A212" s="3">
        <v>2</v>
      </c>
      <c r="B212" s="3" t="s">
        <v>21</v>
      </c>
      <c r="C212" s="9">
        <v>2.5899999999999999E-2</v>
      </c>
      <c r="D212" s="13">
        <f t="shared" si="47"/>
        <v>0.97510000000000008</v>
      </c>
      <c r="E212" s="8">
        <f>'TARIFNE STAVKE do 31.03.2022'!F191</f>
        <v>4.0599999999999997E-2</v>
      </c>
      <c r="F212" s="9">
        <f t="shared" si="48"/>
        <v>1.0157</v>
      </c>
    </row>
    <row r="213" spans="1:6">
      <c r="A213" s="3">
        <v>3</v>
      </c>
      <c r="B213" s="3" t="s">
        <v>22</v>
      </c>
      <c r="C213" s="9">
        <v>2.5899999999999999E-2</v>
      </c>
      <c r="D213" s="13">
        <f t="shared" si="47"/>
        <v>0.97510000000000008</v>
      </c>
      <c r="E213" s="8">
        <f>'TARIFNE STAVKE do 31.03.2022'!F192</f>
        <v>3.8600000000000002E-2</v>
      </c>
      <c r="F213" s="9">
        <f t="shared" si="48"/>
        <v>1.0137</v>
      </c>
    </row>
    <row r="214" spans="1:6">
      <c r="A214" s="3">
        <v>4</v>
      </c>
      <c r="B214" s="3" t="s">
        <v>23</v>
      </c>
      <c r="C214" s="9">
        <v>2.5899999999999999E-2</v>
      </c>
      <c r="D214" s="13">
        <f t="shared" si="47"/>
        <v>0.97510000000000008</v>
      </c>
      <c r="E214" s="8">
        <f>'TARIFNE STAVKE do 31.03.2022'!F193</f>
        <v>3.6499999999999998E-2</v>
      </c>
      <c r="F214" s="9">
        <f t="shared" si="48"/>
        <v>1.0116000000000001</v>
      </c>
    </row>
    <row r="215" spans="1:6">
      <c r="A215" s="122" t="s">
        <v>66</v>
      </c>
      <c r="B215" s="122"/>
      <c r="C215" s="122"/>
      <c r="D215" s="122"/>
      <c r="E215" s="122"/>
      <c r="F215" s="122"/>
    </row>
    <row r="216" spans="1:6">
      <c r="A216" s="3">
        <v>1</v>
      </c>
      <c r="B216" s="3" t="s">
        <v>20</v>
      </c>
      <c r="C216" s="9">
        <v>2.5899999999999999E-2</v>
      </c>
      <c r="D216" s="13">
        <f t="shared" ref="D216:D219" si="49">C216+$C$9</f>
        <v>0.97510000000000008</v>
      </c>
      <c r="E216" s="8">
        <f>'TARIFNE STAVKE do 31.03.2022'!F197</f>
        <v>4.5900000000000003E-2</v>
      </c>
      <c r="F216" s="9">
        <f t="shared" ref="F216:F219" si="50">(D216+E216)</f>
        <v>1.0210000000000001</v>
      </c>
    </row>
    <row r="217" spans="1:6">
      <c r="A217" s="3">
        <v>2</v>
      </c>
      <c r="B217" s="3" t="s">
        <v>21</v>
      </c>
      <c r="C217" s="9">
        <v>2.5899999999999999E-2</v>
      </c>
      <c r="D217" s="13">
        <f t="shared" si="49"/>
        <v>0.97510000000000008</v>
      </c>
      <c r="E217" s="8">
        <f>'TARIFNE STAVKE do 31.03.2022'!F198</f>
        <v>3.6700000000000003E-2</v>
      </c>
      <c r="F217" s="9">
        <f t="shared" si="50"/>
        <v>1.0118</v>
      </c>
    </row>
    <row r="218" spans="1:6">
      <c r="A218" s="3">
        <v>3</v>
      </c>
      <c r="B218" s="3" t="s">
        <v>22</v>
      </c>
      <c r="C218" s="9">
        <v>2.5899999999999999E-2</v>
      </c>
      <c r="D218" s="13">
        <f t="shared" si="49"/>
        <v>0.97510000000000008</v>
      </c>
      <c r="E218" s="8">
        <f>'TARIFNE STAVKE do 31.03.2022'!F199</f>
        <v>3.44E-2</v>
      </c>
      <c r="F218" s="9">
        <f t="shared" si="50"/>
        <v>1.0095000000000001</v>
      </c>
    </row>
    <row r="219" spans="1:6">
      <c r="A219" s="3">
        <v>4</v>
      </c>
      <c r="B219" s="3" t="s">
        <v>23</v>
      </c>
      <c r="C219" s="9">
        <v>2.5899999999999999E-2</v>
      </c>
      <c r="D219" s="13">
        <f t="shared" si="49"/>
        <v>0.97510000000000008</v>
      </c>
      <c r="E219" s="8">
        <f>'TARIFNE STAVKE do 31.03.2022'!F200</f>
        <v>3.2099999999999997E-2</v>
      </c>
      <c r="F219" s="9">
        <f t="shared" si="50"/>
        <v>1.0072000000000001</v>
      </c>
    </row>
    <row r="221" spans="1:6">
      <c r="A221" s="117" t="s">
        <v>67</v>
      </c>
      <c r="B221" s="117"/>
      <c r="C221" s="117"/>
      <c r="D221" s="117"/>
      <c r="E221" s="117"/>
      <c r="F221" s="117"/>
    </row>
    <row r="222" spans="1:6" ht="38.25">
      <c r="A222" s="3" t="s">
        <v>8</v>
      </c>
      <c r="B222" s="3" t="s">
        <v>9</v>
      </c>
      <c r="C222" s="4" t="s">
        <v>10</v>
      </c>
      <c r="D222" s="4" t="s">
        <v>11</v>
      </c>
      <c r="E222" s="4" t="s">
        <v>12</v>
      </c>
      <c r="F222" s="4" t="s">
        <v>13</v>
      </c>
    </row>
    <row r="223" spans="1:6">
      <c r="A223" s="7"/>
      <c r="B223" s="7" t="s">
        <v>14</v>
      </c>
      <c r="C223" s="7" t="s">
        <v>15</v>
      </c>
      <c r="D223" s="7" t="s">
        <v>5</v>
      </c>
      <c r="E223" s="7" t="s">
        <v>16</v>
      </c>
      <c r="F223" s="11" t="s">
        <v>17</v>
      </c>
    </row>
    <row r="224" spans="1:6">
      <c r="A224" s="120" t="s">
        <v>68</v>
      </c>
      <c r="B224" s="121"/>
      <c r="C224" s="121"/>
      <c r="D224" s="121"/>
      <c r="E224" s="121"/>
      <c r="F224" s="121"/>
    </row>
    <row r="225" spans="1:6">
      <c r="A225" s="3">
        <v>1</v>
      </c>
      <c r="B225" s="3" t="s">
        <v>19</v>
      </c>
      <c r="C225" s="9">
        <v>2.9499999999999998E-2</v>
      </c>
      <c r="D225" s="13">
        <f t="shared" ref="D225:D228" si="51">C225+$C$9</f>
        <v>0.97870000000000001</v>
      </c>
      <c r="E225" s="8">
        <f>'TARIFNE STAVKE do 31.03.2022'!F204</f>
        <v>5.1400000000000001E-2</v>
      </c>
      <c r="F225" s="9">
        <f t="shared" ref="F225:F228" si="52">(D225+E225)</f>
        <v>1.0301</v>
      </c>
    </row>
    <row r="226" spans="1:6">
      <c r="A226" s="3">
        <v>2</v>
      </c>
      <c r="B226" s="3" t="s">
        <v>20</v>
      </c>
      <c r="C226" s="9">
        <v>2.9499999999999998E-2</v>
      </c>
      <c r="D226" s="13">
        <f t="shared" si="51"/>
        <v>0.97870000000000001</v>
      </c>
      <c r="E226" s="8">
        <f>'TARIFNE STAVKE do 31.03.2022'!F205</f>
        <v>3.95E-2</v>
      </c>
      <c r="F226" s="9">
        <f t="shared" si="52"/>
        <v>1.0182</v>
      </c>
    </row>
    <row r="227" spans="1:6">
      <c r="A227" s="3">
        <v>3</v>
      </c>
      <c r="B227" s="3" t="s">
        <v>21</v>
      </c>
      <c r="C227" s="9">
        <v>2.9499999999999998E-2</v>
      </c>
      <c r="D227" s="13">
        <f t="shared" si="51"/>
        <v>0.97870000000000001</v>
      </c>
      <c r="E227" s="8">
        <f>'TARIFNE STAVKE do 31.03.2022'!F206</f>
        <v>3.3599999999999998E-2</v>
      </c>
      <c r="F227" s="9">
        <f t="shared" si="52"/>
        <v>1.0123</v>
      </c>
    </row>
    <row r="228" spans="1:6">
      <c r="A228" s="3">
        <v>4</v>
      </c>
      <c r="B228" s="3" t="s">
        <v>23</v>
      </c>
      <c r="C228" s="9">
        <v>2.9499999999999998E-2</v>
      </c>
      <c r="D228" s="13">
        <f t="shared" si="51"/>
        <v>0.97870000000000001</v>
      </c>
      <c r="E228" s="8">
        <f>'TARIFNE STAVKE do 31.03.2022'!F207</f>
        <v>2.9600000000000001E-2</v>
      </c>
      <c r="F228" s="9">
        <f t="shared" si="52"/>
        <v>1.0083</v>
      </c>
    </row>
    <row r="230" spans="1:6">
      <c r="A230" s="117" t="s">
        <v>69</v>
      </c>
      <c r="B230" s="117"/>
      <c r="C230" s="117"/>
      <c r="D230" s="117"/>
      <c r="E230" s="117"/>
      <c r="F230" s="117"/>
    </row>
    <row r="231" spans="1:6" ht="38.25">
      <c r="A231" s="3" t="s">
        <v>8</v>
      </c>
      <c r="B231" s="3" t="s">
        <v>9</v>
      </c>
      <c r="C231" s="4" t="s">
        <v>10</v>
      </c>
      <c r="D231" s="4" t="s">
        <v>11</v>
      </c>
      <c r="E231" s="4" t="s">
        <v>12</v>
      </c>
      <c r="F231" s="4" t="s">
        <v>13</v>
      </c>
    </row>
    <row r="232" spans="1:6">
      <c r="A232" s="7"/>
      <c r="B232" s="7" t="s">
        <v>14</v>
      </c>
      <c r="C232" s="7" t="s">
        <v>15</v>
      </c>
      <c r="D232" s="7" t="s">
        <v>5</v>
      </c>
      <c r="E232" s="7" t="s">
        <v>16</v>
      </c>
      <c r="F232" s="11" t="s">
        <v>17</v>
      </c>
    </row>
    <row r="233" spans="1:6">
      <c r="A233" s="120" t="s">
        <v>68</v>
      </c>
      <c r="B233" s="121"/>
      <c r="C233" s="121"/>
      <c r="D233" s="121"/>
      <c r="E233" s="121"/>
      <c r="F233" s="121"/>
    </row>
    <row r="234" spans="1:6">
      <c r="A234" s="3">
        <v>1</v>
      </c>
      <c r="B234" s="3" t="s">
        <v>19</v>
      </c>
      <c r="C234" s="9">
        <v>3.7100000000000001E-2</v>
      </c>
      <c r="D234" s="13">
        <f t="shared" ref="D234:D241" si="53">C234+$C$9</f>
        <v>0.98630000000000007</v>
      </c>
      <c r="E234" s="8">
        <f>'TARIFNE STAVKE do 31.03.2022'!F211</f>
        <v>5.1400000000000001E-2</v>
      </c>
      <c r="F234" s="9">
        <f t="shared" ref="F234:F241" si="54">(D234+E234)</f>
        <v>1.0377000000000001</v>
      </c>
    </row>
    <row r="235" spans="1:6">
      <c r="A235" s="3">
        <v>2</v>
      </c>
      <c r="B235" s="3" t="s">
        <v>20</v>
      </c>
      <c r="C235" s="9">
        <v>3.7100000000000001E-2</v>
      </c>
      <c r="D235" s="13">
        <f t="shared" si="53"/>
        <v>0.98630000000000007</v>
      </c>
      <c r="E235" s="8">
        <f>'TARIFNE STAVKE do 31.03.2022'!F212</f>
        <v>3.95E-2</v>
      </c>
      <c r="F235" s="9">
        <f t="shared" si="54"/>
        <v>1.0258</v>
      </c>
    </row>
    <row r="236" spans="1:6">
      <c r="A236" s="3">
        <v>3</v>
      </c>
      <c r="B236" s="3" t="s">
        <v>21</v>
      </c>
      <c r="C236" s="9">
        <v>3.7100000000000001E-2</v>
      </c>
      <c r="D236" s="13">
        <f t="shared" si="53"/>
        <v>0.98630000000000007</v>
      </c>
      <c r="E236" s="8">
        <f>'TARIFNE STAVKE do 31.03.2022'!F213</f>
        <v>3.3599999999999998E-2</v>
      </c>
      <c r="F236" s="9">
        <f t="shared" si="54"/>
        <v>1.0199</v>
      </c>
    </row>
    <row r="237" spans="1:6">
      <c r="A237" s="3">
        <v>4</v>
      </c>
      <c r="B237" s="3" t="s">
        <v>22</v>
      </c>
      <c r="C237" s="9">
        <v>3.7100000000000001E-2</v>
      </c>
      <c r="D237" s="13">
        <f t="shared" si="53"/>
        <v>0.98630000000000007</v>
      </c>
      <c r="E237" s="8">
        <f>'TARIFNE STAVKE do 31.03.2022'!F214</f>
        <v>3.1600000000000003E-2</v>
      </c>
      <c r="F237" s="9">
        <f t="shared" si="54"/>
        <v>1.0179</v>
      </c>
    </row>
    <row r="238" spans="1:6">
      <c r="A238" s="3">
        <v>5</v>
      </c>
      <c r="B238" s="3" t="s">
        <v>23</v>
      </c>
      <c r="C238" s="9">
        <v>3.7100000000000001E-2</v>
      </c>
      <c r="D238" s="13">
        <f t="shared" si="53"/>
        <v>0.98630000000000007</v>
      </c>
      <c r="E238" s="8">
        <f>'TARIFNE STAVKE do 31.03.2022'!F215</f>
        <v>2.9600000000000001E-2</v>
      </c>
      <c r="F238" s="9">
        <f t="shared" si="54"/>
        <v>1.0159</v>
      </c>
    </row>
    <row r="239" spans="1:6">
      <c r="A239" s="3">
        <v>6</v>
      </c>
      <c r="B239" s="3" t="s">
        <v>24</v>
      </c>
      <c r="C239" s="9">
        <v>3.7100000000000001E-2</v>
      </c>
      <c r="D239" s="13">
        <f t="shared" si="53"/>
        <v>0.98630000000000007</v>
      </c>
      <c r="E239" s="8">
        <f>'TARIFNE STAVKE do 31.03.2022'!F216</f>
        <v>2.7699999999999999E-2</v>
      </c>
      <c r="F239" s="9">
        <f t="shared" si="54"/>
        <v>1.014</v>
      </c>
    </row>
    <row r="240" spans="1:6">
      <c r="A240" s="3">
        <v>7</v>
      </c>
      <c r="B240" s="3" t="s">
        <v>25</v>
      </c>
      <c r="C240" s="9">
        <v>3.7100000000000001E-2</v>
      </c>
      <c r="D240" s="13">
        <f t="shared" si="53"/>
        <v>0.98630000000000007</v>
      </c>
      <c r="E240" s="8">
        <f>'TARIFNE STAVKE do 31.03.2022'!F217</f>
        <v>2.5700000000000001E-2</v>
      </c>
      <c r="F240" s="9">
        <f t="shared" si="54"/>
        <v>1.012</v>
      </c>
    </row>
    <row r="241" spans="1:6">
      <c r="A241" s="3">
        <v>8</v>
      </c>
      <c r="B241" s="3" t="s">
        <v>28</v>
      </c>
      <c r="C241" s="9">
        <v>3.7100000000000001E-2</v>
      </c>
      <c r="D241" s="13">
        <f t="shared" si="53"/>
        <v>0.98630000000000007</v>
      </c>
      <c r="E241" s="8">
        <f>'TARIFNE STAVKE do 31.03.2022'!F218</f>
        <v>2.3699999999999999E-2</v>
      </c>
      <c r="F241" s="9">
        <f t="shared" si="54"/>
        <v>1.01</v>
      </c>
    </row>
    <row r="243" spans="1:6">
      <c r="A243" s="117" t="s">
        <v>70</v>
      </c>
      <c r="B243" s="117"/>
      <c r="C243" s="117"/>
      <c r="D243" s="117"/>
      <c r="E243" s="117"/>
      <c r="F243" s="117"/>
    </row>
    <row r="244" spans="1:6" ht="38.25">
      <c r="A244" s="3" t="s">
        <v>8</v>
      </c>
      <c r="B244" s="3" t="s">
        <v>9</v>
      </c>
      <c r="C244" s="4" t="s">
        <v>10</v>
      </c>
      <c r="D244" s="4" t="s">
        <v>11</v>
      </c>
      <c r="E244" s="4" t="s">
        <v>12</v>
      </c>
      <c r="F244" s="4" t="s">
        <v>13</v>
      </c>
    </row>
    <row r="245" spans="1:6">
      <c r="A245" s="7"/>
      <c r="B245" s="7" t="s">
        <v>14</v>
      </c>
      <c r="C245" s="7" t="s">
        <v>15</v>
      </c>
      <c r="D245" s="7" t="s">
        <v>5</v>
      </c>
      <c r="E245" s="7" t="s">
        <v>16</v>
      </c>
      <c r="F245" s="11" t="s">
        <v>17</v>
      </c>
    </row>
    <row r="246" spans="1:6">
      <c r="A246" s="120" t="s">
        <v>68</v>
      </c>
      <c r="B246" s="121"/>
      <c r="C246" s="121"/>
      <c r="D246" s="121"/>
      <c r="E246" s="121"/>
      <c r="F246" s="121"/>
    </row>
    <row r="247" spans="1:6">
      <c r="A247" s="3">
        <v>1</v>
      </c>
      <c r="B247" s="3" t="s">
        <v>19</v>
      </c>
      <c r="C247" s="9">
        <v>3.7100000000000001E-2</v>
      </c>
      <c r="D247" s="13">
        <f t="shared" ref="D247:D253" si="55">C247+$C$9</f>
        <v>0.98630000000000007</v>
      </c>
      <c r="E247" s="8">
        <f>'TARIFNE STAVKE do 31.03.2022'!F222</f>
        <v>5.1400000000000001E-2</v>
      </c>
      <c r="F247" s="9">
        <f t="shared" ref="F247:F253" si="56">(D247+E247)</f>
        <v>1.0377000000000001</v>
      </c>
    </row>
    <row r="248" spans="1:6">
      <c r="A248" s="3">
        <v>2</v>
      </c>
      <c r="B248" s="3" t="s">
        <v>20</v>
      </c>
      <c r="C248" s="9">
        <v>3.7100000000000001E-2</v>
      </c>
      <c r="D248" s="13">
        <f t="shared" si="55"/>
        <v>0.98630000000000007</v>
      </c>
      <c r="E248" s="8">
        <f>'TARIFNE STAVKE do 31.03.2022'!F223</f>
        <v>3.95E-2</v>
      </c>
      <c r="F248" s="9">
        <f t="shared" si="56"/>
        <v>1.0258</v>
      </c>
    </row>
    <row r="249" spans="1:6">
      <c r="A249" s="3">
        <v>3</v>
      </c>
      <c r="B249" s="3" t="s">
        <v>21</v>
      </c>
      <c r="C249" s="9">
        <v>3.7100000000000001E-2</v>
      </c>
      <c r="D249" s="13">
        <f t="shared" si="55"/>
        <v>0.98630000000000007</v>
      </c>
      <c r="E249" s="8">
        <f>'TARIFNE STAVKE do 31.03.2022'!F224</f>
        <v>3.3599999999999998E-2</v>
      </c>
      <c r="F249" s="9">
        <f t="shared" si="56"/>
        <v>1.0199</v>
      </c>
    </row>
    <row r="250" spans="1:6">
      <c r="A250" s="3">
        <v>4</v>
      </c>
      <c r="B250" s="3" t="s">
        <v>22</v>
      </c>
      <c r="C250" s="9">
        <v>3.7100000000000001E-2</v>
      </c>
      <c r="D250" s="13">
        <f t="shared" si="55"/>
        <v>0.98630000000000007</v>
      </c>
      <c r="E250" s="8">
        <f>'TARIFNE STAVKE do 31.03.2022'!F225</f>
        <v>3.1600000000000003E-2</v>
      </c>
      <c r="F250" s="9">
        <f t="shared" si="56"/>
        <v>1.0179</v>
      </c>
    </row>
    <row r="251" spans="1:6">
      <c r="A251" s="3">
        <v>5</v>
      </c>
      <c r="B251" s="3" t="s">
        <v>23</v>
      </c>
      <c r="C251" s="9">
        <v>3.7100000000000001E-2</v>
      </c>
      <c r="D251" s="13">
        <f t="shared" si="55"/>
        <v>0.98630000000000007</v>
      </c>
      <c r="E251" s="8">
        <f>'TARIFNE STAVKE do 31.03.2022'!F226</f>
        <v>2.9600000000000001E-2</v>
      </c>
      <c r="F251" s="9">
        <f t="shared" si="56"/>
        <v>1.0159</v>
      </c>
    </row>
    <row r="252" spans="1:6">
      <c r="A252" s="3">
        <v>6</v>
      </c>
      <c r="B252" s="3" t="s">
        <v>24</v>
      </c>
      <c r="C252" s="9">
        <v>3.7100000000000001E-2</v>
      </c>
      <c r="D252" s="13">
        <f t="shared" si="55"/>
        <v>0.98630000000000007</v>
      </c>
      <c r="E252" s="8">
        <f>'TARIFNE STAVKE do 31.03.2022'!F227</f>
        <v>2.7699999999999999E-2</v>
      </c>
      <c r="F252" s="9">
        <f t="shared" si="56"/>
        <v>1.014</v>
      </c>
    </row>
    <row r="253" spans="1:6">
      <c r="A253" s="3">
        <v>7</v>
      </c>
      <c r="B253" s="3" t="s">
        <v>25</v>
      </c>
      <c r="C253" s="9">
        <v>3.7100000000000001E-2</v>
      </c>
      <c r="D253" s="13">
        <f t="shared" si="55"/>
        <v>0.98630000000000007</v>
      </c>
      <c r="E253" s="8">
        <f>'TARIFNE STAVKE do 31.03.2022'!F228</f>
        <v>2.5700000000000001E-2</v>
      </c>
      <c r="F253" s="9">
        <f t="shared" si="56"/>
        <v>1.012</v>
      </c>
    </row>
    <row r="255" spans="1:6">
      <c r="A255" s="117" t="s">
        <v>71</v>
      </c>
      <c r="B255" s="117"/>
      <c r="C255" s="117"/>
      <c r="D255" s="117"/>
      <c r="E255" s="117"/>
      <c r="F255" s="117"/>
    </row>
    <row r="256" spans="1:6" ht="38.25">
      <c r="A256" s="3" t="s">
        <v>8</v>
      </c>
      <c r="B256" s="3" t="s">
        <v>9</v>
      </c>
      <c r="C256" s="4" t="s">
        <v>10</v>
      </c>
      <c r="D256" s="4" t="s">
        <v>11</v>
      </c>
      <c r="E256" s="4" t="s">
        <v>12</v>
      </c>
      <c r="F256" s="4" t="s">
        <v>13</v>
      </c>
    </row>
    <row r="257" spans="1:6">
      <c r="A257" s="7"/>
      <c r="B257" s="7" t="s">
        <v>14</v>
      </c>
      <c r="C257" s="7" t="s">
        <v>15</v>
      </c>
      <c r="D257" s="7" t="s">
        <v>5</v>
      </c>
      <c r="E257" s="7" t="s">
        <v>16</v>
      </c>
      <c r="F257" s="11" t="s">
        <v>17</v>
      </c>
    </row>
    <row r="258" spans="1:6">
      <c r="A258" s="120" t="s">
        <v>68</v>
      </c>
      <c r="B258" s="121"/>
      <c r="C258" s="121"/>
      <c r="D258" s="121"/>
      <c r="E258" s="121"/>
      <c r="F258" s="121"/>
    </row>
    <row r="259" spans="1:6">
      <c r="A259" s="3">
        <v>1</v>
      </c>
      <c r="B259" s="3" t="s">
        <v>19</v>
      </c>
      <c r="C259" s="9">
        <v>2.9499999999999998E-2</v>
      </c>
      <c r="D259" s="13">
        <f t="shared" ref="D259:D265" si="57">C259+$C$9</f>
        <v>0.97870000000000001</v>
      </c>
      <c r="E259" s="8">
        <f>'TARIFNE STAVKE do 31.03.2022'!F232</f>
        <v>5.1400000000000001E-2</v>
      </c>
      <c r="F259" s="9">
        <f t="shared" ref="F259:F265" si="58">(D259+E259)</f>
        <v>1.0301</v>
      </c>
    </row>
    <row r="260" spans="1:6">
      <c r="A260" s="3">
        <v>2</v>
      </c>
      <c r="B260" s="3" t="s">
        <v>20</v>
      </c>
      <c r="C260" s="9">
        <v>2.9499999999999998E-2</v>
      </c>
      <c r="D260" s="13">
        <f t="shared" si="57"/>
        <v>0.97870000000000001</v>
      </c>
      <c r="E260" s="8">
        <f>'TARIFNE STAVKE do 31.03.2022'!F233</f>
        <v>3.95E-2</v>
      </c>
      <c r="F260" s="9">
        <f t="shared" si="58"/>
        <v>1.0182</v>
      </c>
    </row>
    <row r="261" spans="1:6">
      <c r="A261" s="3">
        <v>3</v>
      </c>
      <c r="B261" s="3" t="s">
        <v>21</v>
      </c>
      <c r="C261" s="9">
        <v>2.9499999999999998E-2</v>
      </c>
      <c r="D261" s="13">
        <f t="shared" si="57"/>
        <v>0.97870000000000001</v>
      </c>
      <c r="E261" s="8">
        <f>'TARIFNE STAVKE do 31.03.2022'!F234</f>
        <v>3.3599999999999998E-2</v>
      </c>
      <c r="F261" s="9">
        <f t="shared" si="58"/>
        <v>1.0123</v>
      </c>
    </row>
    <row r="262" spans="1:6">
      <c r="A262" s="3">
        <v>4</v>
      </c>
      <c r="B262" s="3" t="s">
        <v>22</v>
      </c>
      <c r="C262" s="9">
        <v>2.9499999999999998E-2</v>
      </c>
      <c r="D262" s="13">
        <f t="shared" si="57"/>
        <v>0.97870000000000001</v>
      </c>
      <c r="E262" s="8">
        <f>'TARIFNE STAVKE do 31.03.2022'!F235</f>
        <v>3.1600000000000003E-2</v>
      </c>
      <c r="F262" s="9">
        <f t="shared" si="58"/>
        <v>1.0103</v>
      </c>
    </row>
    <row r="263" spans="1:6">
      <c r="A263" s="3">
        <v>5</v>
      </c>
      <c r="B263" s="3" t="s">
        <v>23</v>
      </c>
      <c r="C263" s="9">
        <v>2.9499999999999998E-2</v>
      </c>
      <c r="D263" s="13">
        <f t="shared" si="57"/>
        <v>0.97870000000000001</v>
      </c>
      <c r="E263" s="8">
        <f>'TARIFNE STAVKE do 31.03.2022'!F236</f>
        <v>2.9600000000000001E-2</v>
      </c>
      <c r="F263" s="9">
        <f t="shared" si="58"/>
        <v>1.0083</v>
      </c>
    </row>
    <row r="264" spans="1:6">
      <c r="A264" s="3">
        <v>6</v>
      </c>
      <c r="B264" s="3" t="s">
        <v>24</v>
      </c>
      <c r="C264" s="9">
        <v>2.9499999999999998E-2</v>
      </c>
      <c r="D264" s="13">
        <f t="shared" si="57"/>
        <v>0.97870000000000001</v>
      </c>
      <c r="E264" s="8">
        <f>'TARIFNE STAVKE do 31.03.2022'!F237</f>
        <v>2.7699999999999999E-2</v>
      </c>
      <c r="F264" s="9">
        <f t="shared" si="58"/>
        <v>1.0064</v>
      </c>
    </row>
    <row r="265" spans="1:6">
      <c r="A265" s="3">
        <v>7</v>
      </c>
      <c r="B265" s="3" t="s">
        <v>25</v>
      </c>
      <c r="C265" s="9">
        <v>2.9499999999999998E-2</v>
      </c>
      <c r="D265" s="13">
        <f t="shared" si="57"/>
        <v>0.97870000000000001</v>
      </c>
      <c r="E265" s="8">
        <f>'TARIFNE STAVKE do 31.03.2022'!F238</f>
        <v>2.5700000000000001E-2</v>
      </c>
      <c r="F265" s="9">
        <f t="shared" si="58"/>
        <v>1.0044</v>
      </c>
    </row>
    <row r="267" spans="1:6">
      <c r="A267" s="117" t="s">
        <v>72</v>
      </c>
      <c r="B267" s="117"/>
      <c r="C267" s="117"/>
      <c r="D267" s="117"/>
      <c r="E267" s="117"/>
      <c r="F267" s="117"/>
    </row>
    <row r="268" spans="1:6" ht="38.25">
      <c r="A268" s="3" t="s">
        <v>8</v>
      </c>
      <c r="B268" s="3" t="s">
        <v>9</v>
      </c>
      <c r="C268" s="4" t="s">
        <v>10</v>
      </c>
      <c r="D268" s="4" t="s">
        <v>11</v>
      </c>
      <c r="E268" s="4" t="s">
        <v>12</v>
      </c>
      <c r="F268" s="4" t="s">
        <v>13</v>
      </c>
    </row>
    <row r="269" spans="1:6">
      <c r="A269" s="7"/>
      <c r="B269" s="7" t="s">
        <v>14</v>
      </c>
      <c r="C269" s="7" t="s">
        <v>15</v>
      </c>
      <c r="D269" s="7" t="s">
        <v>5</v>
      </c>
      <c r="E269" s="7" t="s">
        <v>16</v>
      </c>
      <c r="F269" s="11" t="s">
        <v>17</v>
      </c>
    </row>
    <row r="270" spans="1:6">
      <c r="A270" s="120" t="s">
        <v>68</v>
      </c>
      <c r="B270" s="121"/>
      <c r="C270" s="121"/>
      <c r="D270" s="121"/>
      <c r="E270" s="121"/>
      <c r="F270" s="121"/>
    </row>
    <row r="271" spans="1:6">
      <c r="A271" s="3">
        <v>1</v>
      </c>
      <c r="B271" s="3" t="s">
        <v>19</v>
      </c>
      <c r="C271" s="9">
        <v>3.7100000000000001E-2</v>
      </c>
      <c r="D271" s="13">
        <f t="shared" ref="D271:D276" si="59">C271+$C$9</f>
        <v>0.98630000000000007</v>
      </c>
      <c r="E271" s="8">
        <f>'TARIFNE STAVKE do 31.03.2022'!F242</f>
        <v>5.1400000000000001E-2</v>
      </c>
      <c r="F271" s="9">
        <f t="shared" ref="F271:F276" si="60">(D271+E271)</f>
        <v>1.0377000000000001</v>
      </c>
    </row>
    <row r="272" spans="1:6">
      <c r="A272" s="3">
        <v>2</v>
      </c>
      <c r="B272" s="3" t="s">
        <v>20</v>
      </c>
      <c r="C272" s="9">
        <v>3.7100000000000001E-2</v>
      </c>
      <c r="D272" s="13">
        <f t="shared" si="59"/>
        <v>0.98630000000000007</v>
      </c>
      <c r="E272" s="8">
        <f>'TARIFNE STAVKE do 31.03.2022'!F243</f>
        <v>3.95E-2</v>
      </c>
      <c r="F272" s="9">
        <f t="shared" si="60"/>
        <v>1.0258</v>
      </c>
    </row>
    <row r="273" spans="1:6">
      <c r="A273" s="3">
        <v>3</v>
      </c>
      <c r="B273" s="3" t="s">
        <v>21</v>
      </c>
      <c r="C273" s="9">
        <v>3.7100000000000001E-2</v>
      </c>
      <c r="D273" s="13">
        <f t="shared" si="59"/>
        <v>0.98630000000000007</v>
      </c>
      <c r="E273" s="8">
        <f>'TARIFNE STAVKE do 31.03.2022'!F244</f>
        <v>3.3599999999999998E-2</v>
      </c>
      <c r="F273" s="9">
        <f t="shared" si="60"/>
        <v>1.0199</v>
      </c>
    </row>
    <row r="274" spans="1:6">
      <c r="A274" s="3">
        <v>4</v>
      </c>
      <c r="B274" s="3" t="s">
        <v>23</v>
      </c>
      <c r="C274" s="9">
        <v>3.7100000000000001E-2</v>
      </c>
      <c r="D274" s="13">
        <f t="shared" si="59"/>
        <v>0.98630000000000007</v>
      </c>
      <c r="E274" s="8">
        <f>'TARIFNE STAVKE do 31.03.2022'!F245</f>
        <v>2.9600000000000001E-2</v>
      </c>
      <c r="F274" s="9">
        <f t="shared" si="60"/>
        <v>1.0159</v>
      </c>
    </row>
    <row r="275" spans="1:6">
      <c r="A275" s="3">
        <v>5</v>
      </c>
      <c r="B275" s="3" t="s">
        <v>28</v>
      </c>
      <c r="C275" s="9">
        <v>3.7100000000000001E-2</v>
      </c>
      <c r="D275" s="13">
        <f t="shared" si="59"/>
        <v>0.98630000000000007</v>
      </c>
      <c r="E275" s="8">
        <f>'TARIFNE STAVKE do 31.03.2022'!F246</f>
        <v>2.3699999999999999E-2</v>
      </c>
      <c r="F275" s="9">
        <f t="shared" si="60"/>
        <v>1.01</v>
      </c>
    </row>
    <row r="276" spans="1:6">
      <c r="A276" s="3">
        <v>6</v>
      </c>
      <c r="B276" s="3" t="s">
        <v>73</v>
      </c>
      <c r="C276" s="9">
        <v>3.7100000000000001E-2</v>
      </c>
      <c r="D276" s="13">
        <f t="shared" si="59"/>
        <v>0.98630000000000007</v>
      </c>
      <c r="E276" s="8">
        <f>'TARIFNE STAVKE do 31.03.2022'!F247</f>
        <v>1.38E-2</v>
      </c>
      <c r="F276" s="9">
        <f t="shared" si="60"/>
        <v>1.0001</v>
      </c>
    </row>
    <row r="278" spans="1:6">
      <c r="A278" s="117" t="s">
        <v>74</v>
      </c>
      <c r="B278" s="117"/>
      <c r="C278" s="117"/>
      <c r="D278" s="117"/>
      <c r="E278" s="117"/>
      <c r="F278" s="117"/>
    </row>
    <row r="279" spans="1:6" ht="38.25">
      <c r="A279" s="3" t="s">
        <v>8</v>
      </c>
      <c r="B279" s="3" t="s">
        <v>9</v>
      </c>
      <c r="C279" s="4" t="s">
        <v>10</v>
      </c>
      <c r="D279" s="4" t="s">
        <v>11</v>
      </c>
      <c r="E279" s="4" t="s">
        <v>12</v>
      </c>
      <c r="F279" s="4" t="s">
        <v>13</v>
      </c>
    </row>
    <row r="280" spans="1:6">
      <c r="A280" s="7"/>
      <c r="B280" s="7" t="s">
        <v>14</v>
      </c>
      <c r="C280" s="7" t="s">
        <v>15</v>
      </c>
      <c r="D280" s="7" t="s">
        <v>5</v>
      </c>
      <c r="E280" s="7" t="s">
        <v>16</v>
      </c>
      <c r="F280" s="11" t="s">
        <v>17</v>
      </c>
    </row>
    <row r="281" spans="1:6">
      <c r="A281" s="120" t="s">
        <v>68</v>
      </c>
      <c r="B281" s="121"/>
      <c r="C281" s="121"/>
      <c r="D281" s="121"/>
      <c r="E281" s="121"/>
      <c r="F281" s="121"/>
    </row>
    <row r="282" spans="1:6">
      <c r="A282" s="3">
        <v>1</v>
      </c>
      <c r="B282" s="3" t="s">
        <v>19</v>
      </c>
      <c r="C282" s="9">
        <v>3.7100000000000001E-2</v>
      </c>
      <c r="D282" s="13">
        <f t="shared" ref="D282:D288" si="61">C282+$C$9</f>
        <v>0.98630000000000007</v>
      </c>
      <c r="E282" s="8">
        <f>'TARIFNE STAVKE do 31.03.2022'!F251</f>
        <v>5.1400000000000001E-2</v>
      </c>
      <c r="F282" s="9">
        <f t="shared" ref="F282:F288" si="62">(D282+E282)</f>
        <v>1.0377000000000001</v>
      </c>
    </row>
    <row r="283" spans="1:6">
      <c r="A283" s="3">
        <v>2</v>
      </c>
      <c r="B283" s="3" t="s">
        <v>20</v>
      </c>
      <c r="C283" s="9">
        <v>3.7100000000000001E-2</v>
      </c>
      <c r="D283" s="13">
        <f t="shared" si="61"/>
        <v>0.98630000000000007</v>
      </c>
      <c r="E283" s="8">
        <f>'TARIFNE STAVKE do 31.03.2022'!F252</f>
        <v>3.95E-2</v>
      </c>
      <c r="F283" s="9">
        <f t="shared" si="62"/>
        <v>1.0258</v>
      </c>
    </row>
    <row r="284" spans="1:6">
      <c r="A284" s="3">
        <v>3</v>
      </c>
      <c r="B284" s="3" t="s">
        <v>21</v>
      </c>
      <c r="C284" s="9">
        <v>3.7100000000000001E-2</v>
      </c>
      <c r="D284" s="13">
        <f t="shared" si="61"/>
        <v>0.98630000000000007</v>
      </c>
      <c r="E284" s="8">
        <f>'TARIFNE STAVKE do 31.03.2022'!F253</f>
        <v>3.3599999999999998E-2</v>
      </c>
      <c r="F284" s="9">
        <f t="shared" si="62"/>
        <v>1.0199</v>
      </c>
    </row>
    <row r="285" spans="1:6">
      <c r="A285" s="3">
        <v>4</v>
      </c>
      <c r="B285" s="3" t="s">
        <v>22</v>
      </c>
      <c r="C285" s="9">
        <v>3.7100000000000001E-2</v>
      </c>
      <c r="D285" s="13">
        <f t="shared" si="61"/>
        <v>0.98630000000000007</v>
      </c>
      <c r="E285" s="8">
        <f>'TARIFNE STAVKE do 31.03.2022'!F254</f>
        <v>3.1600000000000003E-2</v>
      </c>
      <c r="F285" s="9">
        <f t="shared" si="62"/>
        <v>1.0179</v>
      </c>
    </row>
    <row r="286" spans="1:6">
      <c r="A286" s="3">
        <v>5</v>
      </c>
      <c r="B286" s="3" t="s">
        <v>23</v>
      </c>
      <c r="C286" s="9">
        <v>3.7100000000000001E-2</v>
      </c>
      <c r="D286" s="13">
        <f t="shared" si="61"/>
        <v>0.98630000000000007</v>
      </c>
      <c r="E286" s="8">
        <f>'TARIFNE STAVKE do 31.03.2022'!F255</f>
        <v>2.9600000000000001E-2</v>
      </c>
      <c r="F286" s="9">
        <f t="shared" si="62"/>
        <v>1.0159</v>
      </c>
    </row>
    <row r="287" spans="1:6">
      <c r="A287" s="3">
        <v>6</v>
      </c>
      <c r="B287" s="3" t="s">
        <v>24</v>
      </c>
      <c r="C287" s="9">
        <v>3.7100000000000001E-2</v>
      </c>
      <c r="D287" s="13">
        <f t="shared" si="61"/>
        <v>0.98630000000000007</v>
      </c>
      <c r="E287" s="8">
        <f>'TARIFNE STAVKE do 31.03.2022'!F256</f>
        <v>2.7699999999999999E-2</v>
      </c>
      <c r="F287" s="9">
        <f t="shared" si="62"/>
        <v>1.014</v>
      </c>
    </row>
    <row r="288" spans="1:6">
      <c r="A288" s="3">
        <v>7</v>
      </c>
      <c r="B288" s="3" t="s">
        <v>25</v>
      </c>
      <c r="C288" s="9">
        <v>3.7100000000000001E-2</v>
      </c>
      <c r="D288" s="13">
        <f t="shared" si="61"/>
        <v>0.98630000000000007</v>
      </c>
      <c r="E288" s="8">
        <f>'TARIFNE STAVKE do 31.03.2022'!F257</f>
        <v>2.5700000000000001E-2</v>
      </c>
      <c r="F288" s="9">
        <f t="shared" si="62"/>
        <v>1.012</v>
      </c>
    </row>
    <row r="290" spans="1:6">
      <c r="A290" s="117" t="s">
        <v>75</v>
      </c>
      <c r="B290" s="117"/>
      <c r="C290" s="117"/>
      <c r="D290" s="117"/>
      <c r="E290" s="117"/>
      <c r="F290" s="117"/>
    </row>
    <row r="291" spans="1:6" ht="38.25">
      <c r="A291" s="3" t="s">
        <v>8</v>
      </c>
      <c r="B291" s="3" t="s">
        <v>9</v>
      </c>
      <c r="C291" s="4" t="s">
        <v>10</v>
      </c>
      <c r="D291" s="4" t="s">
        <v>11</v>
      </c>
      <c r="E291" s="4" t="s">
        <v>12</v>
      </c>
      <c r="F291" s="4" t="s">
        <v>13</v>
      </c>
    </row>
    <row r="292" spans="1:6">
      <c r="A292" s="7"/>
      <c r="B292" s="7" t="s">
        <v>14</v>
      </c>
      <c r="C292" s="7" t="s">
        <v>15</v>
      </c>
      <c r="D292" s="7" t="s">
        <v>5</v>
      </c>
      <c r="E292" s="7" t="s">
        <v>16</v>
      </c>
      <c r="F292" s="11" t="s">
        <v>17</v>
      </c>
    </row>
    <row r="293" spans="1:6">
      <c r="A293" s="120" t="s">
        <v>76</v>
      </c>
      <c r="B293" s="121"/>
      <c r="C293" s="121"/>
      <c r="D293" s="121"/>
      <c r="E293" s="121"/>
      <c r="F293" s="121"/>
    </row>
    <row r="294" spans="1:6">
      <c r="A294" s="3">
        <v>1</v>
      </c>
      <c r="B294" s="3" t="s">
        <v>19</v>
      </c>
      <c r="C294" s="9">
        <v>2.9499999999999998E-2</v>
      </c>
      <c r="D294" s="13">
        <f t="shared" ref="D294:D299" si="63">C294+$C$9</f>
        <v>0.97870000000000001</v>
      </c>
      <c r="E294" s="8">
        <f>'TARIFNE STAVKE do 31.03.2022'!F261</f>
        <v>2.7799999999999998E-2</v>
      </c>
      <c r="F294" s="9">
        <f t="shared" ref="F294:F299" si="64">(D294+E294)</f>
        <v>1.0065</v>
      </c>
    </row>
    <row r="295" spans="1:6">
      <c r="A295" s="3">
        <v>2</v>
      </c>
      <c r="B295" s="3" t="s">
        <v>20</v>
      </c>
      <c r="C295" s="9">
        <v>2.9499999999999998E-2</v>
      </c>
      <c r="D295" s="13">
        <f t="shared" si="63"/>
        <v>0.97870000000000001</v>
      </c>
      <c r="E295" s="8">
        <f>'TARIFNE STAVKE do 31.03.2022'!F262</f>
        <v>2.7799999999999998E-2</v>
      </c>
      <c r="F295" s="9">
        <f t="shared" si="64"/>
        <v>1.0065</v>
      </c>
    </row>
    <row r="296" spans="1:6">
      <c r="A296" s="3">
        <v>3</v>
      </c>
      <c r="B296" s="3" t="s">
        <v>21</v>
      </c>
      <c r="C296" s="9">
        <v>2.9499999999999998E-2</v>
      </c>
      <c r="D296" s="13">
        <f t="shared" si="63"/>
        <v>0.97870000000000001</v>
      </c>
      <c r="E296" s="8">
        <f>'TARIFNE STAVKE do 31.03.2022'!F263</f>
        <v>2.7799999999999998E-2</v>
      </c>
      <c r="F296" s="9">
        <f t="shared" si="64"/>
        <v>1.0065</v>
      </c>
    </row>
    <row r="297" spans="1:6">
      <c r="A297" s="3">
        <v>4</v>
      </c>
      <c r="B297" s="3" t="s">
        <v>22</v>
      </c>
      <c r="C297" s="9">
        <v>2.9499999999999998E-2</v>
      </c>
      <c r="D297" s="13">
        <f t="shared" si="63"/>
        <v>0.97870000000000001</v>
      </c>
      <c r="E297" s="8">
        <f>'TARIFNE STAVKE do 31.03.2022'!F264</f>
        <v>2.64E-2</v>
      </c>
      <c r="F297" s="9">
        <f t="shared" si="64"/>
        <v>1.0051000000000001</v>
      </c>
    </row>
    <row r="298" spans="1:6">
      <c r="A298" s="3">
        <v>5</v>
      </c>
      <c r="B298" s="3" t="s">
        <v>23</v>
      </c>
      <c r="C298" s="9">
        <v>2.9499999999999998E-2</v>
      </c>
      <c r="D298" s="13">
        <f t="shared" si="63"/>
        <v>0.97870000000000001</v>
      </c>
      <c r="E298" s="8">
        <f>'TARIFNE STAVKE do 31.03.2022'!F265</f>
        <v>2.5000000000000001E-2</v>
      </c>
      <c r="F298" s="9">
        <f t="shared" si="64"/>
        <v>1.0037</v>
      </c>
    </row>
    <row r="299" spans="1:6">
      <c r="A299" s="3">
        <v>6</v>
      </c>
      <c r="B299" s="3" t="s">
        <v>24</v>
      </c>
      <c r="C299" s="9">
        <v>2.9499999999999998E-2</v>
      </c>
      <c r="D299" s="13">
        <f t="shared" si="63"/>
        <v>0.97870000000000001</v>
      </c>
      <c r="E299" s="8">
        <f>'TARIFNE STAVKE do 31.03.2022'!F266</f>
        <v>2.3599999999999999E-2</v>
      </c>
      <c r="F299" s="9">
        <f t="shared" si="64"/>
        <v>1.0023</v>
      </c>
    </row>
    <row r="301" spans="1:6">
      <c r="A301" s="117" t="s">
        <v>77</v>
      </c>
      <c r="B301" s="117"/>
      <c r="C301" s="117"/>
      <c r="D301" s="117"/>
      <c r="E301" s="117"/>
      <c r="F301" s="117"/>
    </row>
    <row r="302" spans="1:6" ht="38.25">
      <c r="A302" s="3" t="s">
        <v>8</v>
      </c>
      <c r="B302" s="3" t="s">
        <v>9</v>
      </c>
      <c r="C302" s="4" t="s">
        <v>10</v>
      </c>
      <c r="D302" s="4" t="s">
        <v>11</v>
      </c>
      <c r="E302" s="4" t="s">
        <v>12</v>
      </c>
      <c r="F302" s="4" t="s">
        <v>13</v>
      </c>
    </row>
    <row r="303" spans="1:6">
      <c r="A303" s="7"/>
      <c r="B303" s="7" t="s">
        <v>14</v>
      </c>
      <c r="C303" s="7" t="s">
        <v>15</v>
      </c>
      <c r="D303" s="7" t="s">
        <v>5</v>
      </c>
      <c r="E303" s="7" t="s">
        <v>16</v>
      </c>
      <c r="F303" s="11" t="s">
        <v>17</v>
      </c>
    </row>
    <row r="304" spans="1:6">
      <c r="A304" s="120" t="s">
        <v>78</v>
      </c>
      <c r="B304" s="121"/>
      <c r="C304" s="121"/>
      <c r="D304" s="121"/>
      <c r="E304" s="121"/>
      <c r="F304" s="121"/>
    </row>
    <row r="305" spans="1:6">
      <c r="A305" s="3">
        <v>1</v>
      </c>
      <c r="B305" s="3" t="s">
        <v>19</v>
      </c>
      <c r="C305" s="9">
        <v>3.04E-2</v>
      </c>
      <c r="D305" s="13">
        <f t="shared" ref="D305:D309" si="65">C305+$C$9</f>
        <v>0.97960000000000003</v>
      </c>
      <c r="E305" s="8">
        <f>'TARIFNE STAVKE do 31.03.2022'!F270</f>
        <v>5.0900000000000001E-2</v>
      </c>
      <c r="F305" s="9">
        <f t="shared" ref="F305:F309" si="66">(D305+E305)</f>
        <v>1.0305</v>
      </c>
    </row>
    <row r="306" spans="1:6">
      <c r="A306" s="3">
        <v>2</v>
      </c>
      <c r="B306" s="3" t="s">
        <v>20</v>
      </c>
      <c r="C306" s="9">
        <v>3.04E-2</v>
      </c>
      <c r="D306" s="13">
        <f t="shared" si="65"/>
        <v>0.97960000000000003</v>
      </c>
      <c r="E306" s="8">
        <f>'TARIFNE STAVKE do 31.03.2022'!F271</f>
        <v>4.24E-2</v>
      </c>
      <c r="F306" s="9">
        <f t="shared" si="66"/>
        <v>1.022</v>
      </c>
    </row>
    <row r="307" spans="1:6">
      <c r="A307" s="3">
        <v>3</v>
      </c>
      <c r="B307" s="3" t="s">
        <v>21</v>
      </c>
      <c r="C307" s="9">
        <v>3.04E-2</v>
      </c>
      <c r="D307" s="13">
        <f t="shared" si="65"/>
        <v>0.97960000000000003</v>
      </c>
      <c r="E307" s="8">
        <f>'TARIFNE STAVKE do 31.03.2022'!F272</f>
        <v>4.0300000000000002E-2</v>
      </c>
      <c r="F307" s="9">
        <f t="shared" si="66"/>
        <v>1.0199</v>
      </c>
    </row>
    <row r="308" spans="1:6">
      <c r="A308" s="3">
        <v>4</v>
      </c>
      <c r="B308" s="3" t="s">
        <v>22</v>
      </c>
      <c r="C308" s="9">
        <v>3.04E-2</v>
      </c>
      <c r="D308" s="13">
        <f t="shared" si="65"/>
        <v>0.97960000000000003</v>
      </c>
      <c r="E308" s="8">
        <f>'TARIFNE STAVKE do 31.03.2022'!F273</f>
        <v>3.8199999999999998E-2</v>
      </c>
      <c r="F308" s="9">
        <f t="shared" si="66"/>
        <v>1.0178</v>
      </c>
    </row>
    <row r="309" spans="1:6">
      <c r="A309" s="3">
        <v>5</v>
      </c>
      <c r="B309" s="3" t="s">
        <v>23</v>
      </c>
      <c r="C309" s="9">
        <v>3.04E-2</v>
      </c>
      <c r="D309" s="13">
        <f t="shared" si="65"/>
        <v>0.97960000000000003</v>
      </c>
      <c r="E309" s="8">
        <f>'TARIFNE STAVKE do 31.03.2022'!F274</f>
        <v>3.5999999999999997E-2</v>
      </c>
      <c r="F309" s="9">
        <f t="shared" si="66"/>
        <v>1.0156000000000001</v>
      </c>
    </row>
    <row r="310" spans="1:6">
      <c r="A310" s="120" t="s">
        <v>79</v>
      </c>
      <c r="B310" s="121"/>
      <c r="C310" s="121"/>
      <c r="D310" s="121"/>
      <c r="E310" s="121"/>
      <c r="F310" s="121"/>
    </row>
    <row r="311" spans="1:6">
      <c r="A311" s="3">
        <v>1</v>
      </c>
      <c r="B311" s="3" t="s">
        <v>20</v>
      </c>
      <c r="C311" s="9">
        <v>3.04E-2</v>
      </c>
      <c r="D311" s="13">
        <f t="shared" ref="D311:D313" si="67">C311+$C$9</f>
        <v>0.97960000000000003</v>
      </c>
      <c r="E311" s="8">
        <f>'TARIFNE STAVKE do 31.03.2022'!F278</f>
        <v>0.05</v>
      </c>
      <c r="F311" s="9">
        <f t="shared" ref="F311:F313" si="68">(D311+E311)</f>
        <v>1.0296000000000001</v>
      </c>
    </row>
    <row r="312" spans="1:6">
      <c r="A312" s="3">
        <v>2</v>
      </c>
      <c r="B312" s="3" t="s">
        <v>22</v>
      </c>
      <c r="C312" s="9">
        <v>3.04E-2</v>
      </c>
      <c r="D312" s="13">
        <f t="shared" si="67"/>
        <v>0.97960000000000003</v>
      </c>
      <c r="E312" s="8">
        <f>'TARIFNE STAVKE do 31.03.2022'!F279</f>
        <v>4.7500000000000001E-2</v>
      </c>
      <c r="F312" s="9">
        <f t="shared" si="68"/>
        <v>1.0271000000000001</v>
      </c>
    </row>
    <row r="313" spans="1:6">
      <c r="A313" s="3">
        <v>3</v>
      </c>
      <c r="B313" s="3" t="s">
        <v>23</v>
      </c>
      <c r="C313" s="9">
        <v>3.04E-2</v>
      </c>
      <c r="D313" s="13">
        <f t="shared" si="67"/>
        <v>0.97960000000000003</v>
      </c>
      <c r="E313" s="8">
        <f>'TARIFNE STAVKE do 31.03.2022'!F280</f>
        <v>4.4999999999999998E-2</v>
      </c>
      <c r="F313" s="9">
        <f t="shared" si="68"/>
        <v>1.0246</v>
      </c>
    </row>
    <row r="315" spans="1:6">
      <c r="A315" s="117" t="s">
        <v>80</v>
      </c>
      <c r="B315" s="117"/>
      <c r="C315" s="117"/>
      <c r="D315" s="117"/>
      <c r="E315" s="117"/>
      <c r="F315" s="117"/>
    </row>
    <row r="316" spans="1:6" ht="38.25">
      <c r="A316" s="3" t="s">
        <v>8</v>
      </c>
      <c r="B316" s="3" t="s">
        <v>9</v>
      </c>
      <c r="C316" s="4" t="s">
        <v>10</v>
      </c>
      <c r="D316" s="4" t="s">
        <v>11</v>
      </c>
      <c r="E316" s="4" t="s">
        <v>12</v>
      </c>
      <c r="F316" s="4" t="s">
        <v>13</v>
      </c>
    </row>
    <row r="317" spans="1:6">
      <c r="A317" s="7"/>
      <c r="B317" s="7" t="s">
        <v>14</v>
      </c>
      <c r="C317" s="7" t="s">
        <v>15</v>
      </c>
      <c r="D317" s="7" t="s">
        <v>5</v>
      </c>
      <c r="E317" s="7" t="s">
        <v>16</v>
      </c>
      <c r="F317" s="11" t="s">
        <v>17</v>
      </c>
    </row>
    <row r="318" spans="1:6">
      <c r="A318" s="120" t="s">
        <v>81</v>
      </c>
      <c r="B318" s="121"/>
      <c r="C318" s="121"/>
      <c r="D318" s="121"/>
      <c r="E318" s="121"/>
      <c r="F318" s="121"/>
    </row>
    <row r="319" spans="1:6">
      <c r="A319" s="3">
        <v>1</v>
      </c>
      <c r="B319" s="3" t="s">
        <v>19</v>
      </c>
      <c r="C319" s="9">
        <v>2.7900000000000001E-2</v>
      </c>
      <c r="D319" s="13">
        <f t="shared" ref="D319:D323" si="69">C319+$C$9</f>
        <v>0.97710000000000008</v>
      </c>
      <c r="E319" s="8">
        <f>'TARIFNE STAVKE do 31.03.2022'!F284</f>
        <v>0.10879999999999999</v>
      </c>
      <c r="F319" s="9">
        <f t="shared" ref="F319:F323" si="70">(D319+E319)</f>
        <v>1.0859000000000001</v>
      </c>
    </row>
    <row r="320" spans="1:6">
      <c r="A320" s="3">
        <v>2</v>
      </c>
      <c r="B320" s="3" t="s">
        <v>20</v>
      </c>
      <c r="C320" s="9">
        <v>2.7900000000000001E-2</v>
      </c>
      <c r="D320" s="13">
        <f t="shared" si="69"/>
        <v>0.97710000000000008</v>
      </c>
      <c r="E320" s="8">
        <f>'TARIFNE STAVKE do 31.03.2022'!F285</f>
        <v>9.8900000000000002E-2</v>
      </c>
      <c r="F320" s="9">
        <f t="shared" si="70"/>
        <v>1.0760000000000001</v>
      </c>
    </row>
    <row r="321" spans="1:6">
      <c r="A321" s="3">
        <v>3</v>
      </c>
      <c r="B321" s="3" t="s">
        <v>21</v>
      </c>
      <c r="C321" s="9">
        <v>2.7900000000000001E-2</v>
      </c>
      <c r="D321" s="13">
        <f t="shared" si="69"/>
        <v>0.97710000000000008</v>
      </c>
      <c r="E321" s="8">
        <f>'TARIFNE STAVKE do 31.03.2022'!F286</f>
        <v>9.8900000000000002E-2</v>
      </c>
      <c r="F321" s="9">
        <f t="shared" si="70"/>
        <v>1.0760000000000001</v>
      </c>
    </row>
    <row r="322" spans="1:6">
      <c r="A322" s="3">
        <v>4</v>
      </c>
      <c r="B322" s="3" t="s">
        <v>22</v>
      </c>
      <c r="C322" s="9">
        <v>2.7900000000000001E-2</v>
      </c>
      <c r="D322" s="13">
        <f t="shared" si="69"/>
        <v>0.97710000000000008</v>
      </c>
      <c r="E322" s="8">
        <f>'TARIFNE STAVKE do 31.03.2022'!F287</f>
        <v>9.4E-2</v>
      </c>
      <c r="F322" s="9">
        <f t="shared" si="70"/>
        <v>1.0711000000000002</v>
      </c>
    </row>
    <row r="323" spans="1:6">
      <c r="A323" s="3">
        <v>5</v>
      </c>
      <c r="B323" s="3" t="s">
        <v>23</v>
      </c>
      <c r="C323" s="9">
        <v>2.7900000000000001E-2</v>
      </c>
      <c r="D323" s="13">
        <f t="shared" si="69"/>
        <v>0.97710000000000008</v>
      </c>
      <c r="E323" s="8">
        <f>'TARIFNE STAVKE do 31.03.2022'!F288</f>
        <v>8.8999999999999996E-2</v>
      </c>
      <c r="F323" s="9">
        <f t="shared" si="70"/>
        <v>1.0661</v>
      </c>
    </row>
    <row r="325" spans="1:6">
      <c r="A325" s="117" t="s">
        <v>82</v>
      </c>
      <c r="B325" s="117"/>
      <c r="C325" s="117"/>
      <c r="D325" s="117"/>
      <c r="E325" s="117"/>
      <c r="F325" s="117"/>
    </row>
    <row r="326" spans="1:6" ht="38.25">
      <c r="A326" s="3" t="s">
        <v>8</v>
      </c>
      <c r="B326" s="3" t="s">
        <v>9</v>
      </c>
      <c r="C326" s="4" t="s">
        <v>10</v>
      </c>
      <c r="D326" s="4" t="s">
        <v>11</v>
      </c>
      <c r="E326" s="4" t="s">
        <v>12</v>
      </c>
      <c r="F326" s="4" t="s">
        <v>13</v>
      </c>
    </row>
    <row r="327" spans="1:6">
      <c r="A327" s="7"/>
      <c r="B327" s="7" t="s">
        <v>14</v>
      </c>
      <c r="C327" s="7" t="s">
        <v>15</v>
      </c>
      <c r="D327" s="7" t="s">
        <v>5</v>
      </c>
      <c r="E327" s="7" t="s">
        <v>16</v>
      </c>
      <c r="F327" s="11" t="s">
        <v>17</v>
      </c>
    </row>
    <row r="328" spans="1:6">
      <c r="A328" s="120" t="s">
        <v>83</v>
      </c>
      <c r="B328" s="121"/>
      <c r="C328" s="121"/>
      <c r="D328" s="121"/>
      <c r="E328" s="121"/>
      <c r="F328" s="121"/>
    </row>
    <row r="329" spans="1:6">
      <c r="A329" s="3">
        <v>1</v>
      </c>
      <c r="B329" s="3" t="s">
        <v>19</v>
      </c>
      <c r="C329" s="9">
        <v>2.7900000000000001E-2</v>
      </c>
      <c r="D329" s="13">
        <f t="shared" ref="D329:D334" si="71">C329+$C$9</f>
        <v>0.97710000000000008</v>
      </c>
      <c r="E329" s="8">
        <f>'TARIFNE STAVKE do 31.03.2022'!F292</f>
        <v>0.1087</v>
      </c>
      <c r="F329" s="9">
        <f t="shared" ref="F329:F334" si="72">(D329+E329)</f>
        <v>1.0858000000000001</v>
      </c>
    </row>
    <row r="330" spans="1:6">
      <c r="A330" s="3">
        <v>2</v>
      </c>
      <c r="B330" s="3" t="s">
        <v>20</v>
      </c>
      <c r="C330" s="9">
        <v>2.7900000000000001E-2</v>
      </c>
      <c r="D330" s="13">
        <f t="shared" si="71"/>
        <v>0.97710000000000008</v>
      </c>
      <c r="E330" s="8">
        <f>'TARIFNE STAVKE do 31.03.2022'!F293</f>
        <v>9.8799999999999999E-2</v>
      </c>
      <c r="F330" s="9">
        <f t="shared" si="72"/>
        <v>1.0759000000000001</v>
      </c>
    </row>
    <row r="331" spans="1:6">
      <c r="A331" s="3">
        <v>3</v>
      </c>
      <c r="B331" s="3" t="s">
        <v>21</v>
      </c>
      <c r="C331" s="9">
        <v>2.7900000000000001E-2</v>
      </c>
      <c r="D331" s="13">
        <f t="shared" si="71"/>
        <v>0.97710000000000008</v>
      </c>
      <c r="E331" s="8">
        <f>'TARIFNE STAVKE do 31.03.2022'!F294</f>
        <v>9.8799999999999999E-2</v>
      </c>
      <c r="F331" s="9">
        <f t="shared" si="72"/>
        <v>1.0759000000000001</v>
      </c>
    </row>
    <row r="332" spans="1:6">
      <c r="A332" s="3">
        <v>4</v>
      </c>
      <c r="B332" s="3" t="s">
        <v>22</v>
      </c>
      <c r="C332" s="9">
        <v>2.7900000000000001E-2</v>
      </c>
      <c r="D332" s="13">
        <f t="shared" si="71"/>
        <v>0.97710000000000008</v>
      </c>
      <c r="E332" s="8">
        <f>'TARIFNE STAVKE do 31.03.2022'!F295</f>
        <v>9.3899999999999997E-2</v>
      </c>
      <c r="F332" s="9">
        <f t="shared" si="72"/>
        <v>1.0710000000000002</v>
      </c>
    </row>
    <row r="333" spans="1:6">
      <c r="A333" s="3">
        <v>5</v>
      </c>
      <c r="B333" s="3" t="s">
        <v>23</v>
      </c>
      <c r="C333" s="9">
        <v>2.7900000000000001E-2</v>
      </c>
      <c r="D333" s="13">
        <f t="shared" si="71"/>
        <v>0.97710000000000008</v>
      </c>
      <c r="E333" s="8">
        <f>'TARIFNE STAVKE do 31.03.2022'!F296</f>
        <v>8.8900000000000007E-2</v>
      </c>
      <c r="F333" s="9">
        <f t="shared" si="72"/>
        <v>1.0660000000000001</v>
      </c>
    </row>
    <row r="334" spans="1:6">
      <c r="A334" s="3">
        <v>6</v>
      </c>
      <c r="B334" s="3" t="s">
        <v>24</v>
      </c>
      <c r="C334" s="9">
        <v>2.7900000000000001E-2</v>
      </c>
      <c r="D334" s="13">
        <f t="shared" si="71"/>
        <v>0.97710000000000008</v>
      </c>
      <c r="E334" s="8">
        <f>'TARIFNE STAVKE do 31.03.2022'!F297</f>
        <v>8.4000000000000005E-2</v>
      </c>
      <c r="F334" s="9">
        <f t="shared" si="72"/>
        <v>1.0611000000000002</v>
      </c>
    </row>
    <row r="336" spans="1:6">
      <c r="A336" s="117" t="s">
        <v>84</v>
      </c>
      <c r="B336" s="117"/>
      <c r="C336" s="117"/>
      <c r="D336" s="117"/>
      <c r="E336" s="117"/>
      <c r="F336" s="117"/>
    </row>
    <row r="337" spans="1:6" ht="38.25">
      <c r="A337" s="3" t="s">
        <v>8</v>
      </c>
      <c r="B337" s="3" t="s">
        <v>9</v>
      </c>
      <c r="C337" s="4" t="s">
        <v>10</v>
      </c>
      <c r="D337" s="4" t="s">
        <v>11</v>
      </c>
      <c r="E337" s="4" t="s">
        <v>12</v>
      </c>
      <c r="F337" s="4" t="s">
        <v>13</v>
      </c>
    </row>
    <row r="338" spans="1:6">
      <c r="A338" s="7"/>
      <c r="B338" s="7" t="s">
        <v>14</v>
      </c>
      <c r="C338" s="7" t="s">
        <v>15</v>
      </c>
      <c r="D338" s="7" t="s">
        <v>5</v>
      </c>
      <c r="E338" s="7" t="s">
        <v>16</v>
      </c>
      <c r="F338" s="11" t="s">
        <v>17</v>
      </c>
    </row>
    <row r="339" spans="1:6">
      <c r="A339" s="120" t="s">
        <v>85</v>
      </c>
      <c r="B339" s="121"/>
      <c r="C339" s="121"/>
      <c r="D339" s="121"/>
      <c r="E339" s="121"/>
      <c r="F339" s="121"/>
    </row>
    <row r="340" spans="1:6">
      <c r="A340" s="3">
        <v>1</v>
      </c>
      <c r="B340" s="3" t="s">
        <v>23</v>
      </c>
      <c r="C340" s="9">
        <v>2.7900000000000001E-2</v>
      </c>
      <c r="D340" s="13">
        <f t="shared" ref="D340:D342" si="73">C340+$C$9</f>
        <v>0.97710000000000008</v>
      </c>
      <c r="E340" s="8">
        <f>'TARIFNE STAVKE do 31.03.2022'!F301</f>
        <v>8.6800000000000002E-2</v>
      </c>
      <c r="F340" s="9">
        <f t="shared" ref="F340:F342" si="74">(D340+E340)</f>
        <v>1.0639000000000001</v>
      </c>
    </row>
    <row r="341" spans="1:6">
      <c r="A341" s="3">
        <v>2</v>
      </c>
      <c r="B341" s="3" t="s">
        <v>25</v>
      </c>
      <c r="C341" s="9">
        <v>2.7900000000000001E-2</v>
      </c>
      <c r="D341" s="13">
        <f t="shared" si="73"/>
        <v>0.97710000000000008</v>
      </c>
      <c r="E341" s="8">
        <f>'TARIFNE STAVKE do 31.03.2022'!F302</f>
        <v>7.7100000000000002E-2</v>
      </c>
      <c r="F341" s="9">
        <f t="shared" si="74"/>
        <v>1.0542</v>
      </c>
    </row>
    <row r="342" spans="1:6">
      <c r="A342" s="3">
        <v>3</v>
      </c>
      <c r="B342" s="3" t="s">
        <v>28</v>
      </c>
      <c r="C342" s="9">
        <v>2.7900000000000001E-2</v>
      </c>
      <c r="D342" s="13">
        <f t="shared" si="73"/>
        <v>0.97710000000000008</v>
      </c>
      <c r="E342" s="8">
        <f>'TARIFNE STAVKE do 31.03.2022'!F303</f>
        <v>7.2300000000000003E-2</v>
      </c>
      <c r="F342" s="9">
        <f t="shared" si="74"/>
        <v>1.0494000000000001</v>
      </c>
    </row>
  </sheetData>
  <mergeCells count="70">
    <mergeCell ref="A45:F45"/>
    <mergeCell ref="A1:F1"/>
    <mergeCell ref="A3:F3"/>
    <mergeCell ref="A4:F4"/>
    <mergeCell ref="A6:F6"/>
    <mergeCell ref="A8:F8"/>
    <mergeCell ref="A11:F11"/>
    <mergeCell ref="A14:F14"/>
    <mergeCell ref="A23:F23"/>
    <mergeCell ref="A26:F26"/>
    <mergeCell ref="A36:F36"/>
    <mergeCell ref="A39:F39"/>
    <mergeCell ref="A102:F102"/>
    <mergeCell ref="A51:F51"/>
    <mergeCell ref="A54:F54"/>
    <mergeCell ref="A58:F58"/>
    <mergeCell ref="A63:F63"/>
    <mergeCell ref="A66:F66"/>
    <mergeCell ref="A71:F71"/>
    <mergeCell ref="A77:F77"/>
    <mergeCell ref="A83:F83"/>
    <mergeCell ref="A86:F86"/>
    <mergeCell ref="A94:F94"/>
    <mergeCell ref="A99:F99"/>
    <mergeCell ref="A163:F163"/>
    <mergeCell ref="A106:F106"/>
    <mergeCell ref="A111:F111"/>
    <mergeCell ref="A115:F115"/>
    <mergeCell ref="A118:F118"/>
    <mergeCell ref="A125:F125"/>
    <mergeCell ref="A128:F128"/>
    <mergeCell ref="A135:F135"/>
    <mergeCell ref="A142:F142"/>
    <mergeCell ref="A145:F145"/>
    <mergeCell ref="A152:F152"/>
    <mergeCell ref="A155:F155"/>
    <mergeCell ref="A221:F221"/>
    <mergeCell ref="A166:F166"/>
    <mergeCell ref="A174:F174"/>
    <mergeCell ref="A177:F177"/>
    <mergeCell ref="A182:F182"/>
    <mergeCell ref="A185:F185"/>
    <mergeCell ref="A191:F191"/>
    <mergeCell ref="A194:F194"/>
    <mergeCell ref="A201:F201"/>
    <mergeCell ref="A204:F204"/>
    <mergeCell ref="A210:F210"/>
    <mergeCell ref="A215:F215"/>
    <mergeCell ref="A290:F290"/>
    <mergeCell ref="A224:F224"/>
    <mergeCell ref="A230:F230"/>
    <mergeCell ref="A233:F233"/>
    <mergeCell ref="A243:F243"/>
    <mergeCell ref="A246:F246"/>
    <mergeCell ref="A255:F255"/>
    <mergeCell ref="A258:F258"/>
    <mergeCell ref="A267:F267"/>
    <mergeCell ref="A270:F270"/>
    <mergeCell ref="A278:F278"/>
    <mergeCell ref="A281:F281"/>
    <mergeCell ref="A325:F325"/>
    <mergeCell ref="A328:F328"/>
    <mergeCell ref="A336:F336"/>
    <mergeCell ref="A339:F339"/>
    <mergeCell ref="A293:F293"/>
    <mergeCell ref="A301:F301"/>
    <mergeCell ref="A304:F304"/>
    <mergeCell ref="A310:F310"/>
    <mergeCell ref="A315:F315"/>
    <mergeCell ref="A318:F318"/>
  </mergeCells>
  <pageMargins left="0.39370078740157483" right="0.39370078740157483" top="1.0833333333333333" bottom="0.74803149606299213" header="0.31496062992125984" footer="0.31496062992125984"/>
  <pageSetup scale="78" orientation="portrait" r:id="rId1"/>
  <rowBreaks count="3" manualBreakCount="3">
    <brk id="50" max="16383" man="1"/>
    <brk id="98" max="16383" man="1"/>
    <brk id="141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1FE82-5522-427F-B5F6-8CCEF2EE6CF3}">
  <sheetPr codeName="Sheet30"/>
  <dimension ref="A1:F342"/>
  <sheetViews>
    <sheetView view="pageBreakPreview" zoomScaleNormal="100" zoomScaleSheetLayoutView="100" workbookViewId="0">
      <selection activeCell="A9" sqref="A9:XFD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30.140625" bestFit="1" customWidth="1"/>
    <col min="5" max="5" width="26.42578125" bestFit="1" customWidth="1"/>
    <col min="6" max="6" width="22.85546875" bestFit="1" customWidth="1"/>
  </cols>
  <sheetData>
    <row r="1" spans="1:6" ht="17.25">
      <c r="A1" s="113" t="s">
        <v>86</v>
      </c>
      <c r="B1" s="118"/>
      <c r="C1" s="118"/>
      <c r="D1" s="118"/>
      <c r="E1" s="118"/>
      <c r="F1" s="118"/>
    </row>
    <row r="3" spans="1:6">
      <c r="A3" s="114" t="s">
        <v>1</v>
      </c>
      <c r="B3" s="114"/>
      <c r="C3" s="114"/>
      <c r="D3" s="114"/>
      <c r="E3" s="114"/>
      <c r="F3" s="114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2"/>
      <c r="B5" s="2"/>
      <c r="C5" s="2"/>
      <c r="D5" s="2"/>
      <c r="E5" s="2"/>
      <c r="F5" s="2"/>
    </row>
    <row r="6" spans="1:6">
      <c r="A6" s="119" t="s">
        <v>3</v>
      </c>
      <c r="B6" s="119"/>
      <c r="C6" s="119"/>
      <c r="D6" s="119"/>
      <c r="E6" s="119"/>
      <c r="F6" s="119"/>
    </row>
    <row r="7" spans="1:6">
      <c r="A7" s="2"/>
      <c r="B7" s="2"/>
      <c r="C7" s="2"/>
      <c r="D7" s="2"/>
      <c r="E7" s="2"/>
      <c r="F7" s="2"/>
    </row>
    <row r="8" spans="1:6" ht="73.5" customHeight="1">
      <c r="A8" s="119" t="s">
        <v>4</v>
      </c>
      <c r="B8" s="119"/>
      <c r="C8" s="119"/>
      <c r="D8" s="119"/>
      <c r="E8" s="119"/>
      <c r="F8" s="119"/>
    </row>
    <row r="9" spans="1:6" hidden="1">
      <c r="A9" s="1" t="s">
        <v>5</v>
      </c>
      <c r="B9" s="12" t="s">
        <v>6</v>
      </c>
      <c r="C9" s="1">
        <v>0.67359999999999998</v>
      </c>
      <c r="D9" s="2"/>
      <c r="E9" s="2"/>
      <c r="F9" s="2"/>
    </row>
    <row r="11" spans="1:6">
      <c r="A11" s="117" t="s">
        <v>7</v>
      </c>
      <c r="B11" s="117"/>
      <c r="C11" s="117"/>
      <c r="D11" s="117"/>
      <c r="E11" s="117"/>
      <c r="F11" s="117"/>
    </row>
    <row r="12" spans="1:6" ht="38.25">
      <c r="A12" s="3" t="s">
        <v>8</v>
      </c>
      <c r="B12" s="3" t="s">
        <v>9</v>
      </c>
      <c r="C12" s="4" t="s">
        <v>10</v>
      </c>
      <c r="D12" s="4" t="s">
        <v>11</v>
      </c>
      <c r="E12" s="4" t="s">
        <v>12</v>
      </c>
      <c r="F12" s="4" t="s">
        <v>13</v>
      </c>
    </row>
    <row r="13" spans="1:6">
      <c r="A13" s="7"/>
      <c r="B13" s="7" t="s">
        <v>14</v>
      </c>
      <c r="C13" s="7" t="s">
        <v>15</v>
      </c>
      <c r="D13" s="7" t="s">
        <v>5</v>
      </c>
      <c r="E13" s="7" t="s">
        <v>16</v>
      </c>
      <c r="F13" s="11" t="s">
        <v>17</v>
      </c>
    </row>
    <row r="14" spans="1:6">
      <c r="A14" s="120" t="s">
        <v>18</v>
      </c>
      <c r="B14" s="121"/>
      <c r="C14" s="121"/>
      <c r="D14" s="121"/>
      <c r="E14" s="121"/>
      <c r="F14" s="121"/>
    </row>
    <row r="15" spans="1:6">
      <c r="A15" s="3">
        <v>1</v>
      </c>
      <c r="B15" s="3" t="s">
        <v>19</v>
      </c>
      <c r="C15" s="9">
        <v>2.9700000000000001E-2</v>
      </c>
      <c r="D15" s="13">
        <f>C15+$C$9</f>
        <v>0.70329999999999993</v>
      </c>
      <c r="E15" s="8">
        <v>6.2100000000000002E-2</v>
      </c>
      <c r="F15" s="9">
        <f>(D15+E15)</f>
        <v>0.76539999999999997</v>
      </c>
    </row>
    <row r="16" spans="1:6">
      <c r="A16" s="3">
        <v>2</v>
      </c>
      <c r="B16" s="3" t="s">
        <v>20</v>
      </c>
      <c r="C16" s="9">
        <v>2.9700000000000001E-2</v>
      </c>
      <c r="D16" s="13">
        <f t="shared" ref="D16:D21" si="0">C16+$C$9</f>
        <v>0.70329999999999993</v>
      </c>
      <c r="E16" s="8">
        <v>4.7800000000000002E-2</v>
      </c>
      <c r="F16" s="9">
        <f t="shared" ref="F16:F21" si="1">(D16+E16)</f>
        <v>0.75109999999999988</v>
      </c>
    </row>
    <row r="17" spans="1:6">
      <c r="A17" s="3">
        <v>3</v>
      </c>
      <c r="B17" s="3" t="s">
        <v>21</v>
      </c>
      <c r="C17" s="9">
        <v>2.9700000000000001E-2</v>
      </c>
      <c r="D17" s="13">
        <f t="shared" si="0"/>
        <v>0.70329999999999993</v>
      </c>
      <c r="E17" s="8">
        <v>4.7800000000000002E-2</v>
      </c>
      <c r="F17" s="9">
        <f t="shared" si="1"/>
        <v>0.75109999999999988</v>
      </c>
    </row>
    <row r="18" spans="1:6">
      <c r="A18" s="3">
        <v>4</v>
      </c>
      <c r="B18" s="3" t="s">
        <v>22</v>
      </c>
      <c r="C18" s="9">
        <v>2.9700000000000001E-2</v>
      </c>
      <c r="D18" s="13">
        <f t="shared" si="0"/>
        <v>0.70329999999999993</v>
      </c>
      <c r="E18" s="8">
        <v>4.5400000000000003E-2</v>
      </c>
      <c r="F18" s="9">
        <f t="shared" si="1"/>
        <v>0.74869999999999992</v>
      </c>
    </row>
    <row r="19" spans="1:6">
      <c r="A19" s="3">
        <v>5</v>
      </c>
      <c r="B19" s="3" t="s">
        <v>23</v>
      </c>
      <c r="C19" s="9">
        <v>2.9700000000000001E-2</v>
      </c>
      <c r="D19" s="13">
        <f t="shared" si="0"/>
        <v>0.70329999999999993</v>
      </c>
      <c r="E19" s="8">
        <v>4.2999999999999997E-2</v>
      </c>
      <c r="F19" s="9">
        <f t="shared" si="1"/>
        <v>0.74629999999999996</v>
      </c>
    </row>
    <row r="20" spans="1:6">
      <c r="A20" s="3">
        <v>6</v>
      </c>
      <c r="B20" s="3" t="s">
        <v>24</v>
      </c>
      <c r="C20" s="9">
        <v>2.9700000000000001E-2</v>
      </c>
      <c r="D20" s="13">
        <f t="shared" si="0"/>
        <v>0.70329999999999993</v>
      </c>
      <c r="E20" s="8">
        <v>4.0599999999999997E-2</v>
      </c>
      <c r="F20" s="9">
        <f t="shared" si="1"/>
        <v>0.74389999999999989</v>
      </c>
    </row>
    <row r="21" spans="1:6">
      <c r="A21" s="3">
        <v>7</v>
      </c>
      <c r="B21" s="3" t="s">
        <v>25</v>
      </c>
      <c r="C21" s="9">
        <v>2.9700000000000001E-2</v>
      </c>
      <c r="D21" s="13">
        <f t="shared" si="0"/>
        <v>0.70329999999999993</v>
      </c>
      <c r="E21" s="8">
        <v>3.8199999999999998E-2</v>
      </c>
      <c r="F21" s="9">
        <f t="shared" si="1"/>
        <v>0.74149999999999994</v>
      </c>
    </row>
    <row r="22" spans="1:6">
      <c r="A22" s="1"/>
      <c r="B22" s="2"/>
      <c r="C22" s="5"/>
      <c r="D22" s="6"/>
      <c r="E22" s="6"/>
    </row>
    <row r="23" spans="1:6">
      <c r="A23" s="117" t="s">
        <v>26</v>
      </c>
      <c r="B23" s="117"/>
      <c r="C23" s="117"/>
      <c r="D23" s="117"/>
      <c r="E23" s="117"/>
      <c r="F23" s="117"/>
    </row>
    <row r="24" spans="1:6" ht="38.25">
      <c r="A24" s="3" t="s">
        <v>8</v>
      </c>
      <c r="B24" s="3" t="s">
        <v>9</v>
      </c>
      <c r="C24" s="4" t="s">
        <v>10</v>
      </c>
      <c r="D24" s="4" t="s">
        <v>11</v>
      </c>
      <c r="E24" s="4" t="s">
        <v>12</v>
      </c>
      <c r="F24" s="4" t="s">
        <v>13</v>
      </c>
    </row>
    <row r="25" spans="1:6">
      <c r="A25" s="7"/>
      <c r="B25" s="7" t="s">
        <v>14</v>
      </c>
      <c r="C25" s="7" t="s">
        <v>15</v>
      </c>
      <c r="D25" s="7" t="s">
        <v>5</v>
      </c>
      <c r="E25" s="7" t="s">
        <v>16</v>
      </c>
      <c r="F25" s="11" t="s">
        <v>17</v>
      </c>
    </row>
    <row r="26" spans="1:6">
      <c r="A26" s="120" t="s">
        <v>27</v>
      </c>
      <c r="B26" s="121"/>
      <c r="C26" s="121"/>
      <c r="D26" s="121"/>
      <c r="E26" s="121"/>
      <c r="F26" s="121"/>
    </row>
    <row r="27" spans="1:6">
      <c r="A27" s="3">
        <v>1</v>
      </c>
      <c r="B27" s="3" t="s">
        <v>19</v>
      </c>
      <c r="C27" s="9">
        <v>2.3199999999999998E-2</v>
      </c>
      <c r="D27" s="13">
        <f t="shared" ref="D27:D34" si="2">C27+$C$9</f>
        <v>0.69679999999999997</v>
      </c>
      <c r="E27" s="10">
        <v>4.02E-2</v>
      </c>
      <c r="F27" s="9">
        <f>(D27+E27)</f>
        <v>0.73699999999999999</v>
      </c>
    </row>
    <row r="28" spans="1:6">
      <c r="A28" s="3">
        <v>2</v>
      </c>
      <c r="B28" s="3" t="s">
        <v>20</v>
      </c>
      <c r="C28" s="9">
        <v>2.3199999999999998E-2</v>
      </c>
      <c r="D28" s="13">
        <f t="shared" si="2"/>
        <v>0.69679999999999997</v>
      </c>
      <c r="E28" s="10">
        <v>4.02E-2</v>
      </c>
      <c r="F28" s="9">
        <f t="shared" ref="F28:F34" si="3">(D28+E28)</f>
        <v>0.73699999999999999</v>
      </c>
    </row>
    <row r="29" spans="1:6">
      <c r="A29" s="3">
        <v>3</v>
      </c>
      <c r="B29" s="3" t="s">
        <v>21</v>
      </c>
      <c r="C29" s="9">
        <v>2.3199999999999998E-2</v>
      </c>
      <c r="D29" s="13">
        <f t="shared" si="2"/>
        <v>0.69679999999999997</v>
      </c>
      <c r="E29" s="10">
        <v>4.02E-2</v>
      </c>
      <c r="F29" s="9">
        <f t="shared" si="3"/>
        <v>0.73699999999999999</v>
      </c>
    </row>
    <row r="30" spans="1:6">
      <c r="A30" s="3">
        <v>4</v>
      </c>
      <c r="B30" s="3" t="s">
        <v>22</v>
      </c>
      <c r="C30" s="9">
        <v>2.3199999999999998E-2</v>
      </c>
      <c r="D30" s="13">
        <f t="shared" si="2"/>
        <v>0.69679999999999997</v>
      </c>
      <c r="E30" s="10">
        <v>3.6200000000000003E-2</v>
      </c>
      <c r="F30" s="9">
        <f t="shared" si="3"/>
        <v>0.73299999999999998</v>
      </c>
    </row>
    <row r="31" spans="1:6">
      <c r="A31" s="3">
        <v>5</v>
      </c>
      <c r="B31" s="3" t="s">
        <v>23</v>
      </c>
      <c r="C31" s="9">
        <v>2.3199999999999998E-2</v>
      </c>
      <c r="D31" s="13">
        <f t="shared" si="2"/>
        <v>0.69679999999999997</v>
      </c>
      <c r="E31" s="10">
        <v>3.6200000000000003E-2</v>
      </c>
      <c r="F31" s="9">
        <f t="shared" si="3"/>
        <v>0.73299999999999998</v>
      </c>
    </row>
    <row r="32" spans="1:6">
      <c r="A32" s="3">
        <v>6</v>
      </c>
      <c r="B32" s="3" t="s">
        <v>24</v>
      </c>
      <c r="C32" s="9">
        <v>2.3199999999999998E-2</v>
      </c>
      <c r="D32" s="13">
        <f t="shared" si="2"/>
        <v>0.69679999999999997</v>
      </c>
      <c r="E32" s="10">
        <v>3.4200000000000001E-2</v>
      </c>
      <c r="F32" s="9">
        <f t="shared" si="3"/>
        <v>0.73099999999999998</v>
      </c>
    </row>
    <row r="33" spans="1:6">
      <c r="A33" s="3">
        <v>7</v>
      </c>
      <c r="B33" s="3" t="s">
        <v>25</v>
      </c>
      <c r="C33" s="9">
        <v>2.3199999999999998E-2</v>
      </c>
      <c r="D33" s="13">
        <f t="shared" si="2"/>
        <v>0.69679999999999997</v>
      </c>
      <c r="E33" s="10">
        <v>3.2199999999999999E-2</v>
      </c>
      <c r="F33" s="9">
        <f t="shared" si="3"/>
        <v>0.72899999999999998</v>
      </c>
    </row>
    <row r="34" spans="1:6">
      <c r="A34" s="3">
        <v>8</v>
      </c>
      <c r="B34" s="3" t="s">
        <v>28</v>
      </c>
      <c r="C34" s="9">
        <v>2.3199999999999998E-2</v>
      </c>
      <c r="D34" s="13">
        <f t="shared" si="2"/>
        <v>0.69679999999999997</v>
      </c>
      <c r="E34" s="10">
        <v>3.0200000000000001E-2</v>
      </c>
      <c r="F34" s="9">
        <f t="shared" si="3"/>
        <v>0.72699999999999998</v>
      </c>
    </row>
    <row r="36" spans="1:6">
      <c r="A36" s="117" t="s">
        <v>29</v>
      </c>
      <c r="B36" s="117"/>
      <c r="C36" s="117"/>
      <c r="D36" s="117"/>
      <c r="E36" s="117"/>
      <c r="F36" s="117"/>
    </row>
    <row r="37" spans="1:6" ht="38.25">
      <c r="A37" s="3" t="s">
        <v>8</v>
      </c>
      <c r="B37" s="3" t="s">
        <v>9</v>
      </c>
      <c r="C37" s="4" t="s">
        <v>10</v>
      </c>
      <c r="D37" s="4" t="s">
        <v>11</v>
      </c>
      <c r="E37" s="4" t="s">
        <v>12</v>
      </c>
      <c r="F37" s="4" t="s">
        <v>13</v>
      </c>
    </row>
    <row r="38" spans="1:6">
      <c r="A38" s="7"/>
      <c r="B38" s="7" t="s">
        <v>14</v>
      </c>
      <c r="C38" s="7" t="s">
        <v>15</v>
      </c>
      <c r="D38" s="7" t="s">
        <v>5</v>
      </c>
      <c r="E38" s="7" t="s">
        <v>16</v>
      </c>
      <c r="F38" s="11" t="s">
        <v>17</v>
      </c>
    </row>
    <row r="39" spans="1:6">
      <c r="A39" s="120" t="s">
        <v>30</v>
      </c>
      <c r="B39" s="121"/>
      <c r="C39" s="121"/>
      <c r="D39" s="121"/>
      <c r="E39" s="121"/>
      <c r="F39" s="121"/>
    </row>
    <row r="40" spans="1:6">
      <c r="A40" s="3">
        <v>1</v>
      </c>
      <c r="B40" s="3" t="s">
        <v>19</v>
      </c>
      <c r="C40" s="9">
        <v>2.5899999999999999E-2</v>
      </c>
      <c r="D40" s="13">
        <f t="shared" ref="D40:D44" si="4">C40+$C$9</f>
        <v>0.69950000000000001</v>
      </c>
      <c r="E40" s="8">
        <v>2.3599999999999999E-2</v>
      </c>
      <c r="F40" s="9">
        <f>(D40+E40)</f>
        <v>0.72309999999999997</v>
      </c>
    </row>
    <row r="41" spans="1:6">
      <c r="A41" s="3">
        <v>2</v>
      </c>
      <c r="B41" s="3" t="s">
        <v>20</v>
      </c>
      <c r="C41" s="9">
        <v>2.5899999999999999E-2</v>
      </c>
      <c r="D41" s="13">
        <f t="shared" si="4"/>
        <v>0.69950000000000001</v>
      </c>
      <c r="E41" s="8">
        <v>2.3599999999999999E-2</v>
      </c>
      <c r="F41" s="9">
        <f t="shared" ref="F41:F44" si="5">(D41+E41)</f>
        <v>0.72309999999999997</v>
      </c>
    </row>
    <row r="42" spans="1:6">
      <c r="A42" s="3">
        <v>3</v>
      </c>
      <c r="B42" s="3" t="s">
        <v>21</v>
      </c>
      <c r="C42" s="9">
        <v>2.5899999999999999E-2</v>
      </c>
      <c r="D42" s="13">
        <f t="shared" si="4"/>
        <v>0.69950000000000001</v>
      </c>
      <c r="E42" s="8">
        <v>2.12E-2</v>
      </c>
      <c r="F42" s="9">
        <f t="shared" si="5"/>
        <v>0.72070000000000001</v>
      </c>
    </row>
    <row r="43" spans="1:6">
      <c r="A43" s="3">
        <v>4</v>
      </c>
      <c r="B43" s="3" t="s">
        <v>22</v>
      </c>
      <c r="C43" s="9">
        <v>2.5899999999999999E-2</v>
      </c>
      <c r="D43" s="13">
        <f t="shared" si="4"/>
        <v>0.69950000000000001</v>
      </c>
      <c r="E43" s="8">
        <v>1.89E-2</v>
      </c>
      <c r="F43" s="9">
        <f t="shared" si="5"/>
        <v>0.71840000000000004</v>
      </c>
    </row>
    <row r="44" spans="1:6">
      <c r="A44" s="3">
        <v>5</v>
      </c>
      <c r="B44" s="3" t="s">
        <v>23</v>
      </c>
      <c r="C44" s="9">
        <v>2.5899999999999999E-2</v>
      </c>
      <c r="D44" s="13">
        <f t="shared" si="4"/>
        <v>0.69950000000000001</v>
      </c>
      <c r="E44" s="8">
        <v>1.77E-2</v>
      </c>
      <c r="F44" s="9">
        <f t="shared" si="5"/>
        <v>0.71720000000000006</v>
      </c>
    </row>
    <row r="45" spans="1:6">
      <c r="A45" s="120" t="s">
        <v>31</v>
      </c>
      <c r="B45" s="121"/>
      <c r="C45" s="121"/>
      <c r="D45" s="121"/>
      <c r="E45" s="121"/>
      <c r="F45" s="121"/>
    </row>
    <row r="46" spans="1:6">
      <c r="A46" s="3">
        <v>1</v>
      </c>
      <c r="B46" s="3" t="s">
        <v>20</v>
      </c>
      <c r="C46" s="9">
        <v>3.04E-2</v>
      </c>
      <c r="D46" s="13">
        <f t="shared" ref="D46:D49" si="6">C46+$C$9</f>
        <v>0.70399999999999996</v>
      </c>
      <c r="E46" s="8">
        <v>7.5300000000000006E-2</v>
      </c>
      <c r="F46" s="9">
        <f>(D46+E46)</f>
        <v>0.77929999999999999</v>
      </c>
    </row>
    <row r="47" spans="1:6">
      <c r="A47" s="3">
        <v>2</v>
      </c>
      <c r="B47" s="3" t="s">
        <v>21</v>
      </c>
      <c r="C47" s="9">
        <v>3.04E-2</v>
      </c>
      <c r="D47" s="13">
        <f t="shared" si="6"/>
        <v>0.70399999999999996</v>
      </c>
      <c r="E47" s="8">
        <v>7.1499999999999994E-2</v>
      </c>
      <c r="F47" s="9">
        <f t="shared" ref="F47:F49" si="7">(D47+E47)</f>
        <v>0.77549999999999997</v>
      </c>
    </row>
    <row r="48" spans="1:6">
      <c r="A48" s="3">
        <v>3</v>
      </c>
      <c r="B48" s="3" t="s">
        <v>22</v>
      </c>
      <c r="C48" s="9">
        <v>3.04E-2</v>
      </c>
      <c r="D48" s="13">
        <f t="shared" si="6"/>
        <v>0.70399999999999996</v>
      </c>
      <c r="E48" s="8">
        <v>6.7799999999999999E-2</v>
      </c>
      <c r="F48" s="9">
        <f t="shared" si="7"/>
        <v>0.77179999999999993</v>
      </c>
    </row>
    <row r="49" spans="1:6">
      <c r="A49" s="3">
        <v>4</v>
      </c>
      <c r="B49" s="3" t="s">
        <v>23</v>
      </c>
      <c r="C49" s="9">
        <v>3.04E-2</v>
      </c>
      <c r="D49" s="13">
        <f t="shared" si="6"/>
        <v>0.70399999999999996</v>
      </c>
      <c r="E49" s="8">
        <v>6.7799999999999999E-2</v>
      </c>
      <c r="F49" s="9">
        <f t="shared" si="7"/>
        <v>0.77179999999999993</v>
      </c>
    </row>
    <row r="51" spans="1:6">
      <c r="A51" s="117" t="s">
        <v>32</v>
      </c>
      <c r="B51" s="117"/>
      <c r="C51" s="117"/>
      <c r="D51" s="117"/>
      <c r="E51" s="117"/>
      <c r="F51" s="117"/>
    </row>
    <row r="52" spans="1:6" ht="38.25">
      <c r="A52" s="3" t="s">
        <v>8</v>
      </c>
      <c r="B52" s="3" t="s">
        <v>9</v>
      </c>
      <c r="C52" s="4" t="s">
        <v>10</v>
      </c>
      <c r="D52" s="4" t="s">
        <v>11</v>
      </c>
      <c r="E52" s="4" t="s">
        <v>12</v>
      </c>
      <c r="F52" s="4" t="s">
        <v>13</v>
      </c>
    </row>
    <row r="53" spans="1:6">
      <c r="A53" s="7"/>
      <c r="B53" s="7" t="s">
        <v>14</v>
      </c>
      <c r="C53" s="7" t="s">
        <v>15</v>
      </c>
      <c r="D53" s="7" t="s">
        <v>5</v>
      </c>
      <c r="E53" s="7" t="s">
        <v>16</v>
      </c>
      <c r="F53" s="11" t="s">
        <v>17</v>
      </c>
    </row>
    <row r="54" spans="1:6">
      <c r="A54" s="122" t="s">
        <v>33</v>
      </c>
      <c r="B54" s="122"/>
      <c r="C54" s="122"/>
      <c r="D54" s="122"/>
      <c r="E54" s="122"/>
      <c r="F54" s="122"/>
    </row>
    <row r="55" spans="1:6">
      <c r="A55" s="3">
        <v>1</v>
      </c>
      <c r="B55" s="3" t="s">
        <v>20</v>
      </c>
      <c r="C55" s="9">
        <v>3.4200000000000001E-2</v>
      </c>
      <c r="D55" s="13">
        <f t="shared" ref="D55:D57" si="8">C55+$C$9</f>
        <v>0.70779999999999998</v>
      </c>
      <c r="E55" s="10">
        <v>5.8000000000000003E-2</v>
      </c>
      <c r="F55" s="9">
        <f>(D55+E55)</f>
        <v>0.76580000000000004</v>
      </c>
    </row>
    <row r="56" spans="1:6">
      <c r="A56" s="3">
        <v>2</v>
      </c>
      <c r="B56" s="3" t="s">
        <v>21</v>
      </c>
      <c r="C56" s="9">
        <v>3.4200000000000001E-2</v>
      </c>
      <c r="D56" s="13">
        <f t="shared" si="8"/>
        <v>0.70779999999999998</v>
      </c>
      <c r="E56" s="10">
        <v>5.8000000000000003E-2</v>
      </c>
      <c r="F56" s="9">
        <f t="shared" ref="F56:F57" si="9">(D56+E56)</f>
        <v>0.76580000000000004</v>
      </c>
    </row>
    <row r="57" spans="1:6">
      <c r="A57" s="3">
        <v>3</v>
      </c>
      <c r="B57" s="3" t="s">
        <v>22</v>
      </c>
      <c r="C57" s="9">
        <v>3.4200000000000001E-2</v>
      </c>
      <c r="D57" s="13">
        <f t="shared" si="8"/>
        <v>0.70779999999999998</v>
      </c>
      <c r="E57" s="10">
        <v>5.5100000000000003E-2</v>
      </c>
      <c r="F57" s="9">
        <f t="shared" si="9"/>
        <v>0.76290000000000002</v>
      </c>
    </row>
    <row r="58" spans="1:6">
      <c r="A58" s="122" t="s">
        <v>34</v>
      </c>
      <c r="B58" s="122"/>
      <c r="C58" s="122"/>
      <c r="D58" s="122"/>
      <c r="E58" s="122"/>
      <c r="F58" s="122"/>
    </row>
    <row r="59" spans="1:6">
      <c r="A59" s="3">
        <v>1</v>
      </c>
      <c r="B59" s="3" t="s">
        <v>20</v>
      </c>
      <c r="C59" s="9">
        <v>3.4200000000000001E-2</v>
      </c>
      <c r="D59" s="13">
        <f t="shared" ref="D59:D61" si="10">C59+$C$9</f>
        <v>0.70779999999999998</v>
      </c>
      <c r="E59" s="10">
        <v>3.6499999999999998E-2</v>
      </c>
      <c r="F59" s="9">
        <f>(D59+E59)</f>
        <v>0.74429999999999996</v>
      </c>
    </row>
    <row r="60" spans="1:6">
      <c r="A60" s="3">
        <v>2</v>
      </c>
      <c r="B60" s="3" t="s">
        <v>21</v>
      </c>
      <c r="C60" s="9">
        <v>3.4200000000000001E-2</v>
      </c>
      <c r="D60" s="13">
        <f t="shared" si="10"/>
        <v>0.70779999999999998</v>
      </c>
      <c r="E60" s="10">
        <v>3.6499999999999998E-2</v>
      </c>
      <c r="F60" s="9">
        <f t="shared" ref="F60:F61" si="11">(D60+E60)</f>
        <v>0.74429999999999996</v>
      </c>
    </row>
    <row r="61" spans="1:6">
      <c r="A61" s="3">
        <v>3</v>
      </c>
      <c r="B61" s="3" t="s">
        <v>23</v>
      </c>
      <c r="C61" s="9">
        <v>3.4200000000000001E-2</v>
      </c>
      <c r="D61" s="13">
        <f t="shared" si="10"/>
        <v>0.70779999999999998</v>
      </c>
      <c r="E61" s="10">
        <v>3.2899999999999999E-2</v>
      </c>
      <c r="F61" s="9">
        <f t="shared" si="11"/>
        <v>0.74070000000000003</v>
      </c>
    </row>
    <row r="63" spans="1:6">
      <c r="A63" s="117" t="s">
        <v>35</v>
      </c>
      <c r="B63" s="117"/>
      <c r="C63" s="117"/>
      <c r="D63" s="117"/>
      <c r="E63" s="117"/>
      <c r="F63" s="117"/>
    </row>
    <row r="64" spans="1:6" ht="38.25">
      <c r="A64" s="3" t="s">
        <v>8</v>
      </c>
      <c r="B64" s="3" t="s">
        <v>9</v>
      </c>
      <c r="C64" s="4" t="s">
        <v>10</v>
      </c>
      <c r="D64" s="4" t="s">
        <v>11</v>
      </c>
      <c r="E64" s="4" t="s">
        <v>12</v>
      </c>
      <c r="F64" s="4" t="s">
        <v>13</v>
      </c>
    </row>
    <row r="65" spans="1:6">
      <c r="A65" s="7"/>
      <c r="B65" s="7" t="s">
        <v>14</v>
      </c>
      <c r="C65" s="7" t="s">
        <v>15</v>
      </c>
      <c r="D65" s="7" t="s">
        <v>5</v>
      </c>
      <c r="E65" s="7" t="s">
        <v>16</v>
      </c>
      <c r="F65" s="11" t="s">
        <v>17</v>
      </c>
    </row>
    <row r="66" spans="1:6">
      <c r="A66" s="120" t="s">
        <v>36</v>
      </c>
      <c r="B66" s="121"/>
      <c r="C66" s="121"/>
      <c r="D66" s="121"/>
      <c r="E66" s="121"/>
      <c r="F66" s="121"/>
    </row>
    <row r="67" spans="1:6">
      <c r="A67" s="3">
        <v>1</v>
      </c>
      <c r="B67" s="3" t="s">
        <v>20</v>
      </c>
      <c r="C67" s="9">
        <v>3.04E-2</v>
      </c>
      <c r="D67" s="13">
        <f t="shared" ref="D67:D70" si="12">C67+$C$9</f>
        <v>0.70399999999999996</v>
      </c>
      <c r="E67" s="8">
        <v>2.1499999999999998E-2</v>
      </c>
      <c r="F67" s="9">
        <f>(D67+E67)</f>
        <v>0.72549999999999992</v>
      </c>
    </row>
    <row r="68" spans="1:6">
      <c r="A68" s="3">
        <v>2</v>
      </c>
      <c r="B68" s="3" t="s">
        <v>21</v>
      </c>
      <c r="C68" s="9">
        <v>3.04E-2</v>
      </c>
      <c r="D68" s="13">
        <f t="shared" si="12"/>
        <v>0.70399999999999996</v>
      </c>
      <c r="E68" s="8">
        <v>1.9400000000000001E-2</v>
      </c>
      <c r="F68" s="9">
        <f t="shared" ref="F68:F70" si="13">(D68+E68)</f>
        <v>0.72339999999999993</v>
      </c>
    </row>
    <row r="69" spans="1:6">
      <c r="A69" s="3">
        <v>3</v>
      </c>
      <c r="B69" s="3" t="s">
        <v>22</v>
      </c>
      <c r="C69" s="9">
        <v>3.04E-2</v>
      </c>
      <c r="D69" s="13">
        <f t="shared" si="12"/>
        <v>0.70399999999999996</v>
      </c>
      <c r="E69" s="8">
        <v>1.83E-2</v>
      </c>
      <c r="F69" s="9">
        <f t="shared" si="13"/>
        <v>0.72229999999999994</v>
      </c>
    </row>
    <row r="70" spans="1:6">
      <c r="A70" s="3">
        <v>4</v>
      </c>
      <c r="B70" s="3" t="s">
        <v>23</v>
      </c>
      <c r="C70" s="9">
        <v>3.04E-2</v>
      </c>
      <c r="D70" s="13">
        <f t="shared" si="12"/>
        <v>0.70399999999999996</v>
      </c>
      <c r="E70" s="8">
        <v>1.72E-2</v>
      </c>
      <c r="F70" s="9">
        <f t="shared" si="13"/>
        <v>0.72119999999999995</v>
      </c>
    </row>
    <row r="71" spans="1:6">
      <c r="A71" s="120" t="s">
        <v>37</v>
      </c>
      <c r="B71" s="121"/>
      <c r="C71" s="121"/>
      <c r="D71" s="121"/>
      <c r="E71" s="121"/>
      <c r="F71" s="121"/>
    </row>
    <row r="72" spans="1:6">
      <c r="A72" s="3">
        <v>1</v>
      </c>
      <c r="B72" s="3" t="s">
        <v>19</v>
      </c>
      <c r="C72" s="9">
        <v>3.04E-2</v>
      </c>
      <c r="D72" s="13">
        <f t="shared" ref="D72:D76" si="14">C72+$C$9</f>
        <v>0.70399999999999996</v>
      </c>
      <c r="E72" s="8">
        <v>5.0200000000000002E-2</v>
      </c>
      <c r="F72" s="9">
        <f>(D72+E72)</f>
        <v>0.75419999999999998</v>
      </c>
    </row>
    <row r="73" spans="1:6">
      <c r="A73" s="3">
        <v>2</v>
      </c>
      <c r="B73" s="3" t="s">
        <v>20</v>
      </c>
      <c r="C73" s="9">
        <v>3.04E-2</v>
      </c>
      <c r="D73" s="13">
        <f t="shared" si="14"/>
        <v>0.70399999999999996</v>
      </c>
      <c r="E73" s="8">
        <v>3.8600000000000002E-2</v>
      </c>
      <c r="F73" s="9">
        <f t="shared" ref="F73:F76" si="15">(D73+E73)</f>
        <v>0.74259999999999993</v>
      </c>
    </row>
    <row r="74" spans="1:6">
      <c r="A74" s="3">
        <v>3</v>
      </c>
      <c r="B74" s="3" t="s">
        <v>21</v>
      </c>
      <c r="C74" s="9">
        <v>3.04E-2</v>
      </c>
      <c r="D74" s="13">
        <f t="shared" si="14"/>
        <v>0.70399999999999996</v>
      </c>
      <c r="E74" s="8">
        <v>3.8600000000000002E-2</v>
      </c>
      <c r="F74" s="9">
        <f t="shared" si="15"/>
        <v>0.74259999999999993</v>
      </c>
    </row>
    <row r="75" spans="1:6">
      <c r="A75" s="3">
        <v>4</v>
      </c>
      <c r="B75" s="3" t="s">
        <v>22</v>
      </c>
      <c r="C75" s="9">
        <v>3.04E-2</v>
      </c>
      <c r="D75" s="13">
        <f t="shared" si="14"/>
        <v>0.70399999999999996</v>
      </c>
      <c r="E75" s="8">
        <v>3.6700000000000003E-2</v>
      </c>
      <c r="F75" s="9">
        <f t="shared" si="15"/>
        <v>0.74069999999999991</v>
      </c>
    </row>
    <row r="76" spans="1:6">
      <c r="A76" s="3">
        <v>5</v>
      </c>
      <c r="B76" s="3" t="s">
        <v>23</v>
      </c>
      <c r="C76" s="9">
        <v>3.04E-2</v>
      </c>
      <c r="D76" s="13">
        <f t="shared" si="14"/>
        <v>0.70399999999999996</v>
      </c>
      <c r="E76" s="8">
        <v>3.4700000000000002E-2</v>
      </c>
      <c r="F76" s="9">
        <f t="shared" si="15"/>
        <v>0.73869999999999991</v>
      </c>
    </row>
    <row r="77" spans="1:6">
      <c r="A77" s="122" t="s">
        <v>38</v>
      </c>
      <c r="B77" s="122"/>
      <c r="C77" s="122"/>
      <c r="D77" s="122"/>
      <c r="E77" s="122"/>
      <c r="F77" s="122"/>
    </row>
    <row r="78" spans="1:6">
      <c r="A78" s="3">
        <v>1</v>
      </c>
      <c r="B78" s="3" t="s">
        <v>19</v>
      </c>
      <c r="C78" s="9">
        <v>3.4200000000000001E-2</v>
      </c>
      <c r="D78" s="13">
        <f t="shared" ref="D78:D81" si="16">C78+$C$9</f>
        <v>0.70779999999999998</v>
      </c>
      <c r="E78" s="8">
        <v>2.8500000000000001E-2</v>
      </c>
      <c r="F78" s="9">
        <f>(D78+E78)</f>
        <v>0.73629999999999995</v>
      </c>
    </row>
    <row r="79" spans="1:6">
      <c r="A79" s="3">
        <v>2</v>
      </c>
      <c r="B79" s="3" t="s">
        <v>20</v>
      </c>
      <c r="C79" s="9">
        <v>3.4200000000000001E-2</v>
      </c>
      <c r="D79" s="13">
        <f t="shared" si="16"/>
        <v>0.70779999999999998</v>
      </c>
      <c r="E79" s="8">
        <v>2.4799999999999999E-2</v>
      </c>
      <c r="F79" s="9">
        <f t="shared" ref="F79:F81" si="17">(D79+E79)</f>
        <v>0.73260000000000003</v>
      </c>
    </row>
    <row r="80" spans="1:6">
      <c r="A80" s="3">
        <v>3</v>
      </c>
      <c r="B80" s="3" t="s">
        <v>21</v>
      </c>
      <c r="C80" s="9">
        <v>3.4200000000000001E-2</v>
      </c>
      <c r="D80" s="13">
        <f t="shared" si="16"/>
        <v>0.70779999999999998</v>
      </c>
      <c r="E80" s="8">
        <v>2.23E-2</v>
      </c>
      <c r="F80" s="9">
        <f t="shared" si="17"/>
        <v>0.73009999999999997</v>
      </c>
    </row>
    <row r="81" spans="1:6">
      <c r="A81" s="3">
        <v>4</v>
      </c>
      <c r="B81" s="3" t="s">
        <v>23</v>
      </c>
      <c r="C81" s="9">
        <v>3.4200000000000001E-2</v>
      </c>
      <c r="D81" s="13">
        <f t="shared" si="16"/>
        <v>0.70779999999999998</v>
      </c>
      <c r="E81" s="8">
        <v>1.9800000000000002E-2</v>
      </c>
      <c r="F81" s="9">
        <f t="shared" si="17"/>
        <v>0.72760000000000002</v>
      </c>
    </row>
    <row r="83" spans="1:6">
      <c r="A83" s="117" t="s">
        <v>39</v>
      </c>
      <c r="B83" s="117"/>
      <c r="C83" s="117"/>
      <c r="D83" s="117"/>
      <c r="E83" s="117"/>
      <c r="F83" s="117"/>
    </row>
    <row r="84" spans="1:6" ht="38.25">
      <c r="A84" s="3" t="s">
        <v>8</v>
      </c>
      <c r="B84" s="3" t="s">
        <v>9</v>
      </c>
      <c r="C84" s="4" t="s">
        <v>10</v>
      </c>
      <c r="D84" s="4" t="s">
        <v>11</v>
      </c>
      <c r="E84" s="4" t="s">
        <v>12</v>
      </c>
      <c r="F84" s="4" t="s">
        <v>13</v>
      </c>
    </row>
    <row r="85" spans="1:6">
      <c r="A85" s="7"/>
      <c r="B85" s="7" t="s">
        <v>14</v>
      </c>
      <c r="C85" s="7" t="s">
        <v>15</v>
      </c>
      <c r="D85" s="7" t="s">
        <v>5</v>
      </c>
      <c r="E85" s="7" t="s">
        <v>16</v>
      </c>
      <c r="F85" s="11" t="s">
        <v>17</v>
      </c>
    </row>
    <row r="86" spans="1:6">
      <c r="A86" s="120" t="s">
        <v>40</v>
      </c>
      <c r="B86" s="121"/>
      <c r="C86" s="121"/>
      <c r="D86" s="121"/>
      <c r="E86" s="121"/>
      <c r="F86" s="121"/>
    </row>
    <row r="87" spans="1:6">
      <c r="A87" s="3">
        <v>1</v>
      </c>
      <c r="B87" s="3" t="s">
        <v>19</v>
      </c>
      <c r="C87" s="9">
        <v>2.8199999999999999E-2</v>
      </c>
      <c r="D87" s="13">
        <f t="shared" ref="D87:D93" si="18">C87+$C$9</f>
        <v>0.70179999999999998</v>
      </c>
      <c r="E87" s="8">
        <v>5.2999999999999999E-2</v>
      </c>
      <c r="F87" s="9">
        <f>(D87+E87)</f>
        <v>0.75480000000000003</v>
      </c>
    </row>
    <row r="88" spans="1:6">
      <c r="A88" s="3">
        <v>2</v>
      </c>
      <c r="B88" s="3" t="s">
        <v>20</v>
      </c>
      <c r="C88" s="9">
        <v>2.8199999999999999E-2</v>
      </c>
      <c r="D88" s="13">
        <f t="shared" si="18"/>
        <v>0.70179999999999998</v>
      </c>
      <c r="E88" s="8">
        <v>4.4200000000000003E-2</v>
      </c>
      <c r="F88" s="9">
        <f t="shared" ref="F88:F93" si="19">(D88+E88)</f>
        <v>0.746</v>
      </c>
    </row>
    <row r="89" spans="1:6">
      <c r="A89" s="3">
        <v>3</v>
      </c>
      <c r="B89" s="3" t="s">
        <v>21</v>
      </c>
      <c r="C89" s="9">
        <v>2.8199999999999999E-2</v>
      </c>
      <c r="D89" s="13">
        <f t="shared" si="18"/>
        <v>0.70179999999999998</v>
      </c>
      <c r="E89" s="8">
        <v>4.2000000000000003E-2</v>
      </c>
      <c r="F89" s="9">
        <f t="shared" si="19"/>
        <v>0.74380000000000002</v>
      </c>
    </row>
    <row r="90" spans="1:6">
      <c r="A90" s="3">
        <v>4</v>
      </c>
      <c r="B90" s="3" t="s">
        <v>22</v>
      </c>
      <c r="C90" s="9">
        <v>2.8199999999999999E-2</v>
      </c>
      <c r="D90" s="13">
        <f t="shared" si="18"/>
        <v>0.70179999999999998</v>
      </c>
      <c r="E90" s="8">
        <v>3.9800000000000002E-2</v>
      </c>
      <c r="F90" s="9">
        <f t="shared" si="19"/>
        <v>0.74160000000000004</v>
      </c>
    </row>
    <row r="91" spans="1:6">
      <c r="A91" s="3">
        <v>5</v>
      </c>
      <c r="B91" s="3" t="s">
        <v>23</v>
      </c>
      <c r="C91" s="9">
        <v>2.8199999999999999E-2</v>
      </c>
      <c r="D91" s="13">
        <f t="shared" si="18"/>
        <v>0.70179999999999998</v>
      </c>
      <c r="E91" s="8">
        <v>3.7600000000000001E-2</v>
      </c>
      <c r="F91" s="9">
        <f t="shared" si="19"/>
        <v>0.73939999999999995</v>
      </c>
    </row>
    <row r="92" spans="1:6">
      <c r="A92" s="3">
        <v>6</v>
      </c>
      <c r="B92" s="3" t="s">
        <v>24</v>
      </c>
      <c r="C92" s="9">
        <v>2.8199999999999999E-2</v>
      </c>
      <c r="D92" s="13">
        <f t="shared" si="18"/>
        <v>0.70179999999999998</v>
      </c>
      <c r="E92" s="8">
        <v>3.5400000000000001E-2</v>
      </c>
      <c r="F92" s="9">
        <f t="shared" si="19"/>
        <v>0.73719999999999997</v>
      </c>
    </row>
    <row r="93" spans="1:6">
      <c r="A93" s="3">
        <v>7</v>
      </c>
      <c r="B93" s="3" t="s">
        <v>25</v>
      </c>
      <c r="C93" s="9">
        <v>2.8199999999999999E-2</v>
      </c>
      <c r="D93" s="13">
        <f t="shared" si="18"/>
        <v>0.70179999999999998</v>
      </c>
      <c r="E93" s="8">
        <v>3.5400000000000001E-2</v>
      </c>
      <c r="F93" s="9">
        <f t="shared" si="19"/>
        <v>0.73719999999999997</v>
      </c>
    </row>
    <row r="94" spans="1:6">
      <c r="A94" s="120" t="s">
        <v>41</v>
      </c>
      <c r="B94" s="121"/>
      <c r="C94" s="121"/>
      <c r="D94" s="121"/>
      <c r="E94" s="121"/>
      <c r="F94" s="121"/>
    </row>
    <row r="95" spans="1:6">
      <c r="A95" s="3">
        <v>1</v>
      </c>
      <c r="B95" s="3" t="s">
        <v>20</v>
      </c>
      <c r="C95" s="9">
        <v>2.8199999999999999E-2</v>
      </c>
      <c r="D95" s="13">
        <f t="shared" ref="D95:D97" si="20">C95+$C$9</f>
        <v>0.70179999999999998</v>
      </c>
      <c r="E95" s="8">
        <v>2.18E-2</v>
      </c>
      <c r="F95" s="9">
        <f>(D95+E95)</f>
        <v>0.72360000000000002</v>
      </c>
    </row>
    <row r="96" spans="1:6">
      <c r="A96" s="3">
        <v>2</v>
      </c>
      <c r="B96" s="3" t="s">
        <v>22</v>
      </c>
      <c r="C96" s="9">
        <v>2.8199999999999999E-2</v>
      </c>
      <c r="D96" s="13">
        <f t="shared" si="20"/>
        <v>0.70179999999999998</v>
      </c>
      <c r="E96" s="8">
        <v>1.7399999999999999E-2</v>
      </c>
      <c r="F96" s="9">
        <f t="shared" ref="F96:F97" si="21">(D96+E96)</f>
        <v>0.71919999999999995</v>
      </c>
    </row>
    <row r="97" spans="1:6">
      <c r="A97" s="3">
        <v>3</v>
      </c>
      <c r="B97" s="3" t="s">
        <v>23</v>
      </c>
      <c r="C97" s="9">
        <v>2.8199999999999999E-2</v>
      </c>
      <c r="D97" s="13">
        <f t="shared" si="20"/>
        <v>0.70179999999999998</v>
      </c>
      <c r="E97" s="8">
        <v>1.7399999999999999E-2</v>
      </c>
      <c r="F97" s="9">
        <f t="shared" si="21"/>
        <v>0.71919999999999995</v>
      </c>
    </row>
    <row r="99" spans="1:6">
      <c r="A99" s="117" t="s">
        <v>42</v>
      </c>
      <c r="B99" s="117"/>
      <c r="C99" s="117"/>
      <c r="D99" s="117"/>
      <c r="E99" s="117"/>
      <c r="F99" s="117"/>
    </row>
    <row r="100" spans="1:6" ht="38.25">
      <c r="A100" s="3" t="s">
        <v>8</v>
      </c>
      <c r="B100" s="3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</row>
    <row r="101" spans="1:6">
      <c r="A101" s="7"/>
      <c r="B101" s="7" t="s">
        <v>14</v>
      </c>
      <c r="C101" s="7" t="s">
        <v>15</v>
      </c>
      <c r="D101" s="7" t="s">
        <v>5</v>
      </c>
      <c r="E101" s="7" t="s">
        <v>16</v>
      </c>
      <c r="F101" s="11" t="s">
        <v>17</v>
      </c>
    </row>
    <row r="102" spans="1:6">
      <c r="A102" s="120" t="s">
        <v>43</v>
      </c>
      <c r="B102" s="121"/>
      <c r="C102" s="121"/>
      <c r="D102" s="121"/>
      <c r="E102" s="121"/>
      <c r="F102" s="121"/>
    </row>
    <row r="103" spans="1:6">
      <c r="A103" s="3">
        <v>1</v>
      </c>
      <c r="B103" s="3" t="s">
        <v>20</v>
      </c>
      <c r="C103" s="9">
        <v>3.1199999999999999E-2</v>
      </c>
      <c r="D103" s="13">
        <f t="shared" ref="D103:D105" si="22">C103+$C$9</f>
        <v>0.70479999999999998</v>
      </c>
      <c r="E103" s="8">
        <v>4.3099999999999999E-2</v>
      </c>
      <c r="F103" s="9">
        <f>(D103+E103)</f>
        <v>0.74790000000000001</v>
      </c>
    </row>
    <row r="104" spans="1:6">
      <c r="A104" s="3">
        <v>2</v>
      </c>
      <c r="B104" s="3" t="s">
        <v>21</v>
      </c>
      <c r="C104" s="9">
        <v>3.1199999999999999E-2</v>
      </c>
      <c r="D104" s="13">
        <f t="shared" si="22"/>
        <v>0.70479999999999998</v>
      </c>
      <c r="E104" s="8">
        <v>3.4500000000000003E-2</v>
      </c>
      <c r="F104" s="9">
        <f t="shared" ref="F104:F105" si="23">(D104+E104)</f>
        <v>0.73929999999999996</v>
      </c>
    </row>
    <row r="105" spans="1:6">
      <c r="A105" s="3">
        <v>3</v>
      </c>
      <c r="B105" s="3" t="s">
        <v>22</v>
      </c>
      <c r="C105" s="9">
        <v>3.1199999999999999E-2</v>
      </c>
      <c r="D105" s="13">
        <f t="shared" si="22"/>
        <v>0.70479999999999998</v>
      </c>
      <c r="E105" s="8">
        <v>3.2300000000000002E-2</v>
      </c>
      <c r="F105" s="9">
        <f t="shared" si="23"/>
        <v>0.73709999999999998</v>
      </c>
    </row>
    <row r="106" spans="1:6">
      <c r="A106" s="120" t="s">
        <v>44</v>
      </c>
      <c r="B106" s="121"/>
      <c r="C106" s="121"/>
      <c r="D106" s="121"/>
      <c r="E106" s="121"/>
      <c r="F106" s="121"/>
    </row>
    <row r="107" spans="1:6">
      <c r="A107" s="3">
        <v>1</v>
      </c>
      <c r="B107" s="3" t="s">
        <v>19</v>
      </c>
      <c r="C107" s="9">
        <v>3.1199999999999999E-2</v>
      </c>
      <c r="D107" s="13">
        <f t="shared" ref="D107:D110" si="24">C107+$C$9</f>
        <v>0.70479999999999998</v>
      </c>
      <c r="E107" s="8">
        <v>3.78E-2</v>
      </c>
      <c r="F107" s="9">
        <f>(D107+E107)</f>
        <v>0.74259999999999993</v>
      </c>
    </row>
    <row r="108" spans="1:6">
      <c r="A108" s="3">
        <v>2</v>
      </c>
      <c r="B108" s="3" t="s">
        <v>20</v>
      </c>
      <c r="C108" s="9">
        <v>3.1199999999999999E-2</v>
      </c>
      <c r="D108" s="13">
        <f t="shared" si="24"/>
        <v>0.70479999999999998</v>
      </c>
      <c r="E108" s="8">
        <v>3.0200000000000001E-2</v>
      </c>
      <c r="F108" s="9">
        <f t="shared" ref="F108:F110" si="25">(D108+E108)</f>
        <v>0.73499999999999999</v>
      </c>
    </row>
    <row r="109" spans="1:6">
      <c r="A109" s="3">
        <v>3</v>
      </c>
      <c r="B109" s="3" t="s">
        <v>21</v>
      </c>
      <c r="C109" s="9">
        <v>3.1199999999999999E-2</v>
      </c>
      <c r="D109" s="13">
        <f t="shared" si="24"/>
        <v>0.70479999999999998</v>
      </c>
      <c r="E109" s="8">
        <v>3.0200000000000001E-2</v>
      </c>
      <c r="F109" s="9">
        <f t="shared" si="25"/>
        <v>0.73499999999999999</v>
      </c>
    </row>
    <row r="110" spans="1:6">
      <c r="A110" s="3">
        <v>4</v>
      </c>
      <c r="B110" s="3" t="s">
        <v>23</v>
      </c>
      <c r="C110" s="9">
        <v>3.1199999999999999E-2</v>
      </c>
      <c r="D110" s="13">
        <f t="shared" si="24"/>
        <v>0.70479999999999998</v>
      </c>
      <c r="E110" s="8">
        <v>2.7199999999999998E-2</v>
      </c>
      <c r="F110" s="9">
        <f t="shared" si="25"/>
        <v>0.73199999999999998</v>
      </c>
    </row>
    <row r="111" spans="1:6">
      <c r="A111" s="120" t="s">
        <v>45</v>
      </c>
      <c r="B111" s="121"/>
      <c r="C111" s="121"/>
      <c r="D111" s="121"/>
      <c r="E111" s="121"/>
      <c r="F111" s="121"/>
    </row>
    <row r="112" spans="1:6">
      <c r="A112" s="3">
        <v>1</v>
      </c>
      <c r="B112" s="3" t="s">
        <v>19</v>
      </c>
      <c r="C112" s="9">
        <v>3.1199999999999999E-2</v>
      </c>
      <c r="D112" s="13">
        <f t="shared" ref="D112:D113" si="26">C112+$C$9</f>
        <v>0.70479999999999998</v>
      </c>
      <c r="E112" s="8">
        <v>3.2399999999999998E-2</v>
      </c>
      <c r="F112" s="9">
        <f>(D112+E112)</f>
        <v>0.73719999999999997</v>
      </c>
    </row>
    <row r="113" spans="1:6">
      <c r="A113" s="3">
        <v>2</v>
      </c>
      <c r="B113" s="3" t="s">
        <v>20</v>
      </c>
      <c r="C113" s="9">
        <v>3.1199999999999999E-2</v>
      </c>
      <c r="D113" s="13">
        <f t="shared" si="26"/>
        <v>0.70479999999999998</v>
      </c>
      <c r="E113" s="8">
        <v>3.2399999999999998E-2</v>
      </c>
      <c r="F113" s="9">
        <f>(D113+E113)</f>
        <v>0.73719999999999997</v>
      </c>
    </row>
    <row r="115" spans="1:6">
      <c r="A115" s="117" t="s">
        <v>46</v>
      </c>
      <c r="B115" s="117"/>
      <c r="C115" s="117"/>
      <c r="D115" s="117"/>
      <c r="E115" s="117"/>
      <c r="F115" s="117"/>
    </row>
    <row r="116" spans="1:6" ht="38.25">
      <c r="A116" s="3" t="s">
        <v>8</v>
      </c>
      <c r="B116" s="3" t="s">
        <v>9</v>
      </c>
      <c r="C116" s="4" t="s">
        <v>10</v>
      </c>
      <c r="D116" s="4" t="s">
        <v>11</v>
      </c>
      <c r="E116" s="4" t="s">
        <v>12</v>
      </c>
      <c r="F116" s="4" t="s">
        <v>13</v>
      </c>
    </row>
    <row r="117" spans="1:6">
      <c r="A117" s="7"/>
      <c r="B117" s="7" t="s">
        <v>14</v>
      </c>
      <c r="C117" s="7" t="s">
        <v>15</v>
      </c>
      <c r="D117" s="7" t="s">
        <v>5</v>
      </c>
      <c r="E117" s="7" t="s">
        <v>16</v>
      </c>
      <c r="F117" s="11" t="s">
        <v>17</v>
      </c>
    </row>
    <row r="118" spans="1:6">
      <c r="A118" s="120" t="s">
        <v>47</v>
      </c>
      <c r="B118" s="121"/>
      <c r="C118" s="121"/>
      <c r="D118" s="121"/>
      <c r="E118" s="121"/>
      <c r="F118" s="121"/>
    </row>
    <row r="119" spans="1:6">
      <c r="A119" s="3">
        <v>1</v>
      </c>
      <c r="B119" s="3" t="s">
        <v>20</v>
      </c>
      <c r="C119" s="9">
        <v>2.5000000000000001E-2</v>
      </c>
      <c r="D119" s="13">
        <f t="shared" ref="D119:D122" si="27">C119+$C$9</f>
        <v>0.6986</v>
      </c>
      <c r="E119" s="8">
        <v>3.5700000000000003E-2</v>
      </c>
      <c r="F119" s="9">
        <f>(D119+E119)</f>
        <v>0.73429999999999995</v>
      </c>
    </row>
    <row r="120" spans="1:6">
      <c r="A120" s="3">
        <v>2</v>
      </c>
      <c r="B120" s="3" t="s">
        <v>21</v>
      </c>
      <c r="C120" s="9">
        <v>2.5000000000000001E-2</v>
      </c>
      <c r="D120" s="13">
        <f t="shared" si="27"/>
        <v>0.6986</v>
      </c>
      <c r="E120" s="8">
        <v>2.86E-2</v>
      </c>
      <c r="F120" s="9">
        <f t="shared" ref="F120:F123" si="28">(D120+E120)</f>
        <v>0.72719999999999996</v>
      </c>
    </row>
    <row r="121" spans="1:6">
      <c r="A121" s="3">
        <v>3</v>
      </c>
      <c r="B121" s="3" t="s">
        <v>22</v>
      </c>
      <c r="C121" s="9">
        <v>2.5000000000000001E-2</v>
      </c>
      <c r="D121" s="13">
        <f t="shared" si="27"/>
        <v>0.6986</v>
      </c>
      <c r="E121" s="8">
        <v>2.6800000000000001E-2</v>
      </c>
      <c r="F121" s="9">
        <f t="shared" si="28"/>
        <v>0.72540000000000004</v>
      </c>
    </row>
    <row r="122" spans="1:6">
      <c r="A122" s="3">
        <v>4</v>
      </c>
      <c r="B122" s="3" t="s">
        <v>23</v>
      </c>
      <c r="C122" s="9">
        <v>2.5000000000000001E-2</v>
      </c>
      <c r="D122" s="13">
        <f t="shared" si="27"/>
        <v>0.6986</v>
      </c>
      <c r="E122" s="8">
        <v>2.5000000000000001E-2</v>
      </c>
      <c r="F122" s="9">
        <f t="shared" si="28"/>
        <v>0.72360000000000002</v>
      </c>
    </row>
    <row r="123" spans="1:6">
      <c r="A123" s="3">
        <v>5</v>
      </c>
      <c r="B123" s="3" t="s">
        <v>24</v>
      </c>
      <c r="C123" s="9">
        <v>2.5000000000000001E-2</v>
      </c>
      <c r="D123" s="13">
        <f>C123+$C$9</f>
        <v>0.6986</v>
      </c>
      <c r="E123" s="8">
        <v>2.3199999999999998E-2</v>
      </c>
      <c r="F123" s="9">
        <f t="shared" si="28"/>
        <v>0.7218</v>
      </c>
    </row>
    <row r="125" spans="1:6">
      <c r="A125" s="117" t="s">
        <v>48</v>
      </c>
      <c r="B125" s="117"/>
      <c r="C125" s="117"/>
      <c r="D125" s="117"/>
      <c r="E125" s="117"/>
      <c r="F125" s="117"/>
    </row>
    <row r="126" spans="1:6" ht="38.25">
      <c r="A126" s="3" t="s">
        <v>8</v>
      </c>
      <c r="B126" s="3" t="s">
        <v>9</v>
      </c>
      <c r="C126" s="4" t="s">
        <v>10</v>
      </c>
      <c r="D126" s="4" t="s">
        <v>11</v>
      </c>
      <c r="E126" s="4" t="s">
        <v>12</v>
      </c>
      <c r="F126" s="4" t="s">
        <v>13</v>
      </c>
    </row>
    <row r="127" spans="1:6">
      <c r="A127" s="7"/>
      <c r="B127" s="7" t="s">
        <v>14</v>
      </c>
      <c r="C127" s="7" t="s">
        <v>15</v>
      </c>
      <c r="D127" s="7" t="s">
        <v>5</v>
      </c>
      <c r="E127" s="7" t="s">
        <v>16</v>
      </c>
      <c r="F127" s="11" t="s">
        <v>17</v>
      </c>
    </row>
    <row r="128" spans="1:6">
      <c r="A128" s="120" t="s">
        <v>49</v>
      </c>
      <c r="B128" s="121"/>
      <c r="C128" s="121"/>
      <c r="D128" s="121"/>
      <c r="E128" s="121"/>
      <c r="F128" s="121"/>
    </row>
    <row r="129" spans="1:6">
      <c r="A129" s="3">
        <v>1</v>
      </c>
      <c r="B129" s="3" t="s">
        <v>19</v>
      </c>
      <c r="C129" s="9">
        <v>2.6599999999999999E-2</v>
      </c>
      <c r="D129" s="13">
        <f t="shared" ref="D129:D134" si="29">C129+$C$9</f>
        <v>0.70019999999999993</v>
      </c>
      <c r="E129" s="8">
        <v>3.2099999999999997E-2</v>
      </c>
      <c r="F129" s="9">
        <f>(D129+E129)</f>
        <v>0.73229999999999995</v>
      </c>
    </row>
    <row r="130" spans="1:6">
      <c r="A130" s="3">
        <v>2</v>
      </c>
      <c r="B130" s="3" t="s">
        <v>20</v>
      </c>
      <c r="C130" s="9">
        <v>2.6599999999999999E-2</v>
      </c>
      <c r="D130" s="13">
        <f t="shared" si="29"/>
        <v>0.70019999999999993</v>
      </c>
      <c r="E130" s="8">
        <v>3.2099999999999997E-2</v>
      </c>
      <c r="F130" s="9">
        <f t="shared" ref="F130:F134" si="30">(D130+E130)</f>
        <v>0.73229999999999995</v>
      </c>
    </row>
    <row r="131" spans="1:6">
      <c r="A131" s="3">
        <v>3</v>
      </c>
      <c r="B131" s="3" t="s">
        <v>21</v>
      </c>
      <c r="C131" s="9">
        <v>2.6599999999999999E-2</v>
      </c>
      <c r="D131" s="13">
        <f t="shared" si="29"/>
        <v>0.70019999999999993</v>
      </c>
      <c r="E131" s="8">
        <v>3.2099999999999997E-2</v>
      </c>
      <c r="F131" s="9">
        <f t="shared" si="30"/>
        <v>0.73229999999999995</v>
      </c>
    </row>
    <row r="132" spans="1:6">
      <c r="A132" s="3">
        <v>4</v>
      </c>
      <c r="B132" s="3" t="s">
        <v>22</v>
      </c>
      <c r="C132" s="9">
        <v>2.6599999999999999E-2</v>
      </c>
      <c r="D132" s="13">
        <f t="shared" si="29"/>
        <v>0.70019999999999993</v>
      </c>
      <c r="E132" s="8">
        <v>3.0499999999999999E-2</v>
      </c>
      <c r="F132" s="9">
        <f t="shared" si="30"/>
        <v>0.73069999999999991</v>
      </c>
    </row>
    <row r="133" spans="1:6">
      <c r="A133" s="3">
        <v>5</v>
      </c>
      <c r="B133" s="3" t="s">
        <v>23</v>
      </c>
      <c r="C133" s="9">
        <v>2.6599999999999999E-2</v>
      </c>
      <c r="D133" s="13">
        <f t="shared" si="29"/>
        <v>0.70019999999999993</v>
      </c>
      <c r="E133" s="8">
        <v>2.8899999999999999E-2</v>
      </c>
      <c r="F133" s="9">
        <f t="shared" si="30"/>
        <v>0.72909999999999997</v>
      </c>
    </row>
    <row r="134" spans="1:6">
      <c r="A134" s="3">
        <v>6</v>
      </c>
      <c r="B134" s="3" t="s">
        <v>24</v>
      </c>
      <c r="C134" s="9">
        <v>2.6599999999999999E-2</v>
      </c>
      <c r="D134" s="13">
        <f t="shared" si="29"/>
        <v>0.70019999999999993</v>
      </c>
      <c r="E134" s="8">
        <v>2.7300000000000001E-2</v>
      </c>
      <c r="F134" s="9">
        <f t="shared" si="30"/>
        <v>0.72749999999999992</v>
      </c>
    </row>
    <row r="135" spans="1:6">
      <c r="A135" s="120" t="s">
        <v>50</v>
      </c>
      <c r="B135" s="121"/>
      <c r="C135" s="121"/>
      <c r="D135" s="121"/>
      <c r="E135" s="121"/>
      <c r="F135" s="121"/>
    </row>
    <row r="136" spans="1:6">
      <c r="A136" s="3">
        <v>1</v>
      </c>
      <c r="B136" s="3" t="s">
        <v>19</v>
      </c>
      <c r="C136" s="9">
        <v>2.6599999999999999E-2</v>
      </c>
      <c r="D136" s="13">
        <f t="shared" ref="D136:D140" si="31">C136+$C$9</f>
        <v>0.70019999999999993</v>
      </c>
      <c r="E136" s="8">
        <v>5.0500000000000003E-2</v>
      </c>
      <c r="F136" s="9">
        <f>(D136+E136)</f>
        <v>0.75069999999999992</v>
      </c>
    </row>
    <row r="137" spans="1:6">
      <c r="A137" s="3">
        <v>2</v>
      </c>
      <c r="B137" s="3" t="s">
        <v>20</v>
      </c>
      <c r="C137" s="9">
        <v>2.6599999999999999E-2</v>
      </c>
      <c r="D137" s="13">
        <f t="shared" si="31"/>
        <v>0.70019999999999993</v>
      </c>
      <c r="E137" s="8">
        <v>4.2099999999999999E-2</v>
      </c>
      <c r="F137" s="9">
        <f t="shared" ref="F137:F140" si="32">(D137+E137)</f>
        <v>0.74229999999999996</v>
      </c>
    </row>
    <row r="138" spans="1:6">
      <c r="A138" s="3">
        <v>3</v>
      </c>
      <c r="B138" s="3" t="s">
        <v>21</v>
      </c>
      <c r="C138" s="9">
        <v>2.6599999999999999E-2</v>
      </c>
      <c r="D138" s="13">
        <f t="shared" si="31"/>
        <v>0.70019999999999993</v>
      </c>
      <c r="E138" s="8">
        <v>3.7900000000000003E-2</v>
      </c>
      <c r="F138" s="9">
        <f t="shared" si="32"/>
        <v>0.73809999999999998</v>
      </c>
    </row>
    <row r="139" spans="1:6">
      <c r="A139" s="3">
        <v>4</v>
      </c>
      <c r="B139" s="3" t="s">
        <v>22</v>
      </c>
      <c r="C139" s="9">
        <v>2.6599999999999999E-2</v>
      </c>
      <c r="D139" s="13">
        <f t="shared" si="31"/>
        <v>0.70019999999999993</v>
      </c>
      <c r="E139" s="8">
        <v>3.5799999999999998E-2</v>
      </c>
      <c r="F139" s="9">
        <f t="shared" si="32"/>
        <v>0.73599999999999999</v>
      </c>
    </row>
    <row r="140" spans="1:6">
      <c r="A140" s="3">
        <v>5</v>
      </c>
      <c r="B140" s="3" t="s">
        <v>23</v>
      </c>
      <c r="C140" s="9">
        <v>2.6599999999999999E-2</v>
      </c>
      <c r="D140" s="13">
        <f t="shared" si="31"/>
        <v>0.70019999999999993</v>
      </c>
      <c r="E140" s="8">
        <v>3.5799999999999998E-2</v>
      </c>
      <c r="F140" s="9">
        <f t="shared" si="32"/>
        <v>0.73599999999999999</v>
      </c>
    </row>
    <row r="142" spans="1:6">
      <c r="A142" s="117" t="s">
        <v>51</v>
      </c>
      <c r="B142" s="117"/>
      <c r="C142" s="117"/>
      <c r="D142" s="117"/>
      <c r="E142" s="117"/>
      <c r="F142" s="117"/>
    </row>
    <row r="143" spans="1:6" ht="38.25">
      <c r="A143" s="3" t="s">
        <v>8</v>
      </c>
      <c r="B143" s="3" t="s">
        <v>9</v>
      </c>
      <c r="C143" s="4" t="s">
        <v>10</v>
      </c>
      <c r="D143" s="4" t="s">
        <v>11</v>
      </c>
      <c r="E143" s="4" t="s">
        <v>12</v>
      </c>
      <c r="F143" s="4" t="s">
        <v>13</v>
      </c>
    </row>
    <row r="144" spans="1:6">
      <c r="A144" s="7"/>
      <c r="B144" s="7" t="s">
        <v>14</v>
      </c>
      <c r="C144" s="7" t="s">
        <v>15</v>
      </c>
      <c r="D144" s="7" t="s">
        <v>5</v>
      </c>
      <c r="E144" s="7" t="s">
        <v>16</v>
      </c>
      <c r="F144" s="11" t="s">
        <v>17</v>
      </c>
    </row>
    <row r="145" spans="1:6">
      <c r="A145" s="120" t="s">
        <v>52</v>
      </c>
      <c r="B145" s="121"/>
      <c r="C145" s="121"/>
      <c r="D145" s="121"/>
      <c r="E145" s="121"/>
      <c r="F145" s="121"/>
    </row>
    <row r="146" spans="1:6">
      <c r="A146" s="3">
        <v>1</v>
      </c>
      <c r="B146" s="3" t="s">
        <v>19</v>
      </c>
      <c r="C146" s="9">
        <v>2.63E-2</v>
      </c>
      <c r="D146" s="13">
        <f t="shared" ref="D146:D150" si="33">C146+$C$9</f>
        <v>0.69989999999999997</v>
      </c>
      <c r="E146" s="8">
        <v>6.6500000000000004E-2</v>
      </c>
      <c r="F146" s="9">
        <f>(D146+E146)</f>
        <v>0.76639999999999997</v>
      </c>
    </row>
    <row r="147" spans="1:6">
      <c r="A147" s="3">
        <v>2</v>
      </c>
      <c r="B147" s="3" t="s">
        <v>20</v>
      </c>
      <c r="C147" s="9">
        <v>2.63E-2</v>
      </c>
      <c r="D147" s="13">
        <f t="shared" si="33"/>
        <v>0.69989999999999997</v>
      </c>
      <c r="E147" s="8">
        <v>5.7799999999999997E-2</v>
      </c>
      <c r="F147" s="9">
        <f t="shared" ref="F147:F150" si="34">(D147+E147)</f>
        <v>0.75769999999999993</v>
      </c>
    </row>
    <row r="148" spans="1:6">
      <c r="A148" s="3">
        <v>3</v>
      </c>
      <c r="B148" s="3" t="s">
        <v>21</v>
      </c>
      <c r="C148" s="9">
        <v>2.63E-2</v>
      </c>
      <c r="D148" s="13">
        <f t="shared" si="33"/>
        <v>0.69989999999999997</v>
      </c>
      <c r="E148" s="8">
        <v>4.9099999999999998E-2</v>
      </c>
      <c r="F148" s="9">
        <f t="shared" si="34"/>
        <v>0.749</v>
      </c>
    </row>
    <row r="149" spans="1:6">
      <c r="A149" s="3">
        <v>4</v>
      </c>
      <c r="B149" s="3" t="s">
        <v>22</v>
      </c>
      <c r="C149" s="9">
        <v>2.63E-2</v>
      </c>
      <c r="D149" s="13">
        <f t="shared" si="33"/>
        <v>0.69989999999999997</v>
      </c>
      <c r="E149" s="8">
        <v>4.9099999999999998E-2</v>
      </c>
      <c r="F149" s="9">
        <f t="shared" si="34"/>
        <v>0.749</v>
      </c>
    </row>
    <row r="150" spans="1:6">
      <c r="A150" s="3">
        <v>5</v>
      </c>
      <c r="B150" s="3" t="s">
        <v>23</v>
      </c>
      <c r="C150" s="9">
        <v>2.63E-2</v>
      </c>
      <c r="D150" s="13">
        <f t="shared" si="33"/>
        <v>0.69989999999999997</v>
      </c>
      <c r="E150" s="8">
        <v>4.8000000000000001E-2</v>
      </c>
      <c r="F150" s="9">
        <f t="shared" si="34"/>
        <v>0.74790000000000001</v>
      </c>
    </row>
    <row r="152" spans="1:6">
      <c r="A152" s="117" t="s">
        <v>53</v>
      </c>
      <c r="B152" s="117"/>
      <c r="C152" s="117"/>
      <c r="D152" s="117"/>
      <c r="E152" s="117"/>
      <c r="F152" s="117"/>
    </row>
    <row r="153" spans="1:6" ht="38.25">
      <c r="A153" s="3" t="s">
        <v>8</v>
      </c>
      <c r="B153" s="3" t="s">
        <v>9</v>
      </c>
      <c r="C153" s="4" t="s">
        <v>10</v>
      </c>
      <c r="D153" s="4" t="s">
        <v>11</v>
      </c>
      <c r="E153" s="4" t="s">
        <v>12</v>
      </c>
      <c r="F153" s="4" t="s">
        <v>13</v>
      </c>
    </row>
    <row r="154" spans="1:6">
      <c r="A154" s="7"/>
      <c r="B154" s="7" t="s">
        <v>14</v>
      </c>
      <c r="C154" s="7" t="s">
        <v>15</v>
      </c>
      <c r="D154" s="7" t="s">
        <v>5</v>
      </c>
      <c r="E154" s="7" t="s">
        <v>16</v>
      </c>
      <c r="F154" s="11" t="s">
        <v>17</v>
      </c>
    </row>
    <row r="155" spans="1:6">
      <c r="A155" s="120" t="s">
        <v>54</v>
      </c>
      <c r="B155" s="121"/>
      <c r="C155" s="121"/>
      <c r="D155" s="121"/>
      <c r="E155" s="121"/>
      <c r="F155" s="121"/>
    </row>
    <row r="156" spans="1:6">
      <c r="A156" s="3">
        <v>1</v>
      </c>
      <c r="B156" s="3" t="s">
        <v>19</v>
      </c>
      <c r="C156" s="9">
        <v>2.6599999999999999E-2</v>
      </c>
      <c r="D156" s="13">
        <f t="shared" ref="D156:D161" si="35">C156+$C$9</f>
        <v>0.70019999999999993</v>
      </c>
      <c r="E156" s="8">
        <v>7.0499999999999993E-2</v>
      </c>
      <c r="F156" s="9">
        <f>(D156+E156)</f>
        <v>0.77069999999999994</v>
      </c>
    </row>
    <row r="157" spans="1:6">
      <c r="A157" s="3">
        <v>2</v>
      </c>
      <c r="B157" s="3" t="s">
        <v>20</v>
      </c>
      <c r="C157" s="9">
        <v>2.6599999999999999E-2</v>
      </c>
      <c r="D157" s="13">
        <f t="shared" si="35"/>
        <v>0.70019999999999993</v>
      </c>
      <c r="E157" s="8">
        <v>7.0499999999999993E-2</v>
      </c>
      <c r="F157" s="9">
        <f t="shared" ref="F157:F161" si="36">(D157+E157)</f>
        <v>0.77069999999999994</v>
      </c>
    </row>
    <row r="158" spans="1:6">
      <c r="A158" s="3">
        <v>3</v>
      </c>
      <c r="B158" s="3" t="s">
        <v>21</v>
      </c>
      <c r="C158" s="9">
        <v>2.6599999999999999E-2</v>
      </c>
      <c r="D158" s="13">
        <f t="shared" si="35"/>
        <v>0.70019999999999993</v>
      </c>
      <c r="E158" s="8">
        <v>5.6399999999999999E-2</v>
      </c>
      <c r="F158" s="9">
        <f t="shared" si="36"/>
        <v>0.75659999999999994</v>
      </c>
    </row>
    <row r="159" spans="1:6">
      <c r="A159" s="3">
        <v>4</v>
      </c>
      <c r="B159" s="3" t="s">
        <v>22</v>
      </c>
      <c r="C159" s="9">
        <v>2.6599999999999999E-2</v>
      </c>
      <c r="D159" s="13">
        <f t="shared" si="35"/>
        <v>0.70019999999999993</v>
      </c>
      <c r="E159" s="8">
        <v>5.2900000000000003E-2</v>
      </c>
      <c r="F159" s="9">
        <f t="shared" si="36"/>
        <v>0.75309999999999988</v>
      </c>
    </row>
    <row r="160" spans="1:6">
      <c r="A160" s="3">
        <v>5</v>
      </c>
      <c r="B160" s="3" t="s">
        <v>23</v>
      </c>
      <c r="C160" s="9">
        <v>2.6599999999999999E-2</v>
      </c>
      <c r="D160" s="13">
        <f t="shared" si="35"/>
        <v>0.70019999999999993</v>
      </c>
      <c r="E160" s="8">
        <v>4.9399999999999999E-2</v>
      </c>
      <c r="F160" s="9">
        <f t="shared" si="36"/>
        <v>0.74959999999999993</v>
      </c>
    </row>
    <row r="161" spans="1:6">
      <c r="A161" s="3">
        <v>6</v>
      </c>
      <c r="B161" s="3" t="s">
        <v>24</v>
      </c>
      <c r="C161" s="9">
        <v>2.6599999999999999E-2</v>
      </c>
      <c r="D161" s="13">
        <f t="shared" si="35"/>
        <v>0.70019999999999993</v>
      </c>
      <c r="E161" s="8">
        <v>4.58E-2</v>
      </c>
      <c r="F161" s="9">
        <f t="shared" si="36"/>
        <v>0.74599999999999989</v>
      </c>
    </row>
    <row r="163" spans="1:6">
      <c r="A163" s="117" t="s">
        <v>55</v>
      </c>
      <c r="B163" s="117"/>
      <c r="C163" s="117"/>
      <c r="D163" s="117"/>
      <c r="E163" s="117"/>
      <c r="F163" s="117"/>
    </row>
    <row r="164" spans="1:6" ht="38.25">
      <c r="A164" s="3" t="s">
        <v>8</v>
      </c>
      <c r="B164" s="3" t="s">
        <v>9</v>
      </c>
      <c r="C164" s="4" t="s">
        <v>10</v>
      </c>
      <c r="D164" s="4" t="s">
        <v>11</v>
      </c>
      <c r="E164" s="4" t="s">
        <v>12</v>
      </c>
      <c r="F164" s="4" t="s">
        <v>13</v>
      </c>
    </row>
    <row r="165" spans="1:6">
      <c r="A165" s="7"/>
      <c r="B165" s="7" t="s">
        <v>14</v>
      </c>
      <c r="C165" s="7" t="s">
        <v>15</v>
      </c>
      <c r="D165" s="7" t="s">
        <v>5</v>
      </c>
      <c r="E165" s="7" t="s">
        <v>16</v>
      </c>
      <c r="F165" s="11" t="s">
        <v>17</v>
      </c>
    </row>
    <row r="166" spans="1:6">
      <c r="A166" s="120" t="s">
        <v>56</v>
      </c>
      <c r="B166" s="121"/>
      <c r="C166" s="121"/>
      <c r="D166" s="121"/>
      <c r="E166" s="121"/>
      <c r="F166" s="121"/>
    </row>
    <row r="167" spans="1:6">
      <c r="A167" s="3">
        <v>1</v>
      </c>
      <c r="B167" s="3" t="s">
        <v>19</v>
      </c>
      <c r="C167" s="9">
        <v>2.6599999999999999E-2</v>
      </c>
      <c r="D167" s="13">
        <f t="shared" ref="D167:D172" si="37">C167+$C$9</f>
        <v>0.70019999999999993</v>
      </c>
      <c r="E167" s="8">
        <v>4.0599999999999997E-2</v>
      </c>
      <c r="F167" s="9">
        <f>(D167+E167)</f>
        <v>0.7407999999999999</v>
      </c>
    </row>
    <row r="168" spans="1:6">
      <c r="A168" s="3">
        <v>2</v>
      </c>
      <c r="B168" s="3" t="s">
        <v>20</v>
      </c>
      <c r="C168" s="9">
        <v>2.6599999999999999E-2</v>
      </c>
      <c r="D168" s="13">
        <f t="shared" si="37"/>
        <v>0.70019999999999993</v>
      </c>
      <c r="E168" s="8">
        <v>4.0599999999999997E-2</v>
      </c>
      <c r="F168" s="9">
        <f t="shared" ref="F168:F172" si="38">(D168+E168)</f>
        <v>0.7407999999999999</v>
      </c>
    </row>
    <row r="169" spans="1:6">
      <c r="A169" s="3">
        <v>3</v>
      </c>
      <c r="B169" s="3" t="s">
        <v>21</v>
      </c>
      <c r="C169" s="9">
        <v>2.6599999999999999E-2</v>
      </c>
      <c r="D169" s="13">
        <f t="shared" si="37"/>
        <v>0.70019999999999993</v>
      </c>
      <c r="E169" s="8">
        <v>3.2500000000000001E-2</v>
      </c>
      <c r="F169" s="9">
        <f t="shared" si="38"/>
        <v>0.73269999999999991</v>
      </c>
    </row>
    <row r="170" spans="1:6">
      <c r="A170" s="3">
        <v>4</v>
      </c>
      <c r="B170" s="3" t="s">
        <v>22</v>
      </c>
      <c r="C170" s="9">
        <v>2.6599999999999999E-2</v>
      </c>
      <c r="D170" s="13">
        <f t="shared" si="37"/>
        <v>0.70019999999999993</v>
      </c>
      <c r="E170" s="8">
        <v>3.0499999999999999E-2</v>
      </c>
      <c r="F170" s="9">
        <f t="shared" si="38"/>
        <v>0.73069999999999991</v>
      </c>
    </row>
    <row r="171" spans="1:6">
      <c r="A171" s="3">
        <v>5</v>
      </c>
      <c r="B171" s="3" t="s">
        <v>23</v>
      </c>
      <c r="C171" s="9">
        <v>2.6599999999999999E-2</v>
      </c>
      <c r="D171" s="13">
        <f t="shared" si="37"/>
        <v>0.70019999999999993</v>
      </c>
      <c r="E171" s="8">
        <v>2.8400000000000002E-2</v>
      </c>
      <c r="F171" s="9">
        <f t="shared" si="38"/>
        <v>0.72859999999999991</v>
      </c>
    </row>
    <row r="172" spans="1:6">
      <c r="A172" s="3">
        <v>6</v>
      </c>
      <c r="B172" s="3" t="s">
        <v>24</v>
      </c>
      <c r="C172" s="9">
        <v>2.6599999999999999E-2</v>
      </c>
      <c r="D172" s="13">
        <f t="shared" si="37"/>
        <v>0.70019999999999993</v>
      </c>
      <c r="E172" s="8">
        <v>2.64E-2</v>
      </c>
      <c r="F172" s="9">
        <f t="shared" si="38"/>
        <v>0.72659999999999991</v>
      </c>
    </row>
    <row r="174" spans="1:6">
      <c r="A174" s="117" t="s">
        <v>57</v>
      </c>
      <c r="B174" s="117"/>
      <c r="C174" s="117"/>
      <c r="D174" s="117"/>
      <c r="E174" s="117"/>
      <c r="F174" s="117"/>
    </row>
    <row r="175" spans="1:6" ht="38.25">
      <c r="A175" s="3" t="s">
        <v>8</v>
      </c>
      <c r="B175" s="3" t="s">
        <v>9</v>
      </c>
      <c r="C175" s="4" t="s">
        <v>10</v>
      </c>
      <c r="D175" s="4" t="s">
        <v>11</v>
      </c>
      <c r="E175" s="4" t="s">
        <v>12</v>
      </c>
      <c r="F175" s="4" t="s">
        <v>13</v>
      </c>
    </row>
    <row r="176" spans="1:6">
      <c r="A176" s="7"/>
      <c r="B176" s="7" t="s">
        <v>14</v>
      </c>
      <c r="C176" s="7" t="s">
        <v>15</v>
      </c>
      <c r="D176" s="7" t="s">
        <v>5</v>
      </c>
      <c r="E176" s="7" t="s">
        <v>16</v>
      </c>
      <c r="F176" s="11" t="s">
        <v>17</v>
      </c>
    </row>
    <row r="177" spans="1:6">
      <c r="A177" s="120" t="s">
        <v>58</v>
      </c>
      <c r="B177" s="121"/>
      <c r="C177" s="121"/>
      <c r="D177" s="121"/>
      <c r="E177" s="121"/>
      <c r="F177" s="121"/>
    </row>
    <row r="178" spans="1:6">
      <c r="A178" s="3">
        <v>1</v>
      </c>
      <c r="B178" s="3" t="s">
        <v>20</v>
      </c>
      <c r="C178" s="9">
        <v>2.6599999999999999E-2</v>
      </c>
      <c r="D178" s="13">
        <f t="shared" ref="D178:D180" si="39">C178+$C$9</f>
        <v>0.70019999999999993</v>
      </c>
      <c r="E178" s="8">
        <v>3.27E-2</v>
      </c>
      <c r="F178" s="9">
        <f>(D178+E178)</f>
        <v>0.73289999999999988</v>
      </c>
    </row>
    <row r="179" spans="1:6">
      <c r="A179" s="3">
        <v>2</v>
      </c>
      <c r="B179" s="3" t="s">
        <v>21</v>
      </c>
      <c r="C179" s="9">
        <v>2.6599999999999999E-2</v>
      </c>
      <c r="D179" s="13">
        <f t="shared" si="39"/>
        <v>0.70019999999999993</v>
      </c>
      <c r="E179" s="8">
        <v>3.2000000000000001E-2</v>
      </c>
      <c r="F179" s="9">
        <f t="shared" ref="F179:F180" si="40">(D179+E179)</f>
        <v>0.73219999999999996</v>
      </c>
    </row>
    <row r="180" spans="1:6">
      <c r="A180" s="3">
        <v>3</v>
      </c>
      <c r="B180" s="3" t="s">
        <v>23</v>
      </c>
      <c r="C180" s="9">
        <v>2.6599999999999999E-2</v>
      </c>
      <c r="D180" s="13">
        <f t="shared" si="39"/>
        <v>0.70019999999999993</v>
      </c>
      <c r="E180" s="8">
        <v>2.9399999999999999E-2</v>
      </c>
      <c r="F180" s="9">
        <f t="shared" si="40"/>
        <v>0.72959999999999992</v>
      </c>
    </row>
    <row r="182" spans="1:6">
      <c r="A182" s="117" t="s">
        <v>59</v>
      </c>
      <c r="B182" s="117"/>
      <c r="C182" s="117"/>
      <c r="D182" s="117"/>
      <c r="E182" s="117"/>
      <c r="F182" s="117"/>
    </row>
    <row r="183" spans="1:6" ht="38.25">
      <c r="A183" s="3" t="s">
        <v>8</v>
      </c>
      <c r="B183" s="3" t="s">
        <v>9</v>
      </c>
      <c r="C183" s="4" t="s">
        <v>10</v>
      </c>
      <c r="D183" s="4" t="s">
        <v>11</v>
      </c>
      <c r="E183" s="4" t="s">
        <v>12</v>
      </c>
      <c r="F183" s="4" t="s">
        <v>13</v>
      </c>
    </row>
    <row r="184" spans="1:6">
      <c r="A184" s="7"/>
      <c r="B184" s="7" t="s">
        <v>14</v>
      </c>
      <c r="C184" s="7" t="s">
        <v>15</v>
      </c>
      <c r="D184" s="7" t="s">
        <v>5</v>
      </c>
      <c r="E184" s="7" t="s">
        <v>16</v>
      </c>
      <c r="F184" s="11" t="s">
        <v>17</v>
      </c>
    </row>
    <row r="185" spans="1:6">
      <c r="A185" s="120" t="s">
        <v>60</v>
      </c>
      <c r="B185" s="121"/>
      <c r="C185" s="121"/>
      <c r="D185" s="121"/>
      <c r="E185" s="121"/>
      <c r="F185" s="121"/>
    </row>
    <row r="186" spans="1:6">
      <c r="A186" s="3">
        <v>1</v>
      </c>
      <c r="B186" s="3" t="s">
        <v>20</v>
      </c>
      <c r="C186" s="9">
        <v>2.6599999999999999E-2</v>
      </c>
      <c r="D186" s="13">
        <f t="shared" ref="D186:D189" si="41">C186+$C$9</f>
        <v>0.70019999999999993</v>
      </c>
      <c r="E186" s="8">
        <v>6.9199999999999998E-2</v>
      </c>
      <c r="F186" s="9">
        <f t="shared" ref="F186:F189" si="42">(D186+E186)</f>
        <v>0.76939999999999997</v>
      </c>
    </row>
    <row r="187" spans="1:6">
      <c r="A187" s="3">
        <v>2</v>
      </c>
      <c r="B187" s="3" t="s">
        <v>21</v>
      </c>
      <c r="C187" s="9">
        <v>2.6599999999999999E-2</v>
      </c>
      <c r="D187" s="13">
        <f t="shared" si="41"/>
        <v>0.70019999999999993</v>
      </c>
      <c r="E187" s="8">
        <v>6.5699999999999995E-2</v>
      </c>
      <c r="F187" s="9">
        <f t="shared" si="42"/>
        <v>0.76589999999999991</v>
      </c>
    </row>
    <row r="188" spans="1:6">
      <c r="A188" s="3">
        <v>3</v>
      </c>
      <c r="B188" s="3" t="s">
        <v>23</v>
      </c>
      <c r="C188" s="9">
        <v>2.6599999999999999E-2</v>
      </c>
      <c r="D188" s="13">
        <f t="shared" si="41"/>
        <v>0.70019999999999993</v>
      </c>
      <c r="E188" s="8">
        <v>5.8799999999999998E-2</v>
      </c>
      <c r="F188" s="9">
        <f t="shared" si="42"/>
        <v>0.7589999999999999</v>
      </c>
    </row>
    <row r="189" spans="1:6">
      <c r="A189" s="3">
        <v>4</v>
      </c>
      <c r="B189" s="3" t="s">
        <v>25</v>
      </c>
      <c r="C189" s="9">
        <v>2.6599999999999999E-2</v>
      </c>
      <c r="D189" s="13">
        <f t="shared" si="41"/>
        <v>0.70019999999999993</v>
      </c>
      <c r="E189" s="8">
        <v>4.1500000000000002E-2</v>
      </c>
      <c r="F189" s="9">
        <f t="shared" si="42"/>
        <v>0.74169999999999991</v>
      </c>
    </row>
    <row r="191" spans="1:6">
      <c r="A191" s="117" t="s">
        <v>61</v>
      </c>
      <c r="B191" s="117"/>
      <c r="C191" s="117"/>
      <c r="D191" s="117"/>
      <c r="E191" s="117"/>
      <c r="F191" s="117"/>
    </row>
    <row r="192" spans="1:6" ht="38.25">
      <c r="A192" s="3" t="s">
        <v>8</v>
      </c>
      <c r="B192" s="3" t="s">
        <v>9</v>
      </c>
      <c r="C192" s="4" t="s">
        <v>10</v>
      </c>
      <c r="D192" s="4" t="s">
        <v>11</v>
      </c>
      <c r="E192" s="4" t="s">
        <v>12</v>
      </c>
      <c r="F192" s="4" t="s">
        <v>13</v>
      </c>
    </row>
    <row r="193" spans="1:6">
      <c r="A193" s="7"/>
      <c r="B193" s="7" t="s">
        <v>14</v>
      </c>
      <c r="C193" s="7" t="s">
        <v>15</v>
      </c>
      <c r="D193" s="7" t="s">
        <v>5</v>
      </c>
      <c r="E193" s="7" t="s">
        <v>16</v>
      </c>
      <c r="F193" s="11" t="s">
        <v>17</v>
      </c>
    </row>
    <row r="194" spans="1:6">
      <c r="A194" s="120" t="s">
        <v>62</v>
      </c>
      <c r="B194" s="121"/>
      <c r="C194" s="121"/>
      <c r="D194" s="121"/>
      <c r="E194" s="121"/>
      <c r="F194" s="121"/>
    </row>
    <row r="195" spans="1:6">
      <c r="A195" s="3">
        <v>1</v>
      </c>
      <c r="B195" s="3" t="s">
        <v>19</v>
      </c>
      <c r="C195" s="9">
        <v>2.5899999999999999E-2</v>
      </c>
      <c r="D195" s="13">
        <f t="shared" ref="D195:D199" si="43">C195+$C$9</f>
        <v>0.69950000000000001</v>
      </c>
      <c r="E195" s="8">
        <v>4.87E-2</v>
      </c>
      <c r="F195" s="9">
        <f t="shared" ref="F195:F199" si="44">(D195+E195)</f>
        <v>0.74819999999999998</v>
      </c>
    </row>
    <row r="196" spans="1:6">
      <c r="A196" s="3">
        <v>2</v>
      </c>
      <c r="B196" s="3" t="s">
        <v>20</v>
      </c>
      <c r="C196" s="9">
        <v>2.5899999999999999E-2</v>
      </c>
      <c r="D196" s="13">
        <f t="shared" si="43"/>
        <v>0.69950000000000001</v>
      </c>
      <c r="E196" s="8">
        <v>4.87E-2</v>
      </c>
      <c r="F196" s="9">
        <f t="shared" si="44"/>
        <v>0.74819999999999998</v>
      </c>
    </row>
    <row r="197" spans="1:6">
      <c r="A197" s="3">
        <v>3</v>
      </c>
      <c r="B197" s="3" t="s">
        <v>21</v>
      </c>
      <c r="C197" s="9">
        <v>2.5899999999999999E-2</v>
      </c>
      <c r="D197" s="13">
        <f t="shared" si="43"/>
        <v>0.69950000000000001</v>
      </c>
      <c r="E197" s="8">
        <v>4.87E-2</v>
      </c>
      <c r="F197" s="9">
        <f t="shared" si="44"/>
        <v>0.74819999999999998</v>
      </c>
    </row>
    <row r="198" spans="1:6">
      <c r="A198" s="3">
        <v>4</v>
      </c>
      <c r="B198" s="3" t="s">
        <v>22</v>
      </c>
      <c r="C198" s="9">
        <v>2.5899999999999999E-2</v>
      </c>
      <c r="D198" s="13">
        <f t="shared" si="43"/>
        <v>0.69950000000000001</v>
      </c>
      <c r="E198" s="8">
        <v>4.6300000000000001E-2</v>
      </c>
      <c r="F198" s="9">
        <f t="shared" si="44"/>
        <v>0.74580000000000002</v>
      </c>
    </row>
    <row r="199" spans="1:6">
      <c r="A199" s="3">
        <v>5</v>
      </c>
      <c r="B199" s="3" t="s">
        <v>23</v>
      </c>
      <c r="C199" s="9">
        <v>2.5899999999999999E-2</v>
      </c>
      <c r="D199" s="13">
        <f t="shared" si="43"/>
        <v>0.69950000000000001</v>
      </c>
      <c r="E199" s="8">
        <v>4.3799999999999999E-2</v>
      </c>
      <c r="F199" s="9">
        <f t="shared" si="44"/>
        <v>0.74329999999999996</v>
      </c>
    </row>
    <row r="201" spans="1:6">
      <c r="A201" s="117" t="s">
        <v>63</v>
      </c>
      <c r="B201" s="117"/>
      <c r="C201" s="117"/>
      <c r="D201" s="117"/>
      <c r="E201" s="117"/>
      <c r="F201" s="117"/>
    </row>
    <row r="202" spans="1:6" ht="38.25">
      <c r="A202" s="3" t="s">
        <v>8</v>
      </c>
      <c r="B202" s="3" t="s">
        <v>9</v>
      </c>
      <c r="C202" s="4" t="s">
        <v>10</v>
      </c>
      <c r="D202" s="4" t="s">
        <v>11</v>
      </c>
      <c r="E202" s="4" t="s">
        <v>12</v>
      </c>
      <c r="F202" s="4" t="s">
        <v>13</v>
      </c>
    </row>
    <row r="203" spans="1:6">
      <c r="A203" s="7"/>
      <c r="B203" s="7" t="s">
        <v>14</v>
      </c>
      <c r="C203" s="7" t="s">
        <v>15</v>
      </c>
      <c r="D203" s="7" t="s">
        <v>5</v>
      </c>
      <c r="E203" s="7" t="s">
        <v>16</v>
      </c>
      <c r="F203" s="11" t="s">
        <v>17</v>
      </c>
    </row>
    <row r="204" spans="1:6">
      <c r="A204" s="120" t="s">
        <v>64</v>
      </c>
      <c r="B204" s="121"/>
      <c r="C204" s="121"/>
      <c r="D204" s="121"/>
      <c r="E204" s="121"/>
      <c r="F204" s="121"/>
    </row>
    <row r="205" spans="1:6">
      <c r="A205" s="3">
        <v>1</v>
      </c>
      <c r="B205" s="3" t="s">
        <v>19</v>
      </c>
      <c r="C205" s="9">
        <v>2.5899999999999999E-2</v>
      </c>
      <c r="D205" s="13">
        <f t="shared" ref="D205:D209" si="45">C205+$C$9</f>
        <v>0.69950000000000001</v>
      </c>
      <c r="E205" s="8">
        <v>5.8599999999999999E-2</v>
      </c>
      <c r="F205" s="9">
        <f t="shared" ref="F205:F209" si="46">(D205+E205)</f>
        <v>0.7581</v>
      </c>
    </row>
    <row r="206" spans="1:6">
      <c r="A206" s="3">
        <v>2</v>
      </c>
      <c r="B206" s="3" t="s">
        <v>20</v>
      </c>
      <c r="C206" s="9">
        <v>2.5899999999999999E-2</v>
      </c>
      <c r="D206" s="13">
        <f t="shared" si="45"/>
        <v>0.69950000000000001</v>
      </c>
      <c r="E206" s="8">
        <v>5.8599999999999999E-2</v>
      </c>
      <c r="F206" s="9">
        <f t="shared" si="46"/>
        <v>0.7581</v>
      </c>
    </row>
    <row r="207" spans="1:6">
      <c r="A207" s="3">
        <v>3</v>
      </c>
      <c r="B207" s="3" t="s">
        <v>21</v>
      </c>
      <c r="C207" s="9">
        <v>2.5899999999999999E-2</v>
      </c>
      <c r="D207" s="13">
        <f t="shared" si="45"/>
        <v>0.69950000000000001</v>
      </c>
      <c r="E207" s="8">
        <v>5.8599999999999999E-2</v>
      </c>
      <c r="F207" s="9">
        <f t="shared" si="46"/>
        <v>0.7581</v>
      </c>
    </row>
    <row r="208" spans="1:6">
      <c r="A208" s="3">
        <v>4</v>
      </c>
      <c r="B208" s="3" t="s">
        <v>22</v>
      </c>
      <c r="C208" s="9">
        <v>2.5899999999999999E-2</v>
      </c>
      <c r="D208" s="13">
        <f t="shared" si="45"/>
        <v>0.69950000000000001</v>
      </c>
      <c r="E208" s="8">
        <v>5.57E-2</v>
      </c>
      <c r="F208" s="9">
        <f t="shared" si="46"/>
        <v>0.75519999999999998</v>
      </c>
    </row>
    <row r="209" spans="1:6">
      <c r="A209" s="3">
        <v>5</v>
      </c>
      <c r="B209" s="3" t="s">
        <v>23</v>
      </c>
      <c r="C209" s="9">
        <v>2.5899999999999999E-2</v>
      </c>
      <c r="D209" s="13">
        <f t="shared" si="45"/>
        <v>0.69950000000000001</v>
      </c>
      <c r="E209" s="8">
        <v>5.2699999999999997E-2</v>
      </c>
      <c r="F209" s="9">
        <f t="shared" si="46"/>
        <v>0.75219999999999998</v>
      </c>
    </row>
    <row r="210" spans="1:6">
      <c r="A210" s="120" t="s">
        <v>65</v>
      </c>
      <c r="B210" s="121"/>
      <c r="C210" s="121"/>
      <c r="D210" s="121"/>
      <c r="E210" s="121"/>
      <c r="F210" s="121"/>
    </row>
    <row r="211" spans="1:6">
      <c r="A211" s="3">
        <v>1</v>
      </c>
      <c r="B211" s="3" t="s">
        <v>20</v>
      </c>
      <c r="C211" s="9">
        <v>2.5899999999999999E-2</v>
      </c>
      <c r="D211" s="13">
        <f t="shared" ref="D211:D214" si="47">C211+$C$9</f>
        <v>0.69950000000000001</v>
      </c>
      <c r="E211" s="8">
        <v>4.2999999999999997E-2</v>
      </c>
      <c r="F211" s="9">
        <f t="shared" ref="F211:F214" si="48">(D211+E211)</f>
        <v>0.74250000000000005</v>
      </c>
    </row>
    <row r="212" spans="1:6">
      <c r="A212" s="3">
        <v>2</v>
      </c>
      <c r="B212" s="3" t="s">
        <v>21</v>
      </c>
      <c r="C212" s="9">
        <v>2.5899999999999999E-2</v>
      </c>
      <c r="D212" s="13">
        <f t="shared" si="47"/>
        <v>0.69950000000000001</v>
      </c>
      <c r="E212" s="8">
        <v>4.2999999999999997E-2</v>
      </c>
      <c r="F212" s="9">
        <f t="shared" si="48"/>
        <v>0.74250000000000005</v>
      </c>
    </row>
    <row r="213" spans="1:6">
      <c r="A213" s="3">
        <v>3</v>
      </c>
      <c r="B213" s="3" t="s">
        <v>22</v>
      </c>
      <c r="C213" s="9">
        <v>2.5899999999999999E-2</v>
      </c>
      <c r="D213" s="13">
        <f t="shared" si="47"/>
        <v>0.69950000000000001</v>
      </c>
      <c r="E213" s="8">
        <v>4.0899999999999999E-2</v>
      </c>
      <c r="F213" s="9">
        <f t="shared" si="48"/>
        <v>0.74040000000000006</v>
      </c>
    </row>
    <row r="214" spans="1:6">
      <c r="A214" s="3">
        <v>4</v>
      </c>
      <c r="B214" s="3" t="s">
        <v>23</v>
      </c>
      <c r="C214" s="9">
        <v>2.5899999999999999E-2</v>
      </c>
      <c r="D214" s="13">
        <f t="shared" si="47"/>
        <v>0.69950000000000001</v>
      </c>
      <c r="E214" s="8">
        <v>3.8699999999999998E-2</v>
      </c>
      <c r="F214" s="9">
        <f t="shared" si="48"/>
        <v>0.73819999999999997</v>
      </c>
    </row>
    <row r="215" spans="1:6">
      <c r="A215" s="122" t="s">
        <v>66</v>
      </c>
      <c r="B215" s="122"/>
      <c r="C215" s="122"/>
      <c r="D215" s="122"/>
      <c r="E215" s="122"/>
      <c r="F215" s="122"/>
    </row>
    <row r="216" spans="1:6">
      <c r="A216" s="3">
        <v>1</v>
      </c>
      <c r="B216" s="3" t="s">
        <v>20</v>
      </c>
      <c r="C216" s="9">
        <v>2.5899999999999999E-2</v>
      </c>
      <c r="D216" s="13">
        <f t="shared" ref="D216:D219" si="49">C216+$C$9</f>
        <v>0.69950000000000001</v>
      </c>
      <c r="E216" s="8">
        <v>5.1499999999999997E-2</v>
      </c>
      <c r="F216" s="9">
        <f t="shared" ref="F216:F219" si="50">(D216+E216)</f>
        <v>0.751</v>
      </c>
    </row>
    <row r="217" spans="1:6">
      <c r="A217" s="3">
        <v>2</v>
      </c>
      <c r="B217" s="3" t="s">
        <v>21</v>
      </c>
      <c r="C217" s="9">
        <v>2.5899999999999999E-2</v>
      </c>
      <c r="D217" s="13">
        <f t="shared" si="49"/>
        <v>0.69950000000000001</v>
      </c>
      <c r="E217" s="8">
        <v>4.1200000000000001E-2</v>
      </c>
      <c r="F217" s="9">
        <f t="shared" si="50"/>
        <v>0.74070000000000003</v>
      </c>
    </row>
    <row r="218" spans="1:6">
      <c r="A218" s="3">
        <v>3</v>
      </c>
      <c r="B218" s="3" t="s">
        <v>22</v>
      </c>
      <c r="C218" s="9">
        <v>2.5899999999999999E-2</v>
      </c>
      <c r="D218" s="13">
        <f t="shared" si="49"/>
        <v>0.69950000000000001</v>
      </c>
      <c r="E218" s="8">
        <v>3.8600000000000002E-2</v>
      </c>
      <c r="F218" s="9">
        <f t="shared" si="50"/>
        <v>0.73809999999999998</v>
      </c>
    </row>
    <row r="219" spans="1:6">
      <c r="A219" s="3">
        <v>4</v>
      </c>
      <c r="B219" s="3" t="s">
        <v>23</v>
      </c>
      <c r="C219" s="9">
        <v>2.5899999999999999E-2</v>
      </c>
      <c r="D219" s="13">
        <f t="shared" si="49"/>
        <v>0.69950000000000001</v>
      </c>
      <c r="E219" s="8">
        <v>3.61E-2</v>
      </c>
      <c r="F219" s="9">
        <f t="shared" si="50"/>
        <v>0.73560000000000003</v>
      </c>
    </row>
    <row r="221" spans="1:6">
      <c r="A221" s="117" t="s">
        <v>67</v>
      </c>
      <c r="B221" s="117"/>
      <c r="C221" s="117"/>
      <c r="D221" s="117"/>
      <c r="E221" s="117"/>
      <c r="F221" s="117"/>
    </row>
    <row r="222" spans="1:6" ht="38.25">
      <c r="A222" s="3" t="s">
        <v>8</v>
      </c>
      <c r="B222" s="3" t="s">
        <v>9</v>
      </c>
      <c r="C222" s="4" t="s">
        <v>10</v>
      </c>
      <c r="D222" s="4" t="s">
        <v>11</v>
      </c>
      <c r="E222" s="4" t="s">
        <v>12</v>
      </c>
      <c r="F222" s="4" t="s">
        <v>13</v>
      </c>
    </row>
    <row r="223" spans="1:6">
      <c r="A223" s="7"/>
      <c r="B223" s="7" t="s">
        <v>14</v>
      </c>
      <c r="C223" s="7" t="s">
        <v>15</v>
      </c>
      <c r="D223" s="7" t="s">
        <v>5</v>
      </c>
      <c r="E223" s="7" t="s">
        <v>16</v>
      </c>
      <c r="F223" s="11" t="s">
        <v>17</v>
      </c>
    </row>
    <row r="224" spans="1:6">
      <c r="A224" s="120" t="s">
        <v>68</v>
      </c>
      <c r="B224" s="121"/>
      <c r="C224" s="121"/>
      <c r="D224" s="121"/>
      <c r="E224" s="121"/>
      <c r="F224" s="121"/>
    </row>
    <row r="225" spans="1:6">
      <c r="A225" s="3">
        <v>1</v>
      </c>
      <c r="B225" s="3" t="s">
        <v>19</v>
      </c>
      <c r="C225" s="9">
        <v>2.9499999999999998E-2</v>
      </c>
      <c r="D225" s="13">
        <f t="shared" ref="D225:D228" si="51">C225+$C$9</f>
        <v>0.70309999999999995</v>
      </c>
      <c r="E225" s="8">
        <v>5.7099999999999998E-2</v>
      </c>
      <c r="F225" s="9">
        <f t="shared" ref="F225:F228" si="52">(D225+E225)</f>
        <v>0.76019999999999999</v>
      </c>
    </row>
    <row r="226" spans="1:6">
      <c r="A226" s="3">
        <v>2</v>
      </c>
      <c r="B226" s="3" t="s">
        <v>20</v>
      </c>
      <c r="C226" s="9">
        <v>2.9499999999999998E-2</v>
      </c>
      <c r="D226" s="13">
        <f t="shared" si="51"/>
        <v>0.70309999999999995</v>
      </c>
      <c r="E226" s="8">
        <v>4.3900000000000002E-2</v>
      </c>
      <c r="F226" s="9">
        <f t="shared" si="52"/>
        <v>0.747</v>
      </c>
    </row>
    <row r="227" spans="1:6">
      <c r="A227" s="3">
        <v>3</v>
      </c>
      <c r="B227" s="3" t="s">
        <v>21</v>
      </c>
      <c r="C227" s="9">
        <v>2.9499999999999998E-2</v>
      </c>
      <c r="D227" s="13">
        <f t="shared" si="51"/>
        <v>0.70309999999999995</v>
      </c>
      <c r="E227" s="8">
        <v>3.73E-2</v>
      </c>
      <c r="F227" s="9">
        <f t="shared" si="52"/>
        <v>0.74039999999999995</v>
      </c>
    </row>
    <row r="228" spans="1:6">
      <c r="A228" s="3">
        <v>4</v>
      </c>
      <c r="B228" s="3" t="s">
        <v>23</v>
      </c>
      <c r="C228" s="9">
        <v>2.9499999999999998E-2</v>
      </c>
      <c r="D228" s="13">
        <f t="shared" si="51"/>
        <v>0.70309999999999995</v>
      </c>
      <c r="E228" s="8">
        <v>3.2899999999999999E-2</v>
      </c>
      <c r="F228" s="9">
        <f t="shared" si="52"/>
        <v>0.73599999999999999</v>
      </c>
    </row>
    <row r="230" spans="1:6">
      <c r="A230" s="117" t="s">
        <v>69</v>
      </c>
      <c r="B230" s="117"/>
      <c r="C230" s="117"/>
      <c r="D230" s="117"/>
      <c r="E230" s="117"/>
      <c r="F230" s="117"/>
    </row>
    <row r="231" spans="1:6" ht="38.25">
      <c r="A231" s="3" t="s">
        <v>8</v>
      </c>
      <c r="B231" s="3" t="s">
        <v>9</v>
      </c>
      <c r="C231" s="4" t="s">
        <v>10</v>
      </c>
      <c r="D231" s="4" t="s">
        <v>11</v>
      </c>
      <c r="E231" s="4" t="s">
        <v>12</v>
      </c>
      <c r="F231" s="4" t="s">
        <v>13</v>
      </c>
    </row>
    <row r="232" spans="1:6">
      <c r="A232" s="7"/>
      <c r="B232" s="7" t="s">
        <v>14</v>
      </c>
      <c r="C232" s="7" t="s">
        <v>15</v>
      </c>
      <c r="D232" s="7" t="s">
        <v>5</v>
      </c>
      <c r="E232" s="7" t="s">
        <v>16</v>
      </c>
      <c r="F232" s="11" t="s">
        <v>17</v>
      </c>
    </row>
    <row r="233" spans="1:6">
      <c r="A233" s="120" t="s">
        <v>68</v>
      </c>
      <c r="B233" s="121"/>
      <c r="C233" s="121"/>
      <c r="D233" s="121"/>
      <c r="E233" s="121"/>
      <c r="F233" s="121"/>
    </row>
    <row r="234" spans="1:6">
      <c r="A234" s="3">
        <v>1</v>
      </c>
      <c r="B234" s="3" t="s">
        <v>19</v>
      </c>
      <c r="C234" s="9">
        <v>3.7100000000000001E-2</v>
      </c>
      <c r="D234" s="13">
        <f t="shared" ref="D234:D241" si="53">C234+$C$9</f>
        <v>0.7107</v>
      </c>
      <c r="E234" s="8">
        <v>5.7099999999999998E-2</v>
      </c>
      <c r="F234" s="9">
        <f t="shared" ref="F234:F241" si="54">(D234+E234)</f>
        <v>0.76780000000000004</v>
      </c>
    </row>
    <row r="235" spans="1:6">
      <c r="A235" s="3">
        <v>2</v>
      </c>
      <c r="B235" s="3" t="s">
        <v>20</v>
      </c>
      <c r="C235" s="9">
        <v>3.7100000000000001E-2</v>
      </c>
      <c r="D235" s="13">
        <f t="shared" si="53"/>
        <v>0.7107</v>
      </c>
      <c r="E235" s="8">
        <v>4.3900000000000002E-2</v>
      </c>
      <c r="F235" s="9">
        <f t="shared" si="54"/>
        <v>0.75460000000000005</v>
      </c>
    </row>
    <row r="236" spans="1:6">
      <c r="A236" s="3">
        <v>3</v>
      </c>
      <c r="B236" s="3" t="s">
        <v>21</v>
      </c>
      <c r="C236" s="9">
        <v>3.7100000000000001E-2</v>
      </c>
      <c r="D236" s="13">
        <f t="shared" si="53"/>
        <v>0.7107</v>
      </c>
      <c r="E236" s="8">
        <v>3.73E-2</v>
      </c>
      <c r="F236" s="9">
        <f t="shared" si="54"/>
        <v>0.748</v>
      </c>
    </row>
    <row r="237" spans="1:6">
      <c r="A237" s="3">
        <v>4</v>
      </c>
      <c r="B237" s="3" t="s">
        <v>22</v>
      </c>
      <c r="C237" s="9">
        <v>3.7100000000000001E-2</v>
      </c>
      <c r="D237" s="13">
        <f t="shared" si="53"/>
        <v>0.7107</v>
      </c>
      <c r="E237" s="8">
        <v>3.5099999999999999E-2</v>
      </c>
      <c r="F237" s="9">
        <f t="shared" si="54"/>
        <v>0.74580000000000002</v>
      </c>
    </row>
    <row r="238" spans="1:6">
      <c r="A238" s="3">
        <v>5</v>
      </c>
      <c r="B238" s="3" t="s">
        <v>23</v>
      </c>
      <c r="C238" s="9">
        <v>3.7100000000000001E-2</v>
      </c>
      <c r="D238" s="13">
        <f t="shared" si="53"/>
        <v>0.7107</v>
      </c>
      <c r="E238" s="8">
        <v>3.2899999999999999E-2</v>
      </c>
      <c r="F238" s="9">
        <f t="shared" si="54"/>
        <v>0.74360000000000004</v>
      </c>
    </row>
    <row r="239" spans="1:6">
      <c r="A239" s="3">
        <v>6</v>
      </c>
      <c r="B239" s="3" t="s">
        <v>24</v>
      </c>
      <c r="C239" s="9">
        <v>3.7100000000000001E-2</v>
      </c>
      <c r="D239" s="13">
        <f t="shared" si="53"/>
        <v>0.7107</v>
      </c>
      <c r="E239" s="8">
        <v>3.0700000000000002E-2</v>
      </c>
      <c r="F239" s="9">
        <f t="shared" si="54"/>
        <v>0.74139999999999995</v>
      </c>
    </row>
    <row r="240" spans="1:6">
      <c r="A240" s="3">
        <v>7</v>
      </c>
      <c r="B240" s="3" t="s">
        <v>25</v>
      </c>
      <c r="C240" s="9">
        <v>3.7100000000000001E-2</v>
      </c>
      <c r="D240" s="13">
        <f t="shared" si="53"/>
        <v>0.7107</v>
      </c>
      <c r="E240" s="8">
        <v>2.8500000000000001E-2</v>
      </c>
      <c r="F240" s="9">
        <f t="shared" si="54"/>
        <v>0.73919999999999997</v>
      </c>
    </row>
    <row r="241" spans="1:6">
      <c r="A241" s="3">
        <v>8</v>
      </c>
      <c r="B241" s="3" t="s">
        <v>28</v>
      </c>
      <c r="C241" s="9">
        <v>3.7100000000000001E-2</v>
      </c>
      <c r="D241" s="13">
        <f t="shared" si="53"/>
        <v>0.7107</v>
      </c>
      <c r="E241" s="8">
        <v>2.63E-2</v>
      </c>
      <c r="F241" s="9">
        <f t="shared" si="54"/>
        <v>0.73699999999999999</v>
      </c>
    </row>
    <row r="243" spans="1:6">
      <c r="A243" s="117" t="s">
        <v>70</v>
      </c>
      <c r="B243" s="117"/>
      <c r="C243" s="117"/>
      <c r="D243" s="117"/>
      <c r="E243" s="117"/>
      <c r="F243" s="117"/>
    </row>
    <row r="244" spans="1:6" ht="38.25">
      <c r="A244" s="3" t="s">
        <v>8</v>
      </c>
      <c r="B244" s="3" t="s">
        <v>9</v>
      </c>
      <c r="C244" s="4" t="s">
        <v>10</v>
      </c>
      <c r="D244" s="4" t="s">
        <v>11</v>
      </c>
      <c r="E244" s="4" t="s">
        <v>12</v>
      </c>
      <c r="F244" s="4" t="s">
        <v>13</v>
      </c>
    </row>
    <row r="245" spans="1:6">
      <c r="A245" s="7"/>
      <c r="B245" s="7" t="s">
        <v>14</v>
      </c>
      <c r="C245" s="7" t="s">
        <v>15</v>
      </c>
      <c r="D245" s="7" t="s">
        <v>5</v>
      </c>
      <c r="E245" s="7" t="s">
        <v>16</v>
      </c>
      <c r="F245" s="11" t="s">
        <v>17</v>
      </c>
    </row>
    <row r="246" spans="1:6">
      <c r="A246" s="120" t="s">
        <v>68</v>
      </c>
      <c r="B246" s="121"/>
      <c r="C246" s="121"/>
      <c r="D246" s="121"/>
      <c r="E246" s="121"/>
      <c r="F246" s="121"/>
    </row>
    <row r="247" spans="1:6">
      <c r="A247" s="3">
        <v>1</v>
      </c>
      <c r="B247" s="3" t="s">
        <v>19</v>
      </c>
      <c r="C247" s="9">
        <v>3.7100000000000001E-2</v>
      </c>
      <c r="D247" s="13">
        <f t="shared" ref="D247:D253" si="55">C247+$C$9</f>
        <v>0.7107</v>
      </c>
      <c r="E247" s="8">
        <v>5.7099999999999998E-2</v>
      </c>
      <c r="F247" s="9">
        <f t="shared" ref="F247:F253" si="56">(D247+E247)</f>
        <v>0.76780000000000004</v>
      </c>
    </row>
    <row r="248" spans="1:6">
      <c r="A248" s="3">
        <v>2</v>
      </c>
      <c r="B248" s="3" t="s">
        <v>20</v>
      </c>
      <c r="C248" s="9">
        <v>3.7100000000000001E-2</v>
      </c>
      <c r="D248" s="13">
        <f t="shared" si="55"/>
        <v>0.7107</v>
      </c>
      <c r="E248" s="8">
        <v>4.3900000000000002E-2</v>
      </c>
      <c r="F248" s="9">
        <f t="shared" si="56"/>
        <v>0.75460000000000005</v>
      </c>
    </row>
    <row r="249" spans="1:6">
      <c r="A249" s="3">
        <v>3</v>
      </c>
      <c r="B249" s="3" t="s">
        <v>21</v>
      </c>
      <c r="C249" s="9">
        <v>3.7100000000000001E-2</v>
      </c>
      <c r="D249" s="13">
        <f t="shared" si="55"/>
        <v>0.7107</v>
      </c>
      <c r="E249" s="8">
        <v>3.73E-2</v>
      </c>
      <c r="F249" s="9">
        <f t="shared" si="56"/>
        <v>0.748</v>
      </c>
    </row>
    <row r="250" spans="1:6">
      <c r="A250" s="3">
        <v>4</v>
      </c>
      <c r="B250" s="3" t="s">
        <v>22</v>
      </c>
      <c r="C250" s="9">
        <v>3.7100000000000001E-2</v>
      </c>
      <c r="D250" s="13">
        <f t="shared" si="55"/>
        <v>0.7107</v>
      </c>
      <c r="E250" s="8">
        <v>3.5099999999999999E-2</v>
      </c>
      <c r="F250" s="9">
        <f t="shared" si="56"/>
        <v>0.74580000000000002</v>
      </c>
    </row>
    <row r="251" spans="1:6">
      <c r="A251" s="3">
        <v>5</v>
      </c>
      <c r="B251" s="3" t="s">
        <v>23</v>
      </c>
      <c r="C251" s="9">
        <v>3.7100000000000001E-2</v>
      </c>
      <c r="D251" s="13">
        <f t="shared" si="55"/>
        <v>0.7107</v>
      </c>
      <c r="E251" s="8">
        <v>3.2899999999999999E-2</v>
      </c>
      <c r="F251" s="9">
        <f t="shared" si="56"/>
        <v>0.74360000000000004</v>
      </c>
    </row>
    <row r="252" spans="1:6">
      <c r="A252" s="3">
        <v>6</v>
      </c>
      <c r="B252" s="3" t="s">
        <v>24</v>
      </c>
      <c r="C252" s="9">
        <v>3.7100000000000001E-2</v>
      </c>
      <c r="D252" s="13">
        <f t="shared" si="55"/>
        <v>0.7107</v>
      </c>
      <c r="E252" s="8">
        <v>3.0700000000000002E-2</v>
      </c>
      <c r="F252" s="9">
        <f t="shared" si="56"/>
        <v>0.74139999999999995</v>
      </c>
    </row>
    <row r="253" spans="1:6">
      <c r="A253" s="3">
        <v>7</v>
      </c>
      <c r="B253" s="3" t="s">
        <v>25</v>
      </c>
      <c r="C253" s="9">
        <v>3.7100000000000001E-2</v>
      </c>
      <c r="D253" s="13">
        <f t="shared" si="55"/>
        <v>0.7107</v>
      </c>
      <c r="E253" s="8">
        <v>2.8500000000000001E-2</v>
      </c>
      <c r="F253" s="9">
        <f t="shared" si="56"/>
        <v>0.73919999999999997</v>
      </c>
    </row>
    <row r="255" spans="1:6">
      <c r="A255" s="117" t="s">
        <v>71</v>
      </c>
      <c r="B255" s="117"/>
      <c r="C255" s="117"/>
      <c r="D255" s="117"/>
      <c r="E255" s="117"/>
      <c r="F255" s="117"/>
    </row>
    <row r="256" spans="1:6" ht="38.25">
      <c r="A256" s="3" t="s">
        <v>8</v>
      </c>
      <c r="B256" s="3" t="s">
        <v>9</v>
      </c>
      <c r="C256" s="4" t="s">
        <v>10</v>
      </c>
      <c r="D256" s="4" t="s">
        <v>11</v>
      </c>
      <c r="E256" s="4" t="s">
        <v>12</v>
      </c>
      <c r="F256" s="4" t="s">
        <v>13</v>
      </c>
    </row>
    <row r="257" spans="1:6">
      <c r="A257" s="7"/>
      <c r="B257" s="7" t="s">
        <v>14</v>
      </c>
      <c r="C257" s="7" t="s">
        <v>15</v>
      </c>
      <c r="D257" s="7" t="s">
        <v>5</v>
      </c>
      <c r="E257" s="7" t="s">
        <v>16</v>
      </c>
      <c r="F257" s="11" t="s">
        <v>17</v>
      </c>
    </row>
    <row r="258" spans="1:6">
      <c r="A258" s="120" t="s">
        <v>68</v>
      </c>
      <c r="B258" s="121"/>
      <c r="C258" s="121"/>
      <c r="D258" s="121"/>
      <c r="E258" s="121"/>
      <c r="F258" s="121"/>
    </row>
    <row r="259" spans="1:6">
      <c r="A259" s="3">
        <v>1</v>
      </c>
      <c r="B259" s="3" t="s">
        <v>19</v>
      </c>
      <c r="C259" s="9">
        <v>2.9499999999999998E-2</v>
      </c>
      <c r="D259" s="13">
        <f t="shared" ref="D259:D265" si="57">C259+$C$9</f>
        <v>0.70309999999999995</v>
      </c>
      <c r="E259" s="8">
        <v>5.7099999999999998E-2</v>
      </c>
      <c r="F259" s="9">
        <f t="shared" ref="F259:F265" si="58">(D259+E259)</f>
        <v>0.76019999999999999</v>
      </c>
    </row>
    <row r="260" spans="1:6">
      <c r="A260" s="3">
        <v>2</v>
      </c>
      <c r="B260" s="3" t="s">
        <v>20</v>
      </c>
      <c r="C260" s="9">
        <v>2.9499999999999998E-2</v>
      </c>
      <c r="D260" s="13">
        <f t="shared" si="57"/>
        <v>0.70309999999999995</v>
      </c>
      <c r="E260" s="8">
        <v>4.3900000000000002E-2</v>
      </c>
      <c r="F260" s="9">
        <f t="shared" si="58"/>
        <v>0.747</v>
      </c>
    </row>
    <row r="261" spans="1:6">
      <c r="A261" s="3">
        <v>3</v>
      </c>
      <c r="B261" s="3" t="s">
        <v>21</v>
      </c>
      <c r="C261" s="9">
        <v>2.9499999999999998E-2</v>
      </c>
      <c r="D261" s="13">
        <f t="shared" si="57"/>
        <v>0.70309999999999995</v>
      </c>
      <c r="E261" s="8">
        <v>3.73E-2</v>
      </c>
      <c r="F261" s="9">
        <f t="shared" si="58"/>
        <v>0.74039999999999995</v>
      </c>
    </row>
    <row r="262" spans="1:6">
      <c r="A262" s="3">
        <v>4</v>
      </c>
      <c r="B262" s="3" t="s">
        <v>22</v>
      </c>
      <c r="C262" s="9">
        <v>2.9499999999999998E-2</v>
      </c>
      <c r="D262" s="13">
        <f t="shared" si="57"/>
        <v>0.70309999999999995</v>
      </c>
      <c r="E262" s="8">
        <v>3.5099999999999999E-2</v>
      </c>
      <c r="F262" s="9">
        <f t="shared" si="58"/>
        <v>0.73819999999999997</v>
      </c>
    </row>
    <row r="263" spans="1:6">
      <c r="A263" s="3">
        <v>5</v>
      </c>
      <c r="B263" s="3" t="s">
        <v>23</v>
      </c>
      <c r="C263" s="9">
        <v>2.9499999999999998E-2</v>
      </c>
      <c r="D263" s="13">
        <f t="shared" si="57"/>
        <v>0.70309999999999995</v>
      </c>
      <c r="E263" s="8">
        <v>3.2899999999999999E-2</v>
      </c>
      <c r="F263" s="9">
        <f t="shared" si="58"/>
        <v>0.73599999999999999</v>
      </c>
    </row>
    <row r="264" spans="1:6">
      <c r="A264" s="3">
        <v>6</v>
      </c>
      <c r="B264" s="3" t="s">
        <v>24</v>
      </c>
      <c r="C264" s="9">
        <v>2.9499999999999998E-2</v>
      </c>
      <c r="D264" s="13">
        <f t="shared" si="57"/>
        <v>0.70309999999999995</v>
      </c>
      <c r="E264" s="8">
        <v>3.0700000000000002E-2</v>
      </c>
      <c r="F264" s="9">
        <f t="shared" si="58"/>
        <v>0.7337999999999999</v>
      </c>
    </row>
    <row r="265" spans="1:6">
      <c r="A265" s="3">
        <v>7</v>
      </c>
      <c r="B265" s="3" t="s">
        <v>25</v>
      </c>
      <c r="C265" s="9">
        <v>2.9499999999999998E-2</v>
      </c>
      <c r="D265" s="13">
        <f t="shared" si="57"/>
        <v>0.70309999999999995</v>
      </c>
      <c r="E265" s="8">
        <v>2.8500000000000001E-2</v>
      </c>
      <c r="F265" s="9">
        <f t="shared" si="58"/>
        <v>0.73159999999999992</v>
      </c>
    </row>
    <row r="267" spans="1:6">
      <c r="A267" s="117" t="s">
        <v>72</v>
      </c>
      <c r="B267" s="117"/>
      <c r="C267" s="117"/>
      <c r="D267" s="117"/>
      <c r="E267" s="117"/>
      <c r="F267" s="117"/>
    </row>
    <row r="268" spans="1:6" ht="38.25">
      <c r="A268" s="3" t="s">
        <v>8</v>
      </c>
      <c r="B268" s="3" t="s">
        <v>9</v>
      </c>
      <c r="C268" s="4" t="s">
        <v>10</v>
      </c>
      <c r="D268" s="4" t="s">
        <v>11</v>
      </c>
      <c r="E268" s="4" t="s">
        <v>12</v>
      </c>
      <c r="F268" s="4" t="s">
        <v>13</v>
      </c>
    </row>
    <row r="269" spans="1:6">
      <c r="A269" s="7"/>
      <c r="B269" s="7" t="s">
        <v>14</v>
      </c>
      <c r="C269" s="7" t="s">
        <v>15</v>
      </c>
      <c r="D269" s="7" t="s">
        <v>5</v>
      </c>
      <c r="E269" s="7" t="s">
        <v>16</v>
      </c>
      <c r="F269" s="11" t="s">
        <v>17</v>
      </c>
    </row>
    <row r="270" spans="1:6">
      <c r="A270" s="120" t="s">
        <v>68</v>
      </c>
      <c r="B270" s="121"/>
      <c r="C270" s="121"/>
      <c r="D270" s="121"/>
      <c r="E270" s="121"/>
      <c r="F270" s="121"/>
    </row>
    <row r="271" spans="1:6">
      <c r="A271" s="3">
        <v>1</v>
      </c>
      <c r="B271" s="3" t="s">
        <v>19</v>
      </c>
      <c r="C271" s="9">
        <v>3.7100000000000001E-2</v>
      </c>
      <c r="D271" s="13">
        <f t="shared" ref="D271:D276" si="59">C271+$C$9</f>
        <v>0.7107</v>
      </c>
      <c r="E271" s="8">
        <v>5.7099999999999998E-2</v>
      </c>
      <c r="F271" s="9">
        <f t="shared" ref="F271:F276" si="60">(D271+E271)</f>
        <v>0.76780000000000004</v>
      </c>
    </row>
    <row r="272" spans="1:6">
      <c r="A272" s="3">
        <v>2</v>
      </c>
      <c r="B272" s="3" t="s">
        <v>20</v>
      </c>
      <c r="C272" s="9">
        <v>3.7100000000000001E-2</v>
      </c>
      <c r="D272" s="13">
        <f t="shared" si="59"/>
        <v>0.7107</v>
      </c>
      <c r="E272" s="8">
        <v>4.3900000000000002E-2</v>
      </c>
      <c r="F272" s="9">
        <f t="shared" si="60"/>
        <v>0.75460000000000005</v>
      </c>
    </row>
    <row r="273" spans="1:6">
      <c r="A273" s="3">
        <v>3</v>
      </c>
      <c r="B273" s="3" t="s">
        <v>21</v>
      </c>
      <c r="C273" s="9">
        <v>3.7100000000000001E-2</v>
      </c>
      <c r="D273" s="13">
        <f t="shared" si="59"/>
        <v>0.7107</v>
      </c>
      <c r="E273" s="8">
        <v>3.73E-2</v>
      </c>
      <c r="F273" s="9">
        <f t="shared" si="60"/>
        <v>0.748</v>
      </c>
    </row>
    <row r="274" spans="1:6">
      <c r="A274" s="3">
        <v>4</v>
      </c>
      <c r="B274" s="3" t="s">
        <v>23</v>
      </c>
      <c r="C274" s="9">
        <v>3.7100000000000001E-2</v>
      </c>
      <c r="D274" s="13">
        <f t="shared" si="59"/>
        <v>0.7107</v>
      </c>
      <c r="E274" s="8">
        <v>3.2899999999999999E-2</v>
      </c>
      <c r="F274" s="9">
        <f t="shared" si="60"/>
        <v>0.74360000000000004</v>
      </c>
    </row>
    <row r="275" spans="1:6">
      <c r="A275" s="3">
        <v>5</v>
      </c>
      <c r="B275" s="3" t="s">
        <v>28</v>
      </c>
      <c r="C275" s="9">
        <v>3.7100000000000001E-2</v>
      </c>
      <c r="D275" s="13">
        <f t="shared" si="59"/>
        <v>0.7107</v>
      </c>
      <c r="E275" s="8">
        <v>2.63E-2</v>
      </c>
      <c r="F275" s="9">
        <f t="shared" si="60"/>
        <v>0.73699999999999999</v>
      </c>
    </row>
    <row r="276" spans="1:6">
      <c r="A276" s="3">
        <v>6</v>
      </c>
      <c r="B276" s="3" t="s">
        <v>73</v>
      </c>
      <c r="C276" s="9">
        <v>3.7100000000000001E-2</v>
      </c>
      <c r="D276" s="13">
        <f t="shared" si="59"/>
        <v>0.7107</v>
      </c>
      <c r="E276" s="8">
        <v>1.54E-2</v>
      </c>
      <c r="F276" s="9">
        <f t="shared" si="60"/>
        <v>0.72609999999999997</v>
      </c>
    </row>
    <row r="278" spans="1:6">
      <c r="A278" s="117" t="s">
        <v>74</v>
      </c>
      <c r="B278" s="117"/>
      <c r="C278" s="117"/>
      <c r="D278" s="117"/>
      <c r="E278" s="117"/>
      <c r="F278" s="117"/>
    </row>
    <row r="279" spans="1:6" ht="38.25">
      <c r="A279" s="3" t="s">
        <v>8</v>
      </c>
      <c r="B279" s="3" t="s">
        <v>9</v>
      </c>
      <c r="C279" s="4" t="s">
        <v>10</v>
      </c>
      <c r="D279" s="4" t="s">
        <v>11</v>
      </c>
      <c r="E279" s="4" t="s">
        <v>12</v>
      </c>
      <c r="F279" s="4" t="s">
        <v>13</v>
      </c>
    </row>
    <row r="280" spans="1:6">
      <c r="A280" s="7"/>
      <c r="B280" s="7" t="s">
        <v>14</v>
      </c>
      <c r="C280" s="7" t="s">
        <v>15</v>
      </c>
      <c r="D280" s="7" t="s">
        <v>5</v>
      </c>
      <c r="E280" s="7" t="s">
        <v>16</v>
      </c>
      <c r="F280" s="11" t="s">
        <v>17</v>
      </c>
    </row>
    <row r="281" spans="1:6">
      <c r="A281" s="120" t="s">
        <v>68</v>
      </c>
      <c r="B281" s="121"/>
      <c r="C281" s="121"/>
      <c r="D281" s="121"/>
      <c r="E281" s="121"/>
      <c r="F281" s="121"/>
    </row>
    <row r="282" spans="1:6">
      <c r="A282" s="3">
        <v>1</v>
      </c>
      <c r="B282" s="3" t="s">
        <v>19</v>
      </c>
      <c r="C282" s="9">
        <v>3.7100000000000001E-2</v>
      </c>
      <c r="D282" s="13">
        <f t="shared" ref="D282:D288" si="61">C282+$C$9</f>
        <v>0.7107</v>
      </c>
      <c r="E282" s="8">
        <v>5.7099999999999998E-2</v>
      </c>
      <c r="F282" s="9">
        <f t="shared" ref="F282:F288" si="62">(D282+E282)</f>
        <v>0.76780000000000004</v>
      </c>
    </row>
    <row r="283" spans="1:6">
      <c r="A283" s="3">
        <v>2</v>
      </c>
      <c r="B283" s="3" t="s">
        <v>20</v>
      </c>
      <c r="C283" s="9">
        <v>3.7100000000000001E-2</v>
      </c>
      <c r="D283" s="13">
        <f t="shared" si="61"/>
        <v>0.7107</v>
      </c>
      <c r="E283" s="8">
        <v>4.3900000000000002E-2</v>
      </c>
      <c r="F283" s="9">
        <f t="shared" si="62"/>
        <v>0.75460000000000005</v>
      </c>
    </row>
    <row r="284" spans="1:6">
      <c r="A284" s="3">
        <v>3</v>
      </c>
      <c r="B284" s="3" t="s">
        <v>21</v>
      </c>
      <c r="C284" s="9">
        <v>3.7100000000000001E-2</v>
      </c>
      <c r="D284" s="13">
        <f t="shared" si="61"/>
        <v>0.7107</v>
      </c>
      <c r="E284" s="8">
        <v>3.73E-2</v>
      </c>
      <c r="F284" s="9">
        <f t="shared" si="62"/>
        <v>0.748</v>
      </c>
    </row>
    <row r="285" spans="1:6">
      <c r="A285" s="3">
        <v>4</v>
      </c>
      <c r="B285" s="3" t="s">
        <v>22</v>
      </c>
      <c r="C285" s="9">
        <v>3.7100000000000001E-2</v>
      </c>
      <c r="D285" s="13">
        <f t="shared" si="61"/>
        <v>0.7107</v>
      </c>
      <c r="E285" s="8">
        <v>3.5099999999999999E-2</v>
      </c>
      <c r="F285" s="9">
        <f t="shared" si="62"/>
        <v>0.74580000000000002</v>
      </c>
    </row>
    <row r="286" spans="1:6">
      <c r="A286" s="3">
        <v>5</v>
      </c>
      <c r="B286" s="3" t="s">
        <v>23</v>
      </c>
      <c r="C286" s="9">
        <v>3.7100000000000001E-2</v>
      </c>
      <c r="D286" s="13">
        <f t="shared" si="61"/>
        <v>0.7107</v>
      </c>
      <c r="E286" s="8">
        <v>3.2899999999999999E-2</v>
      </c>
      <c r="F286" s="9">
        <f t="shared" si="62"/>
        <v>0.74360000000000004</v>
      </c>
    </row>
    <row r="287" spans="1:6">
      <c r="A287" s="3">
        <v>6</v>
      </c>
      <c r="B287" s="3" t="s">
        <v>24</v>
      </c>
      <c r="C287" s="9">
        <v>3.7100000000000001E-2</v>
      </c>
      <c r="D287" s="13">
        <f t="shared" si="61"/>
        <v>0.7107</v>
      </c>
      <c r="E287" s="8">
        <v>3.0700000000000002E-2</v>
      </c>
      <c r="F287" s="9">
        <f t="shared" si="62"/>
        <v>0.74139999999999995</v>
      </c>
    </row>
    <row r="288" spans="1:6">
      <c r="A288" s="3">
        <v>7</v>
      </c>
      <c r="B288" s="3" t="s">
        <v>25</v>
      </c>
      <c r="C288" s="9">
        <v>3.7100000000000001E-2</v>
      </c>
      <c r="D288" s="13">
        <f t="shared" si="61"/>
        <v>0.7107</v>
      </c>
      <c r="E288" s="8">
        <v>2.8500000000000001E-2</v>
      </c>
      <c r="F288" s="9">
        <f t="shared" si="62"/>
        <v>0.73919999999999997</v>
      </c>
    </row>
    <row r="290" spans="1:6">
      <c r="A290" s="117" t="s">
        <v>75</v>
      </c>
      <c r="B290" s="117"/>
      <c r="C290" s="117"/>
      <c r="D290" s="117"/>
      <c r="E290" s="117"/>
      <c r="F290" s="117"/>
    </row>
    <row r="291" spans="1:6" ht="38.25">
      <c r="A291" s="3" t="s">
        <v>8</v>
      </c>
      <c r="B291" s="3" t="s">
        <v>9</v>
      </c>
      <c r="C291" s="4" t="s">
        <v>10</v>
      </c>
      <c r="D291" s="4" t="s">
        <v>11</v>
      </c>
      <c r="E291" s="4" t="s">
        <v>12</v>
      </c>
      <c r="F291" s="4" t="s">
        <v>13</v>
      </c>
    </row>
    <row r="292" spans="1:6">
      <c r="A292" s="7"/>
      <c r="B292" s="7" t="s">
        <v>14</v>
      </c>
      <c r="C292" s="7" t="s">
        <v>15</v>
      </c>
      <c r="D292" s="7" t="s">
        <v>5</v>
      </c>
      <c r="E292" s="7" t="s">
        <v>16</v>
      </c>
      <c r="F292" s="11" t="s">
        <v>17</v>
      </c>
    </row>
    <row r="293" spans="1:6">
      <c r="A293" s="120" t="s">
        <v>76</v>
      </c>
      <c r="B293" s="121"/>
      <c r="C293" s="121"/>
      <c r="D293" s="121"/>
      <c r="E293" s="121"/>
      <c r="F293" s="121"/>
    </row>
    <row r="294" spans="1:6">
      <c r="A294" s="3">
        <v>1</v>
      </c>
      <c r="B294" s="3" t="s">
        <v>19</v>
      </c>
      <c r="C294" s="9">
        <v>2.9499999999999998E-2</v>
      </c>
      <c r="D294" s="13">
        <f t="shared" ref="D294:D299" si="63">C294+$C$9</f>
        <v>0.70309999999999995</v>
      </c>
      <c r="E294" s="8">
        <v>3.1699999999999999E-2</v>
      </c>
      <c r="F294" s="9">
        <f t="shared" ref="F294:F299" si="64">(D294+E294)</f>
        <v>0.7347999999999999</v>
      </c>
    </row>
    <row r="295" spans="1:6">
      <c r="A295" s="3">
        <v>2</v>
      </c>
      <c r="B295" s="3" t="s">
        <v>20</v>
      </c>
      <c r="C295" s="9">
        <v>2.9499999999999998E-2</v>
      </c>
      <c r="D295" s="13">
        <f t="shared" si="63"/>
        <v>0.70309999999999995</v>
      </c>
      <c r="E295" s="8">
        <v>3.1699999999999999E-2</v>
      </c>
      <c r="F295" s="9">
        <f t="shared" si="64"/>
        <v>0.7347999999999999</v>
      </c>
    </row>
    <row r="296" spans="1:6">
      <c r="A296" s="3">
        <v>3</v>
      </c>
      <c r="B296" s="3" t="s">
        <v>21</v>
      </c>
      <c r="C296" s="9">
        <v>2.9499999999999998E-2</v>
      </c>
      <c r="D296" s="13">
        <f t="shared" si="63"/>
        <v>0.70309999999999995</v>
      </c>
      <c r="E296" s="8">
        <v>2.5399999999999999E-2</v>
      </c>
      <c r="F296" s="9">
        <f t="shared" si="64"/>
        <v>0.72849999999999993</v>
      </c>
    </row>
    <row r="297" spans="1:6">
      <c r="A297" s="3">
        <v>4</v>
      </c>
      <c r="B297" s="3" t="s">
        <v>22</v>
      </c>
      <c r="C297" s="9">
        <v>2.9499999999999998E-2</v>
      </c>
      <c r="D297" s="13">
        <f t="shared" si="63"/>
        <v>0.70309999999999995</v>
      </c>
      <c r="E297" s="8">
        <v>2.3800000000000002E-2</v>
      </c>
      <c r="F297" s="9">
        <f t="shared" si="64"/>
        <v>0.72689999999999999</v>
      </c>
    </row>
    <row r="298" spans="1:6">
      <c r="A298" s="3">
        <v>5</v>
      </c>
      <c r="B298" s="3" t="s">
        <v>23</v>
      </c>
      <c r="C298" s="9">
        <v>2.9499999999999998E-2</v>
      </c>
      <c r="D298" s="13">
        <f t="shared" si="63"/>
        <v>0.70309999999999995</v>
      </c>
      <c r="E298" s="8">
        <v>2.2200000000000001E-2</v>
      </c>
      <c r="F298" s="9">
        <f t="shared" si="64"/>
        <v>0.72529999999999994</v>
      </c>
    </row>
    <row r="299" spans="1:6">
      <c r="A299" s="3">
        <v>6</v>
      </c>
      <c r="B299" s="3" t="s">
        <v>24</v>
      </c>
      <c r="C299" s="9">
        <v>2.9499999999999998E-2</v>
      </c>
      <c r="D299" s="13">
        <f t="shared" si="63"/>
        <v>0.70309999999999995</v>
      </c>
      <c r="E299" s="8">
        <v>2.06E-2</v>
      </c>
      <c r="F299" s="9">
        <f t="shared" si="64"/>
        <v>0.7236999999999999</v>
      </c>
    </row>
    <row r="301" spans="1:6">
      <c r="A301" s="117" t="s">
        <v>77</v>
      </c>
      <c r="B301" s="117"/>
      <c r="C301" s="117"/>
      <c r="D301" s="117"/>
      <c r="E301" s="117"/>
      <c r="F301" s="117"/>
    </row>
    <row r="302" spans="1:6" ht="38.25">
      <c r="A302" s="3" t="s">
        <v>8</v>
      </c>
      <c r="B302" s="3" t="s">
        <v>9</v>
      </c>
      <c r="C302" s="4" t="s">
        <v>10</v>
      </c>
      <c r="D302" s="4" t="s">
        <v>11</v>
      </c>
      <c r="E302" s="4" t="s">
        <v>12</v>
      </c>
      <c r="F302" s="4" t="s">
        <v>13</v>
      </c>
    </row>
    <row r="303" spans="1:6">
      <c r="A303" s="7"/>
      <c r="B303" s="7" t="s">
        <v>14</v>
      </c>
      <c r="C303" s="7" t="s">
        <v>15</v>
      </c>
      <c r="D303" s="7" t="s">
        <v>5</v>
      </c>
      <c r="E303" s="7" t="s">
        <v>16</v>
      </c>
      <c r="F303" s="11" t="s">
        <v>17</v>
      </c>
    </row>
    <row r="304" spans="1:6">
      <c r="A304" s="120" t="s">
        <v>78</v>
      </c>
      <c r="B304" s="121"/>
      <c r="C304" s="121"/>
      <c r="D304" s="121"/>
      <c r="E304" s="121"/>
      <c r="F304" s="121"/>
    </row>
    <row r="305" spans="1:6">
      <c r="A305" s="3">
        <v>1</v>
      </c>
      <c r="B305" s="3" t="s">
        <v>19</v>
      </c>
      <c r="C305" s="9">
        <v>3.04E-2</v>
      </c>
      <c r="D305" s="13">
        <f t="shared" ref="D305:D309" si="65">C305+$C$9</f>
        <v>0.70399999999999996</v>
      </c>
      <c r="E305" s="8">
        <v>6.1600000000000002E-2</v>
      </c>
      <c r="F305" s="9">
        <f t="shared" ref="F305:F309" si="66">(D305+E305)</f>
        <v>0.76559999999999995</v>
      </c>
    </row>
    <row r="306" spans="1:6">
      <c r="A306" s="3">
        <v>2</v>
      </c>
      <c r="B306" s="3" t="s">
        <v>20</v>
      </c>
      <c r="C306" s="9">
        <v>3.04E-2</v>
      </c>
      <c r="D306" s="13">
        <f t="shared" si="65"/>
        <v>0.70399999999999996</v>
      </c>
      <c r="E306" s="8">
        <v>4.9299999999999997E-2</v>
      </c>
      <c r="F306" s="9">
        <f t="shared" si="66"/>
        <v>0.75329999999999997</v>
      </c>
    </row>
    <row r="307" spans="1:6">
      <c r="A307" s="3">
        <v>3</v>
      </c>
      <c r="B307" s="3" t="s">
        <v>21</v>
      </c>
      <c r="C307" s="9">
        <v>3.04E-2</v>
      </c>
      <c r="D307" s="13">
        <f t="shared" si="65"/>
        <v>0.70399999999999996</v>
      </c>
      <c r="E307" s="8">
        <v>4.6800000000000001E-2</v>
      </c>
      <c r="F307" s="9">
        <f t="shared" si="66"/>
        <v>0.75079999999999991</v>
      </c>
    </row>
    <row r="308" spans="1:6">
      <c r="A308" s="3">
        <v>4</v>
      </c>
      <c r="B308" s="3" t="s">
        <v>22</v>
      </c>
      <c r="C308" s="9">
        <v>3.04E-2</v>
      </c>
      <c r="D308" s="13">
        <f t="shared" si="65"/>
        <v>0.70399999999999996</v>
      </c>
      <c r="E308" s="8">
        <v>4.4400000000000002E-2</v>
      </c>
      <c r="F308" s="9">
        <f t="shared" si="66"/>
        <v>0.74839999999999995</v>
      </c>
    </row>
    <row r="309" spans="1:6">
      <c r="A309" s="3">
        <v>5</v>
      </c>
      <c r="B309" s="3" t="s">
        <v>23</v>
      </c>
      <c r="C309" s="9">
        <v>3.04E-2</v>
      </c>
      <c r="D309" s="13">
        <f t="shared" si="65"/>
        <v>0.70399999999999996</v>
      </c>
      <c r="E309" s="8">
        <v>4.19E-2</v>
      </c>
      <c r="F309" s="9">
        <f t="shared" si="66"/>
        <v>0.74590000000000001</v>
      </c>
    </row>
    <row r="310" spans="1:6">
      <c r="A310" s="120" t="s">
        <v>79</v>
      </c>
      <c r="B310" s="121"/>
      <c r="C310" s="121"/>
      <c r="D310" s="121"/>
      <c r="E310" s="121"/>
      <c r="F310" s="121"/>
    </row>
    <row r="311" spans="1:6">
      <c r="A311" s="3">
        <v>1</v>
      </c>
      <c r="B311" s="3" t="s">
        <v>20</v>
      </c>
      <c r="C311" s="9">
        <v>3.04E-2</v>
      </c>
      <c r="D311" s="13">
        <f t="shared" ref="D311:D313" si="67">C311+$C$9</f>
        <v>0.70399999999999996</v>
      </c>
      <c r="E311" s="8">
        <v>5.2200000000000003E-2</v>
      </c>
      <c r="F311" s="9">
        <f t="shared" ref="F311:F313" si="68">(D311+E311)</f>
        <v>0.75619999999999998</v>
      </c>
    </row>
    <row r="312" spans="1:6">
      <c r="A312" s="3">
        <v>2</v>
      </c>
      <c r="B312" s="3" t="s">
        <v>22</v>
      </c>
      <c r="C312" s="9">
        <v>3.04E-2</v>
      </c>
      <c r="D312" s="13">
        <f t="shared" si="67"/>
        <v>0.70399999999999996</v>
      </c>
      <c r="E312" s="8">
        <v>4.9599999999999998E-2</v>
      </c>
      <c r="F312" s="9">
        <f t="shared" si="68"/>
        <v>0.75359999999999994</v>
      </c>
    </row>
    <row r="313" spans="1:6">
      <c r="A313" s="3">
        <v>3</v>
      </c>
      <c r="B313" s="3" t="s">
        <v>23</v>
      </c>
      <c r="C313" s="9">
        <v>3.04E-2</v>
      </c>
      <c r="D313" s="13">
        <f t="shared" si="67"/>
        <v>0.70399999999999996</v>
      </c>
      <c r="E313" s="8">
        <v>4.7E-2</v>
      </c>
      <c r="F313" s="9">
        <f t="shared" si="68"/>
        <v>0.751</v>
      </c>
    </row>
    <row r="315" spans="1:6">
      <c r="A315" s="117" t="s">
        <v>80</v>
      </c>
      <c r="B315" s="117"/>
      <c r="C315" s="117"/>
      <c r="D315" s="117"/>
      <c r="E315" s="117"/>
      <c r="F315" s="117"/>
    </row>
    <row r="316" spans="1:6" ht="38.25">
      <c r="A316" s="3" t="s">
        <v>8</v>
      </c>
      <c r="B316" s="3" t="s">
        <v>9</v>
      </c>
      <c r="C316" s="4" t="s">
        <v>10</v>
      </c>
      <c r="D316" s="4" t="s">
        <v>11</v>
      </c>
      <c r="E316" s="4" t="s">
        <v>12</v>
      </c>
      <c r="F316" s="4" t="s">
        <v>13</v>
      </c>
    </row>
    <row r="317" spans="1:6">
      <c r="A317" s="7"/>
      <c r="B317" s="7" t="s">
        <v>14</v>
      </c>
      <c r="C317" s="7" t="s">
        <v>15</v>
      </c>
      <c r="D317" s="7" t="s">
        <v>5</v>
      </c>
      <c r="E317" s="7" t="s">
        <v>16</v>
      </c>
      <c r="F317" s="11" t="s">
        <v>17</v>
      </c>
    </row>
    <row r="318" spans="1:6">
      <c r="A318" s="120" t="s">
        <v>81</v>
      </c>
      <c r="B318" s="121"/>
      <c r="C318" s="121"/>
      <c r="D318" s="121"/>
      <c r="E318" s="121"/>
      <c r="F318" s="121"/>
    </row>
    <row r="319" spans="1:6">
      <c r="A319" s="3">
        <v>1</v>
      </c>
      <c r="B319" s="3" t="s">
        <v>19</v>
      </c>
      <c r="C319" s="9">
        <v>2.7900000000000001E-2</v>
      </c>
      <c r="D319" s="13">
        <f t="shared" ref="D319:D323" si="69">C319+$C$9</f>
        <v>0.70150000000000001</v>
      </c>
      <c r="E319" s="8">
        <v>0.10589999999999999</v>
      </c>
      <c r="F319" s="9">
        <f t="shared" ref="F319:F323" si="70">(D319+E319)</f>
        <v>0.80740000000000001</v>
      </c>
    </row>
    <row r="320" spans="1:6">
      <c r="A320" s="3">
        <v>2</v>
      </c>
      <c r="B320" s="3" t="s">
        <v>20</v>
      </c>
      <c r="C320" s="9">
        <v>2.7900000000000001E-2</v>
      </c>
      <c r="D320" s="13">
        <f t="shared" si="69"/>
        <v>0.70150000000000001</v>
      </c>
      <c r="E320" s="8">
        <v>9.6299999999999997E-2</v>
      </c>
      <c r="F320" s="9">
        <f t="shared" si="70"/>
        <v>0.79780000000000006</v>
      </c>
    </row>
    <row r="321" spans="1:6">
      <c r="A321" s="3">
        <v>3</v>
      </c>
      <c r="B321" s="3" t="s">
        <v>21</v>
      </c>
      <c r="C321" s="9">
        <v>2.7900000000000001E-2</v>
      </c>
      <c r="D321" s="13">
        <f t="shared" si="69"/>
        <v>0.70150000000000001</v>
      </c>
      <c r="E321" s="8">
        <v>9.6299999999999997E-2</v>
      </c>
      <c r="F321" s="9">
        <f t="shared" si="70"/>
        <v>0.79780000000000006</v>
      </c>
    </row>
    <row r="322" spans="1:6">
      <c r="A322" s="3">
        <v>4</v>
      </c>
      <c r="B322" s="3" t="s">
        <v>22</v>
      </c>
      <c r="C322" s="9">
        <v>2.7900000000000001E-2</v>
      </c>
      <c r="D322" s="13">
        <f t="shared" si="69"/>
        <v>0.70150000000000001</v>
      </c>
      <c r="E322" s="8">
        <v>9.1499999999999998E-2</v>
      </c>
      <c r="F322" s="9">
        <f t="shared" si="70"/>
        <v>0.79300000000000004</v>
      </c>
    </row>
    <row r="323" spans="1:6">
      <c r="A323" s="3">
        <v>5</v>
      </c>
      <c r="B323" s="3" t="s">
        <v>23</v>
      </c>
      <c r="C323" s="9">
        <v>2.7900000000000001E-2</v>
      </c>
      <c r="D323" s="13">
        <f t="shared" si="69"/>
        <v>0.70150000000000001</v>
      </c>
      <c r="E323" s="8">
        <v>8.6699999999999999E-2</v>
      </c>
      <c r="F323" s="9">
        <f t="shared" si="70"/>
        <v>0.78820000000000001</v>
      </c>
    </row>
    <row r="325" spans="1:6">
      <c r="A325" s="117" t="s">
        <v>82</v>
      </c>
      <c r="B325" s="117"/>
      <c r="C325" s="117"/>
      <c r="D325" s="117"/>
      <c r="E325" s="117"/>
      <c r="F325" s="117"/>
    </row>
    <row r="326" spans="1:6" ht="38.25">
      <c r="A326" s="3" t="s">
        <v>8</v>
      </c>
      <c r="B326" s="3" t="s">
        <v>9</v>
      </c>
      <c r="C326" s="4" t="s">
        <v>10</v>
      </c>
      <c r="D326" s="4" t="s">
        <v>11</v>
      </c>
      <c r="E326" s="4" t="s">
        <v>12</v>
      </c>
      <c r="F326" s="4" t="s">
        <v>13</v>
      </c>
    </row>
    <row r="327" spans="1:6">
      <c r="A327" s="7"/>
      <c r="B327" s="7" t="s">
        <v>14</v>
      </c>
      <c r="C327" s="7" t="s">
        <v>15</v>
      </c>
      <c r="D327" s="7" t="s">
        <v>5</v>
      </c>
      <c r="E327" s="7" t="s">
        <v>16</v>
      </c>
      <c r="F327" s="11" t="s">
        <v>17</v>
      </c>
    </row>
    <row r="328" spans="1:6">
      <c r="A328" s="120" t="s">
        <v>83</v>
      </c>
      <c r="B328" s="121"/>
      <c r="C328" s="121"/>
      <c r="D328" s="121"/>
      <c r="E328" s="121"/>
      <c r="F328" s="121"/>
    </row>
    <row r="329" spans="1:6">
      <c r="A329" s="3">
        <v>1</v>
      </c>
      <c r="B329" s="3" t="s">
        <v>19</v>
      </c>
      <c r="C329" s="9">
        <v>2.7900000000000001E-2</v>
      </c>
      <c r="D329" s="13">
        <f t="shared" ref="D329:D334" si="71">C329+$C$9</f>
        <v>0.70150000000000001</v>
      </c>
      <c r="E329" s="8">
        <v>0.1124</v>
      </c>
      <c r="F329" s="9">
        <f t="shared" ref="F329:F334" si="72">(D329+E329)</f>
        <v>0.81390000000000007</v>
      </c>
    </row>
    <row r="330" spans="1:6">
      <c r="A330" s="3">
        <v>2</v>
      </c>
      <c r="B330" s="3" t="s">
        <v>20</v>
      </c>
      <c r="C330" s="9">
        <v>2.7900000000000001E-2</v>
      </c>
      <c r="D330" s="13">
        <f t="shared" si="71"/>
        <v>0.70150000000000001</v>
      </c>
      <c r="E330" s="8">
        <v>0.1022</v>
      </c>
      <c r="F330" s="9">
        <f t="shared" si="72"/>
        <v>0.80369999999999997</v>
      </c>
    </row>
    <row r="331" spans="1:6">
      <c r="A331" s="3">
        <v>3</v>
      </c>
      <c r="B331" s="3" t="s">
        <v>21</v>
      </c>
      <c r="C331" s="9">
        <v>2.7900000000000001E-2</v>
      </c>
      <c r="D331" s="13">
        <f t="shared" si="71"/>
        <v>0.70150000000000001</v>
      </c>
      <c r="E331" s="8">
        <v>0.1022</v>
      </c>
      <c r="F331" s="9">
        <f t="shared" si="72"/>
        <v>0.80369999999999997</v>
      </c>
    </row>
    <row r="332" spans="1:6">
      <c r="A332" s="3">
        <v>4</v>
      </c>
      <c r="B332" s="3" t="s">
        <v>22</v>
      </c>
      <c r="C332" s="9">
        <v>2.7900000000000001E-2</v>
      </c>
      <c r="D332" s="13">
        <f t="shared" si="71"/>
        <v>0.70150000000000001</v>
      </c>
      <c r="E332" s="8">
        <v>9.7100000000000006E-2</v>
      </c>
      <c r="F332" s="9">
        <f t="shared" si="72"/>
        <v>0.79859999999999998</v>
      </c>
    </row>
    <row r="333" spans="1:6">
      <c r="A333" s="3">
        <v>5</v>
      </c>
      <c r="B333" s="3" t="s">
        <v>23</v>
      </c>
      <c r="C333" s="9">
        <v>2.7900000000000001E-2</v>
      </c>
      <c r="D333" s="13">
        <f t="shared" si="71"/>
        <v>0.70150000000000001</v>
      </c>
      <c r="E333" s="8">
        <v>9.1999999999999998E-2</v>
      </c>
      <c r="F333" s="9">
        <f t="shared" si="72"/>
        <v>0.79349999999999998</v>
      </c>
    </row>
    <row r="334" spans="1:6">
      <c r="A334" s="3">
        <v>6</v>
      </c>
      <c r="B334" s="3" t="s">
        <v>24</v>
      </c>
      <c r="C334" s="9">
        <v>2.7900000000000001E-2</v>
      </c>
      <c r="D334" s="13">
        <f t="shared" si="71"/>
        <v>0.70150000000000001</v>
      </c>
      <c r="E334" s="8">
        <v>8.6900000000000005E-2</v>
      </c>
      <c r="F334" s="9">
        <f t="shared" si="72"/>
        <v>0.78839999999999999</v>
      </c>
    </row>
    <row r="336" spans="1:6">
      <c r="A336" s="117" t="s">
        <v>84</v>
      </c>
      <c r="B336" s="117"/>
      <c r="C336" s="117"/>
      <c r="D336" s="117"/>
      <c r="E336" s="117"/>
      <c r="F336" s="117"/>
    </row>
    <row r="337" spans="1:6" ht="38.25">
      <c r="A337" s="3" t="s">
        <v>8</v>
      </c>
      <c r="B337" s="3" t="s">
        <v>9</v>
      </c>
      <c r="C337" s="4" t="s">
        <v>10</v>
      </c>
      <c r="D337" s="4" t="s">
        <v>11</v>
      </c>
      <c r="E337" s="4" t="s">
        <v>12</v>
      </c>
      <c r="F337" s="4" t="s">
        <v>13</v>
      </c>
    </row>
    <row r="338" spans="1:6">
      <c r="A338" s="7"/>
      <c r="B338" s="7" t="s">
        <v>14</v>
      </c>
      <c r="C338" s="7" t="s">
        <v>15</v>
      </c>
      <c r="D338" s="7" t="s">
        <v>5</v>
      </c>
      <c r="E338" s="7" t="s">
        <v>16</v>
      </c>
      <c r="F338" s="11" t="s">
        <v>17</v>
      </c>
    </row>
    <row r="339" spans="1:6">
      <c r="A339" s="120" t="s">
        <v>85</v>
      </c>
      <c r="B339" s="121"/>
      <c r="C339" s="121"/>
      <c r="D339" s="121"/>
      <c r="E339" s="121"/>
      <c r="F339" s="121"/>
    </row>
    <row r="340" spans="1:6">
      <c r="A340" s="3">
        <v>1</v>
      </c>
      <c r="B340" s="3" t="s">
        <v>23</v>
      </c>
      <c r="C340" s="9">
        <v>2.7900000000000001E-2</v>
      </c>
      <c r="D340" s="13">
        <f t="shared" ref="D340:D342" si="73">C340+$C$9</f>
        <v>0.70150000000000001</v>
      </c>
      <c r="E340" s="8">
        <v>9.0300000000000005E-2</v>
      </c>
      <c r="F340" s="9">
        <f t="shared" ref="F340:F342" si="74">(D340+E340)</f>
        <v>0.79180000000000006</v>
      </c>
    </row>
    <row r="341" spans="1:6">
      <c r="A341" s="3">
        <v>2</v>
      </c>
      <c r="B341" s="3" t="s">
        <v>25</v>
      </c>
      <c r="C341" s="9">
        <v>2.7900000000000001E-2</v>
      </c>
      <c r="D341" s="13">
        <f t="shared" si="73"/>
        <v>0.70150000000000001</v>
      </c>
      <c r="E341" s="8">
        <v>8.0199999999999994E-2</v>
      </c>
      <c r="F341" s="9">
        <f t="shared" si="74"/>
        <v>0.78170000000000006</v>
      </c>
    </row>
    <row r="342" spans="1:6">
      <c r="A342" s="3">
        <v>3</v>
      </c>
      <c r="B342" s="3" t="s">
        <v>28</v>
      </c>
      <c r="C342" s="9">
        <v>2.7900000000000001E-2</v>
      </c>
      <c r="D342" s="13">
        <f t="shared" si="73"/>
        <v>0.70150000000000001</v>
      </c>
      <c r="E342" s="8">
        <v>7.5200000000000003E-2</v>
      </c>
      <c r="F342" s="9">
        <f t="shared" si="74"/>
        <v>0.77670000000000006</v>
      </c>
    </row>
  </sheetData>
  <mergeCells count="70">
    <mergeCell ref="A325:F325"/>
    <mergeCell ref="A328:F328"/>
    <mergeCell ref="A336:F336"/>
    <mergeCell ref="A339:F339"/>
    <mergeCell ref="A293:F293"/>
    <mergeCell ref="A301:F301"/>
    <mergeCell ref="A304:F304"/>
    <mergeCell ref="A310:F310"/>
    <mergeCell ref="A315:F315"/>
    <mergeCell ref="A318:F318"/>
    <mergeCell ref="A290:F290"/>
    <mergeCell ref="A224:F224"/>
    <mergeCell ref="A230:F230"/>
    <mergeCell ref="A233:F233"/>
    <mergeCell ref="A243:F243"/>
    <mergeCell ref="A246:F246"/>
    <mergeCell ref="A255:F255"/>
    <mergeCell ref="A258:F258"/>
    <mergeCell ref="A267:F267"/>
    <mergeCell ref="A270:F270"/>
    <mergeCell ref="A278:F278"/>
    <mergeCell ref="A281:F281"/>
    <mergeCell ref="A221:F221"/>
    <mergeCell ref="A166:F166"/>
    <mergeCell ref="A174:F174"/>
    <mergeCell ref="A177:F177"/>
    <mergeCell ref="A182:F182"/>
    <mergeCell ref="A185:F185"/>
    <mergeCell ref="A191:F191"/>
    <mergeCell ref="A194:F194"/>
    <mergeCell ref="A201:F201"/>
    <mergeCell ref="A204:F204"/>
    <mergeCell ref="A210:F210"/>
    <mergeCell ref="A215:F215"/>
    <mergeCell ref="A163:F163"/>
    <mergeCell ref="A106:F106"/>
    <mergeCell ref="A111:F111"/>
    <mergeCell ref="A115:F115"/>
    <mergeCell ref="A118:F118"/>
    <mergeCell ref="A125:F125"/>
    <mergeCell ref="A128:F128"/>
    <mergeCell ref="A135:F135"/>
    <mergeCell ref="A142:F142"/>
    <mergeCell ref="A145:F145"/>
    <mergeCell ref="A152:F152"/>
    <mergeCell ref="A155:F155"/>
    <mergeCell ref="A102:F102"/>
    <mergeCell ref="A51:F51"/>
    <mergeCell ref="A54:F54"/>
    <mergeCell ref="A58:F58"/>
    <mergeCell ref="A63:F63"/>
    <mergeCell ref="A66:F66"/>
    <mergeCell ref="A71:F71"/>
    <mergeCell ref="A77:F77"/>
    <mergeCell ref="A83:F83"/>
    <mergeCell ref="A86:F86"/>
    <mergeCell ref="A94:F94"/>
    <mergeCell ref="A99:F99"/>
    <mergeCell ref="A45:F45"/>
    <mergeCell ref="A1:F1"/>
    <mergeCell ref="A3:F3"/>
    <mergeCell ref="A4:F4"/>
    <mergeCell ref="A6:F6"/>
    <mergeCell ref="A8:F8"/>
    <mergeCell ref="A11:F11"/>
    <mergeCell ref="A14:F14"/>
    <mergeCell ref="A23:F23"/>
    <mergeCell ref="A26:F26"/>
    <mergeCell ref="A36:F36"/>
    <mergeCell ref="A39:F39"/>
  </mergeCells>
  <pageMargins left="0.39370078740157483" right="0.39370078740157483" top="1.0833333333333333" bottom="0.74803149606299213" header="0.31496062992125984" footer="0.31496062992125984"/>
  <pageSetup scale="78" orientation="portrait" r:id="rId1"/>
  <rowBreaks count="3" manualBreakCount="3">
    <brk id="50" max="16383" man="1"/>
    <brk id="98" max="16383" man="1"/>
    <brk id="141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40FF-5E79-4494-8EC0-A7C3262ADC6F}">
  <sheetPr codeName="Sheet31"/>
  <dimension ref="A1:F342"/>
  <sheetViews>
    <sheetView view="pageBreakPreview" zoomScale="85" zoomScaleNormal="100" zoomScaleSheetLayoutView="85" workbookViewId="0">
      <selection activeCell="A9" sqref="A9:XFD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30.140625" bestFit="1" customWidth="1"/>
    <col min="5" max="5" width="26.42578125" bestFit="1" customWidth="1"/>
    <col min="6" max="6" width="22.85546875" bestFit="1" customWidth="1"/>
  </cols>
  <sheetData>
    <row r="1" spans="1:6" ht="17.25">
      <c r="A1" s="113" t="s">
        <v>87</v>
      </c>
      <c r="B1" s="118"/>
      <c r="C1" s="118"/>
      <c r="D1" s="118"/>
      <c r="E1" s="118"/>
      <c r="F1" s="118"/>
    </row>
    <row r="3" spans="1:6">
      <c r="A3" s="114" t="s">
        <v>1</v>
      </c>
      <c r="B3" s="114"/>
      <c r="C3" s="114"/>
      <c r="D3" s="114"/>
      <c r="E3" s="114"/>
      <c r="F3" s="114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2"/>
      <c r="B5" s="2"/>
      <c r="C5" s="2"/>
      <c r="D5" s="2"/>
      <c r="E5" s="2"/>
      <c r="F5" s="2"/>
    </row>
    <row r="6" spans="1:6">
      <c r="A6" s="119" t="s">
        <v>3</v>
      </c>
      <c r="B6" s="119"/>
      <c r="C6" s="119"/>
      <c r="D6" s="119"/>
      <c r="E6" s="119"/>
      <c r="F6" s="119"/>
    </row>
    <row r="7" spans="1:6">
      <c r="A7" s="2"/>
      <c r="B7" s="2"/>
      <c r="C7" s="2"/>
      <c r="D7" s="2"/>
      <c r="E7" s="2"/>
      <c r="F7" s="2"/>
    </row>
    <row r="8" spans="1:6" ht="73.5" customHeight="1">
      <c r="A8" s="119" t="s">
        <v>4</v>
      </c>
      <c r="B8" s="119"/>
      <c r="C8" s="119"/>
      <c r="D8" s="119"/>
      <c r="E8" s="119"/>
      <c r="F8" s="119"/>
    </row>
    <row r="9" spans="1:6" hidden="1">
      <c r="A9" s="1" t="s">
        <v>5</v>
      </c>
      <c r="B9" s="12" t="s">
        <v>6</v>
      </c>
      <c r="C9" s="1">
        <v>0.75219999999999998</v>
      </c>
      <c r="D9" s="2"/>
      <c r="E9" s="2"/>
      <c r="F9" s="2"/>
    </row>
    <row r="11" spans="1:6">
      <c r="A11" s="117" t="s">
        <v>7</v>
      </c>
      <c r="B11" s="117"/>
      <c r="C11" s="117"/>
      <c r="D11" s="117"/>
      <c r="E11" s="117"/>
      <c r="F11" s="117"/>
    </row>
    <row r="12" spans="1:6" ht="38.25">
      <c r="A12" s="3" t="s">
        <v>8</v>
      </c>
      <c r="B12" s="3" t="s">
        <v>9</v>
      </c>
      <c r="C12" s="4" t="s">
        <v>10</v>
      </c>
      <c r="D12" s="4" t="s">
        <v>11</v>
      </c>
      <c r="E12" s="4" t="s">
        <v>12</v>
      </c>
      <c r="F12" s="4" t="s">
        <v>13</v>
      </c>
    </row>
    <row r="13" spans="1:6">
      <c r="A13" s="7"/>
      <c r="B13" s="7" t="s">
        <v>14</v>
      </c>
      <c r="C13" s="7" t="s">
        <v>15</v>
      </c>
      <c r="D13" s="7" t="s">
        <v>5</v>
      </c>
      <c r="E13" s="7" t="s">
        <v>16</v>
      </c>
      <c r="F13" s="11" t="s">
        <v>17</v>
      </c>
    </row>
    <row r="14" spans="1:6">
      <c r="A14" s="120" t="s">
        <v>18</v>
      </c>
      <c r="B14" s="121"/>
      <c r="C14" s="121"/>
      <c r="D14" s="121"/>
      <c r="E14" s="121"/>
      <c r="F14" s="121"/>
    </row>
    <row r="15" spans="1:6">
      <c r="A15" s="3">
        <v>1</v>
      </c>
      <c r="B15" s="3" t="s">
        <v>19</v>
      </c>
      <c r="C15" s="9">
        <v>2.9700000000000001E-2</v>
      </c>
      <c r="D15" s="13">
        <f>C15+$C$9</f>
        <v>0.78189999999999993</v>
      </c>
      <c r="E15" s="8">
        <v>6.2100000000000002E-2</v>
      </c>
      <c r="F15" s="9">
        <f>(D15+E15)</f>
        <v>0.84399999999999997</v>
      </c>
    </row>
    <row r="16" spans="1:6">
      <c r="A16" s="3">
        <v>2</v>
      </c>
      <c r="B16" s="3" t="s">
        <v>20</v>
      </c>
      <c r="C16" s="9">
        <v>2.9700000000000001E-2</v>
      </c>
      <c r="D16" s="13">
        <f t="shared" ref="D16:D21" si="0">C16+$C$9</f>
        <v>0.78189999999999993</v>
      </c>
      <c r="E16" s="8">
        <v>4.7800000000000002E-2</v>
      </c>
      <c r="F16" s="9">
        <f t="shared" ref="F16:F21" si="1">(D16+E16)</f>
        <v>0.82969999999999988</v>
      </c>
    </row>
    <row r="17" spans="1:6">
      <c r="A17" s="3">
        <v>3</v>
      </c>
      <c r="B17" s="3" t="s">
        <v>21</v>
      </c>
      <c r="C17" s="9">
        <v>2.9700000000000001E-2</v>
      </c>
      <c r="D17" s="13">
        <f t="shared" si="0"/>
        <v>0.78189999999999993</v>
      </c>
      <c r="E17" s="8">
        <v>4.7800000000000002E-2</v>
      </c>
      <c r="F17" s="9">
        <f t="shared" si="1"/>
        <v>0.82969999999999988</v>
      </c>
    </row>
    <row r="18" spans="1:6">
      <c r="A18" s="3">
        <v>4</v>
      </c>
      <c r="B18" s="3" t="s">
        <v>22</v>
      </c>
      <c r="C18" s="9">
        <v>2.9700000000000001E-2</v>
      </c>
      <c r="D18" s="13">
        <f t="shared" si="0"/>
        <v>0.78189999999999993</v>
      </c>
      <c r="E18" s="8">
        <v>4.5400000000000003E-2</v>
      </c>
      <c r="F18" s="9">
        <f t="shared" si="1"/>
        <v>0.82729999999999992</v>
      </c>
    </row>
    <row r="19" spans="1:6">
      <c r="A19" s="3">
        <v>5</v>
      </c>
      <c r="B19" s="3" t="s">
        <v>23</v>
      </c>
      <c r="C19" s="9">
        <v>2.9700000000000001E-2</v>
      </c>
      <c r="D19" s="13">
        <f t="shared" si="0"/>
        <v>0.78189999999999993</v>
      </c>
      <c r="E19" s="8">
        <v>4.2999999999999997E-2</v>
      </c>
      <c r="F19" s="9">
        <f t="shared" si="1"/>
        <v>0.82489999999999997</v>
      </c>
    </row>
    <row r="20" spans="1:6">
      <c r="A20" s="3">
        <v>6</v>
      </c>
      <c r="B20" s="3" t="s">
        <v>24</v>
      </c>
      <c r="C20" s="9">
        <v>2.9700000000000001E-2</v>
      </c>
      <c r="D20" s="13">
        <f t="shared" si="0"/>
        <v>0.78189999999999993</v>
      </c>
      <c r="E20" s="8">
        <v>4.0599999999999997E-2</v>
      </c>
      <c r="F20" s="9">
        <f t="shared" si="1"/>
        <v>0.8224999999999999</v>
      </c>
    </row>
    <row r="21" spans="1:6">
      <c r="A21" s="3">
        <v>7</v>
      </c>
      <c r="B21" s="3" t="s">
        <v>25</v>
      </c>
      <c r="C21" s="9">
        <v>2.9700000000000001E-2</v>
      </c>
      <c r="D21" s="13">
        <f t="shared" si="0"/>
        <v>0.78189999999999993</v>
      </c>
      <c r="E21" s="8">
        <v>3.8199999999999998E-2</v>
      </c>
      <c r="F21" s="9">
        <f t="shared" si="1"/>
        <v>0.82009999999999994</v>
      </c>
    </row>
    <row r="22" spans="1:6">
      <c r="A22" s="1"/>
      <c r="B22" s="2"/>
      <c r="C22" s="5"/>
      <c r="D22" s="6"/>
      <c r="E22" s="6"/>
    </row>
    <row r="23" spans="1:6">
      <c r="A23" s="117" t="s">
        <v>26</v>
      </c>
      <c r="B23" s="117"/>
      <c r="C23" s="117"/>
      <c r="D23" s="117"/>
      <c r="E23" s="117"/>
      <c r="F23" s="117"/>
    </row>
    <row r="24" spans="1:6" ht="38.25">
      <c r="A24" s="3" t="s">
        <v>8</v>
      </c>
      <c r="B24" s="3" t="s">
        <v>9</v>
      </c>
      <c r="C24" s="4" t="s">
        <v>10</v>
      </c>
      <c r="D24" s="4" t="s">
        <v>11</v>
      </c>
      <c r="E24" s="4" t="s">
        <v>12</v>
      </c>
      <c r="F24" s="4" t="s">
        <v>13</v>
      </c>
    </row>
    <row r="25" spans="1:6">
      <c r="A25" s="7"/>
      <c r="B25" s="7" t="s">
        <v>14</v>
      </c>
      <c r="C25" s="7" t="s">
        <v>15</v>
      </c>
      <c r="D25" s="7" t="s">
        <v>5</v>
      </c>
      <c r="E25" s="7" t="s">
        <v>16</v>
      </c>
      <c r="F25" s="11" t="s">
        <v>17</v>
      </c>
    </row>
    <row r="26" spans="1:6">
      <c r="A26" s="120" t="s">
        <v>27</v>
      </c>
      <c r="B26" s="121"/>
      <c r="C26" s="121"/>
      <c r="D26" s="121"/>
      <c r="E26" s="121"/>
      <c r="F26" s="121"/>
    </row>
    <row r="27" spans="1:6">
      <c r="A27" s="3">
        <v>1</v>
      </c>
      <c r="B27" s="3" t="s">
        <v>19</v>
      </c>
      <c r="C27" s="9">
        <v>2.3199999999999998E-2</v>
      </c>
      <c r="D27" s="13">
        <f t="shared" ref="D27:D34" si="2">C27+$C$9</f>
        <v>0.77539999999999998</v>
      </c>
      <c r="E27" s="10">
        <v>4.02E-2</v>
      </c>
      <c r="F27" s="9">
        <f>(D27+E27)</f>
        <v>0.81559999999999999</v>
      </c>
    </row>
    <row r="28" spans="1:6">
      <c r="A28" s="3">
        <v>2</v>
      </c>
      <c r="B28" s="3" t="s">
        <v>20</v>
      </c>
      <c r="C28" s="9">
        <v>2.3199999999999998E-2</v>
      </c>
      <c r="D28" s="13">
        <f t="shared" si="2"/>
        <v>0.77539999999999998</v>
      </c>
      <c r="E28" s="10">
        <v>4.02E-2</v>
      </c>
      <c r="F28" s="9">
        <f t="shared" ref="F28:F34" si="3">(D28+E28)</f>
        <v>0.81559999999999999</v>
      </c>
    </row>
    <row r="29" spans="1:6">
      <c r="A29" s="3">
        <v>3</v>
      </c>
      <c r="B29" s="3" t="s">
        <v>21</v>
      </c>
      <c r="C29" s="9">
        <v>2.3199999999999998E-2</v>
      </c>
      <c r="D29" s="13">
        <f t="shared" si="2"/>
        <v>0.77539999999999998</v>
      </c>
      <c r="E29" s="10">
        <v>4.02E-2</v>
      </c>
      <c r="F29" s="9">
        <f t="shared" si="3"/>
        <v>0.81559999999999999</v>
      </c>
    </row>
    <row r="30" spans="1:6">
      <c r="A30" s="3">
        <v>4</v>
      </c>
      <c r="B30" s="3" t="s">
        <v>22</v>
      </c>
      <c r="C30" s="9">
        <v>2.3199999999999998E-2</v>
      </c>
      <c r="D30" s="13">
        <f t="shared" si="2"/>
        <v>0.77539999999999998</v>
      </c>
      <c r="E30" s="10">
        <v>3.6200000000000003E-2</v>
      </c>
      <c r="F30" s="9">
        <f t="shared" si="3"/>
        <v>0.81159999999999999</v>
      </c>
    </row>
    <row r="31" spans="1:6">
      <c r="A31" s="3">
        <v>5</v>
      </c>
      <c r="B31" s="3" t="s">
        <v>23</v>
      </c>
      <c r="C31" s="9">
        <v>2.3199999999999998E-2</v>
      </c>
      <c r="D31" s="13">
        <f t="shared" si="2"/>
        <v>0.77539999999999998</v>
      </c>
      <c r="E31" s="10">
        <v>3.6200000000000003E-2</v>
      </c>
      <c r="F31" s="9">
        <f t="shared" si="3"/>
        <v>0.81159999999999999</v>
      </c>
    </row>
    <row r="32" spans="1:6">
      <c r="A32" s="3">
        <v>6</v>
      </c>
      <c r="B32" s="3" t="s">
        <v>24</v>
      </c>
      <c r="C32" s="9">
        <v>2.3199999999999998E-2</v>
      </c>
      <c r="D32" s="13">
        <f t="shared" si="2"/>
        <v>0.77539999999999998</v>
      </c>
      <c r="E32" s="10">
        <v>3.4200000000000001E-2</v>
      </c>
      <c r="F32" s="9">
        <f t="shared" si="3"/>
        <v>0.80959999999999999</v>
      </c>
    </row>
    <row r="33" spans="1:6">
      <c r="A33" s="3">
        <v>7</v>
      </c>
      <c r="B33" s="3" t="s">
        <v>25</v>
      </c>
      <c r="C33" s="9">
        <v>2.3199999999999998E-2</v>
      </c>
      <c r="D33" s="13">
        <f t="shared" si="2"/>
        <v>0.77539999999999998</v>
      </c>
      <c r="E33" s="10">
        <v>3.2199999999999999E-2</v>
      </c>
      <c r="F33" s="9">
        <f t="shared" si="3"/>
        <v>0.80759999999999998</v>
      </c>
    </row>
    <row r="34" spans="1:6">
      <c r="A34" s="3">
        <v>8</v>
      </c>
      <c r="B34" s="3" t="s">
        <v>28</v>
      </c>
      <c r="C34" s="9">
        <v>2.3199999999999998E-2</v>
      </c>
      <c r="D34" s="13">
        <f t="shared" si="2"/>
        <v>0.77539999999999998</v>
      </c>
      <c r="E34" s="10">
        <v>3.0200000000000001E-2</v>
      </c>
      <c r="F34" s="9">
        <f t="shared" si="3"/>
        <v>0.80559999999999998</v>
      </c>
    </row>
    <row r="36" spans="1:6">
      <c r="A36" s="117" t="s">
        <v>29</v>
      </c>
      <c r="B36" s="117"/>
      <c r="C36" s="117"/>
      <c r="D36" s="117"/>
      <c r="E36" s="117"/>
      <c r="F36" s="117"/>
    </row>
    <row r="37" spans="1:6" ht="38.25">
      <c r="A37" s="3" t="s">
        <v>8</v>
      </c>
      <c r="B37" s="3" t="s">
        <v>9</v>
      </c>
      <c r="C37" s="4" t="s">
        <v>10</v>
      </c>
      <c r="D37" s="4" t="s">
        <v>11</v>
      </c>
      <c r="E37" s="4" t="s">
        <v>12</v>
      </c>
      <c r="F37" s="4" t="s">
        <v>13</v>
      </c>
    </row>
    <row r="38" spans="1:6">
      <c r="A38" s="7"/>
      <c r="B38" s="7" t="s">
        <v>14</v>
      </c>
      <c r="C38" s="7" t="s">
        <v>15</v>
      </c>
      <c r="D38" s="7" t="s">
        <v>5</v>
      </c>
      <c r="E38" s="7" t="s">
        <v>16</v>
      </c>
      <c r="F38" s="11" t="s">
        <v>17</v>
      </c>
    </row>
    <row r="39" spans="1:6">
      <c r="A39" s="120" t="s">
        <v>30</v>
      </c>
      <c r="B39" s="121"/>
      <c r="C39" s="121"/>
      <c r="D39" s="121"/>
      <c r="E39" s="121"/>
      <c r="F39" s="121"/>
    </row>
    <row r="40" spans="1:6">
      <c r="A40" s="3">
        <v>1</v>
      </c>
      <c r="B40" s="3" t="s">
        <v>19</v>
      </c>
      <c r="C40" s="9">
        <v>2.5899999999999999E-2</v>
      </c>
      <c r="D40" s="13">
        <f t="shared" ref="D40:D44" si="4">C40+$C$9</f>
        <v>0.77810000000000001</v>
      </c>
      <c r="E40" s="8">
        <v>2.3599999999999999E-2</v>
      </c>
      <c r="F40" s="9">
        <f>(D40+E40)</f>
        <v>0.80169999999999997</v>
      </c>
    </row>
    <row r="41" spans="1:6">
      <c r="A41" s="3">
        <v>2</v>
      </c>
      <c r="B41" s="3" t="s">
        <v>20</v>
      </c>
      <c r="C41" s="9">
        <v>2.5899999999999999E-2</v>
      </c>
      <c r="D41" s="13">
        <f t="shared" si="4"/>
        <v>0.77810000000000001</v>
      </c>
      <c r="E41" s="8">
        <v>2.3599999999999999E-2</v>
      </c>
      <c r="F41" s="9">
        <f t="shared" ref="F41:F44" si="5">(D41+E41)</f>
        <v>0.80169999999999997</v>
      </c>
    </row>
    <row r="42" spans="1:6">
      <c r="A42" s="3">
        <v>3</v>
      </c>
      <c r="B42" s="3" t="s">
        <v>21</v>
      </c>
      <c r="C42" s="9">
        <v>2.5899999999999999E-2</v>
      </c>
      <c r="D42" s="13">
        <f t="shared" si="4"/>
        <v>0.77810000000000001</v>
      </c>
      <c r="E42" s="8">
        <v>2.12E-2</v>
      </c>
      <c r="F42" s="9">
        <f t="shared" si="5"/>
        <v>0.79930000000000001</v>
      </c>
    </row>
    <row r="43" spans="1:6">
      <c r="A43" s="3">
        <v>4</v>
      </c>
      <c r="B43" s="3" t="s">
        <v>22</v>
      </c>
      <c r="C43" s="9">
        <v>2.5899999999999999E-2</v>
      </c>
      <c r="D43" s="13">
        <f t="shared" si="4"/>
        <v>0.77810000000000001</v>
      </c>
      <c r="E43" s="8">
        <v>1.89E-2</v>
      </c>
      <c r="F43" s="9">
        <f t="shared" si="5"/>
        <v>0.79700000000000004</v>
      </c>
    </row>
    <row r="44" spans="1:6">
      <c r="A44" s="3">
        <v>5</v>
      </c>
      <c r="B44" s="3" t="s">
        <v>23</v>
      </c>
      <c r="C44" s="9">
        <v>2.5899999999999999E-2</v>
      </c>
      <c r="D44" s="13">
        <f t="shared" si="4"/>
        <v>0.77810000000000001</v>
      </c>
      <c r="E44" s="8">
        <v>1.77E-2</v>
      </c>
      <c r="F44" s="9">
        <f t="shared" si="5"/>
        <v>0.79580000000000006</v>
      </c>
    </row>
    <row r="45" spans="1:6">
      <c r="A45" s="120" t="s">
        <v>31</v>
      </c>
      <c r="B45" s="121"/>
      <c r="C45" s="121"/>
      <c r="D45" s="121"/>
      <c r="E45" s="121"/>
      <c r="F45" s="121"/>
    </row>
    <row r="46" spans="1:6">
      <c r="A46" s="3">
        <v>1</v>
      </c>
      <c r="B46" s="3" t="s">
        <v>20</v>
      </c>
      <c r="C46" s="9">
        <v>3.04E-2</v>
      </c>
      <c r="D46" s="13">
        <f t="shared" ref="D46:D49" si="6">C46+$C$9</f>
        <v>0.78259999999999996</v>
      </c>
      <c r="E46" s="8">
        <v>7.5300000000000006E-2</v>
      </c>
      <c r="F46" s="9">
        <f>(D46+E46)</f>
        <v>0.8579</v>
      </c>
    </row>
    <row r="47" spans="1:6">
      <c r="A47" s="3">
        <v>2</v>
      </c>
      <c r="B47" s="3" t="s">
        <v>21</v>
      </c>
      <c r="C47" s="9">
        <v>3.04E-2</v>
      </c>
      <c r="D47" s="13">
        <f t="shared" si="6"/>
        <v>0.78259999999999996</v>
      </c>
      <c r="E47" s="8">
        <v>7.1499999999999994E-2</v>
      </c>
      <c r="F47" s="9">
        <f t="shared" ref="F47:F49" si="7">(D47+E47)</f>
        <v>0.85409999999999997</v>
      </c>
    </row>
    <row r="48" spans="1:6">
      <c r="A48" s="3">
        <v>3</v>
      </c>
      <c r="B48" s="3" t="s">
        <v>22</v>
      </c>
      <c r="C48" s="9">
        <v>3.04E-2</v>
      </c>
      <c r="D48" s="13">
        <f t="shared" si="6"/>
        <v>0.78259999999999996</v>
      </c>
      <c r="E48" s="8">
        <v>6.7799999999999999E-2</v>
      </c>
      <c r="F48" s="9">
        <f t="shared" si="7"/>
        <v>0.85039999999999993</v>
      </c>
    </row>
    <row r="49" spans="1:6">
      <c r="A49" s="3">
        <v>4</v>
      </c>
      <c r="B49" s="3" t="s">
        <v>23</v>
      </c>
      <c r="C49" s="9">
        <v>3.04E-2</v>
      </c>
      <c r="D49" s="13">
        <f t="shared" si="6"/>
        <v>0.78259999999999996</v>
      </c>
      <c r="E49" s="8">
        <v>6.7799999999999999E-2</v>
      </c>
      <c r="F49" s="9">
        <f t="shared" si="7"/>
        <v>0.85039999999999993</v>
      </c>
    </row>
    <row r="51" spans="1:6">
      <c r="A51" s="117" t="s">
        <v>32</v>
      </c>
      <c r="B51" s="117"/>
      <c r="C51" s="117"/>
      <c r="D51" s="117"/>
      <c r="E51" s="117"/>
      <c r="F51" s="117"/>
    </row>
    <row r="52" spans="1:6" ht="38.25">
      <c r="A52" s="3" t="s">
        <v>8</v>
      </c>
      <c r="B52" s="3" t="s">
        <v>9</v>
      </c>
      <c r="C52" s="4" t="s">
        <v>10</v>
      </c>
      <c r="D52" s="4" t="s">
        <v>11</v>
      </c>
      <c r="E52" s="4" t="s">
        <v>12</v>
      </c>
      <c r="F52" s="4" t="s">
        <v>13</v>
      </c>
    </row>
    <row r="53" spans="1:6">
      <c r="A53" s="7"/>
      <c r="B53" s="7" t="s">
        <v>14</v>
      </c>
      <c r="C53" s="7" t="s">
        <v>15</v>
      </c>
      <c r="D53" s="7" t="s">
        <v>5</v>
      </c>
      <c r="E53" s="7" t="s">
        <v>16</v>
      </c>
      <c r="F53" s="11" t="s">
        <v>17</v>
      </c>
    </row>
    <row r="54" spans="1:6">
      <c r="A54" s="122" t="s">
        <v>33</v>
      </c>
      <c r="B54" s="122"/>
      <c r="C54" s="122"/>
      <c r="D54" s="122"/>
      <c r="E54" s="122"/>
      <c r="F54" s="122"/>
    </row>
    <row r="55" spans="1:6">
      <c r="A55" s="3">
        <v>1</v>
      </c>
      <c r="B55" s="3" t="s">
        <v>20</v>
      </c>
      <c r="C55" s="9">
        <v>3.4200000000000001E-2</v>
      </c>
      <c r="D55" s="13">
        <f t="shared" ref="D55:D57" si="8">C55+$C$9</f>
        <v>0.78639999999999999</v>
      </c>
      <c r="E55" s="10">
        <v>5.8000000000000003E-2</v>
      </c>
      <c r="F55" s="9">
        <f>(D55+E55)</f>
        <v>0.84440000000000004</v>
      </c>
    </row>
    <row r="56" spans="1:6">
      <c r="A56" s="3">
        <v>2</v>
      </c>
      <c r="B56" s="3" t="s">
        <v>21</v>
      </c>
      <c r="C56" s="9">
        <v>3.4200000000000001E-2</v>
      </c>
      <c r="D56" s="13">
        <f t="shared" si="8"/>
        <v>0.78639999999999999</v>
      </c>
      <c r="E56" s="10">
        <v>5.8000000000000003E-2</v>
      </c>
      <c r="F56" s="9">
        <f t="shared" ref="F56:F57" si="9">(D56+E56)</f>
        <v>0.84440000000000004</v>
      </c>
    </row>
    <row r="57" spans="1:6">
      <c r="A57" s="3">
        <v>3</v>
      </c>
      <c r="B57" s="3" t="s">
        <v>22</v>
      </c>
      <c r="C57" s="9">
        <v>3.4200000000000001E-2</v>
      </c>
      <c r="D57" s="13">
        <f t="shared" si="8"/>
        <v>0.78639999999999999</v>
      </c>
      <c r="E57" s="10">
        <v>5.5100000000000003E-2</v>
      </c>
      <c r="F57" s="9">
        <f t="shared" si="9"/>
        <v>0.84150000000000003</v>
      </c>
    </row>
    <row r="58" spans="1:6">
      <c r="A58" s="122" t="s">
        <v>34</v>
      </c>
      <c r="B58" s="122"/>
      <c r="C58" s="122"/>
      <c r="D58" s="122"/>
      <c r="E58" s="122"/>
      <c r="F58" s="122"/>
    </row>
    <row r="59" spans="1:6">
      <c r="A59" s="3">
        <v>1</v>
      </c>
      <c r="B59" s="3" t="s">
        <v>20</v>
      </c>
      <c r="C59" s="9">
        <v>3.4200000000000001E-2</v>
      </c>
      <c r="D59" s="13">
        <f t="shared" ref="D59:D61" si="10">C59+$C$9</f>
        <v>0.78639999999999999</v>
      </c>
      <c r="E59" s="10">
        <v>3.6499999999999998E-2</v>
      </c>
      <c r="F59" s="9">
        <f>(D59+E59)</f>
        <v>0.82289999999999996</v>
      </c>
    </row>
    <row r="60" spans="1:6">
      <c r="A60" s="3">
        <v>2</v>
      </c>
      <c r="B60" s="3" t="s">
        <v>21</v>
      </c>
      <c r="C60" s="9">
        <v>3.4200000000000001E-2</v>
      </c>
      <c r="D60" s="13">
        <f t="shared" si="10"/>
        <v>0.78639999999999999</v>
      </c>
      <c r="E60" s="10">
        <v>3.6499999999999998E-2</v>
      </c>
      <c r="F60" s="9">
        <f t="shared" ref="F60:F61" si="11">(D60+E60)</f>
        <v>0.82289999999999996</v>
      </c>
    </row>
    <row r="61" spans="1:6">
      <c r="A61" s="3">
        <v>3</v>
      </c>
      <c r="B61" s="3" t="s">
        <v>23</v>
      </c>
      <c r="C61" s="9">
        <v>3.4200000000000001E-2</v>
      </c>
      <c r="D61" s="13">
        <f t="shared" si="10"/>
        <v>0.78639999999999999</v>
      </c>
      <c r="E61" s="10">
        <v>3.2899999999999999E-2</v>
      </c>
      <c r="F61" s="9">
        <f t="shared" si="11"/>
        <v>0.81930000000000003</v>
      </c>
    </row>
    <row r="63" spans="1:6">
      <c r="A63" s="117" t="s">
        <v>35</v>
      </c>
      <c r="B63" s="117"/>
      <c r="C63" s="117"/>
      <c r="D63" s="117"/>
      <c r="E63" s="117"/>
      <c r="F63" s="117"/>
    </row>
    <row r="64" spans="1:6" ht="38.25">
      <c r="A64" s="3" t="s">
        <v>8</v>
      </c>
      <c r="B64" s="3" t="s">
        <v>9</v>
      </c>
      <c r="C64" s="4" t="s">
        <v>10</v>
      </c>
      <c r="D64" s="4" t="s">
        <v>11</v>
      </c>
      <c r="E64" s="4" t="s">
        <v>12</v>
      </c>
      <c r="F64" s="4" t="s">
        <v>13</v>
      </c>
    </row>
    <row r="65" spans="1:6">
      <c r="A65" s="7"/>
      <c r="B65" s="7" t="s">
        <v>14</v>
      </c>
      <c r="C65" s="7" t="s">
        <v>15</v>
      </c>
      <c r="D65" s="7" t="s">
        <v>5</v>
      </c>
      <c r="E65" s="7" t="s">
        <v>16</v>
      </c>
      <c r="F65" s="11" t="s">
        <v>17</v>
      </c>
    </row>
    <row r="66" spans="1:6">
      <c r="A66" s="120" t="s">
        <v>36</v>
      </c>
      <c r="B66" s="121"/>
      <c r="C66" s="121"/>
      <c r="D66" s="121"/>
      <c r="E66" s="121"/>
      <c r="F66" s="121"/>
    </row>
    <row r="67" spans="1:6">
      <c r="A67" s="3">
        <v>1</v>
      </c>
      <c r="B67" s="3" t="s">
        <v>20</v>
      </c>
      <c r="C67" s="9">
        <v>3.04E-2</v>
      </c>
      <c r="D67" s="13">
        <f t="shared" ref="D67:D70" si="12">C67+$C$9</f>
        <v>0.78259999999999996</v>
      </c>
      <c r="E67" s="8">
        <v>2.1499999999999998E-2</v>
      </c>
      <c r="F67" s="9">
        <f>(D67+E67)</f>
        <v>0.80409999999999993</v>
      </c>
    </row>
    <row r="68" spans="1:6">
      <c r="A68" s="3">
        <v>2</v>
      </c>
      <c r="B68" s="3" t="s">
        <v>21</v>
      </c>
      <c r="C68" s="9">
        <v>3.04E-2</v>
      </c>
      <c r="D68" s="13">
        <f t="shared" si="12"/>
        <v>0.78259999999999996</v>
      </c>
      <c r="E68" s="8">
        <v>1.9400000000000001E-2</v>
      </c>
      <c r="F68" s="9">
        <f t="shared" ref="F68:F70" si="13">(D68+E68)</f>
        <v>0.80199999999999994</v>
      </c>
    </row>
    <row r="69" spans="1:6">
      <c r="A69" s="3">
        <v>3</v>
      </c>
      <c r="B69" s="3" t="s">
        <v>22</v>
      </c>
      <c r="C69" s="9">
        <v>3.04E-2</v>
      </c>
      <c r="D69" s="13">
        <f t="shared" si="12"/>
        <v>0.78259999999999996</v>
      </c>
      <c r="E69" s="8">
        <v>1.83E-2</v>
      </c>
      <c r="F69" s="9">
        <f t="shared" si="13"/>
        <v>0.80089999999999995</v>
      </c>
    </row>
    <row r="70" spans="1:6">
      <c r="A70" s="3">
        <v>4</v>
      </c>
      <c r="B70" s="3" t="s">
        <v>23</v>
      </c>
      <c r="C70" s="9">
        <v>3.04E-2</v>
      </c>
      <c r="D70" s="13">
        <f t="shared" si="12"/>
        <v>0.78259999999999996</v>
      </c>
      <c r="E70" s="8">
        <v>1.72E-2</v>
      </c>
      <c r="F70" s="9">
        <f t="shared" si="13"/>
        <v>0.79979999999999996</v>
      </c>
    </row>
    <row r="71" spans="1:6">
      <c r="A71" s="120" t="s">
        <v>37</v>
      </c>
      <c r="B71" s="121"/>
      <c r="C71" s="121"/>
      <c r="D71" s="121"/>
      <c r="E71" s="121"/>
      <c r="F71" s="121"/>
    </row>
    <row r="72" spans="1:6">
      <c r="A72" s="3">
        <v>1</v>
      </c>
      <c r="B72" s="3" t="s">
        <v>19</v>
      </c>
      <c r="C72" s="9">
        <v>3.04E-2</v>
      </c>
      <c r="D72" s="13">
        <f t="shared" ref="D72:D76" si="14">C72+$C$9</f>
        <v>0.78259999999999996</v>
      </c>
      <c r="E72" s="8">
        <v>5.0200000000000002E-2</v>
      </c>
      <c r="F72" s="9">
        <f>(D72+E72)</f>
        <v>0.83279999999999998</v>
      </c>
    </row>
    <row r="73" spans="1:6">
      <c r="A73" s="3">
        <v>2</v>
      </c>
      <c r="B73" s="3" t="s">
        <v>20</v>
      </c>
      <c r="C73" s="9">
        <v>3.04E-2</v>
      </c>
      <c r="D73" s="13">
        <f t="shared" si="14"/>
        <v>0.78259999999999996</v>
      </c>
      <c r="E73" s="8">
        <v>3.8600000000000002E-2</v>
      </c>
      <c r="F73" s="9">
        <f t="shared" ref="F73:F76" si="15">(D73+E73)</f>
        <v>0.82119999999999993</v>
      </c>
    </row>
    <row r="74" spans="1:6">
      <c r="A74" s="3">
        <v>3</v>
      </c>
      <c r="B74" s="3" t="s">
        <v>21</v>
      </c>
      <c r="C74" s="9">
        <v>3.04E-2</v>
      </c>
      <c r="D74" s="13">
        <f t="shared" si="14"/>
        <v>0.78259999999999996</v>
      </c>
      <c r="E74" s="8">
        <v>3.8600000000000002E-2</v>
      </c>
      <c r="F74" s="9">
        <f t="shared" si="15"/>
        <v>0.82119999999999993</v>
      </c>
    </row>
    <row r="75" spans="1:6">
      <c r="A75" s="3">
        <v>4</v>
      </c>
      <c r="B75" s="3" t="s">
        <v>22</v>
      </c>
      <c r="C75" s="9">
        <v>3.04E-2</v>
      </c>
      <c r="D75" s="13">
        <f t="shared" si="14"/>
        <v>0.78259999999999996</v>
      </c>
      <c r="E75" s="8">
        <v>3.6700000000000003E-2</v>
      </c>
      <c r="F75" s="9">
        <f t="shared" si="15"/>
        <v>0.81929999999999992</v>
      </c>
    </row>
    <row r="76" spans="1:6">
      <c r="A76" s="3">
        <v>5</v>
      </c>
      <c r="B76" s="3" t="s">
        <v>23</v>
      </c>
      <c r="C76" s="9">
        <v>3.04E-2</v>
      </c>
      <c r="D76" s="13">
        <f t="shared" si="14"/>
        <v>0.78259999999999996</v>
      </c>
      <c r="E76" s="8">
        <v>3.4700000000000002E-2</v>
      </c>
      <c r="F76" s="9">
        <f t="shared" si="15"/>
        <v>0.81729999999999992</v>
      </c>
    </row>
    <row r="77" spans="1:6">
      <c r="A77" s="122" t="s">
        <v>38</v>
      </c>
      <c r="B77" s="122"/>
      <c r="C77" s="122"/>
      <c r="D77" s="122"/>
      <c r="E77" s="122"/>
      <c r="F77" s="122"/>
    </row>
    <row r="78" spans="1:6">
      <c r="A78" s="3">
        <v>1</v>
      </c>
      <c r="B78" s="3" t="s">
        <v>19</v>
      </c>
      <c r="C78" s="9">
        <v>3.4200000000000001E-2</v>
      </c>
      <c r="D78" s="13">
        <f t="shared" ref="D78:D81" si="16">C78+$C$9</f>
        <v>0.78639999999999999</v>
      </c>
      <c r="E78" s="8">
        <v>2.8500000000000001E-2</v>
      </c>
      <c r="F78" s="9">
        <f>(D78+E78)</f>
        <v>0.81489999999999996</v>
      </c>
    </row>
    <row r="79" spans="1:6">
      <c r="A79" s="3">
        <v>2</v>
      </c>
      <c r="B79" s="3" t="s">
        <v>20</v>
      </c>
      <c r="C79" s="9">
        <v>3.4200000000000001E-2</v>
      </c>
      <c r="D79" s="13">
        <f t="shared" si="16"/>
        <v>0.78639999999999999</v>
      </c>
      <c r="E79" s="8">
        <v>2.4799999999999999E-2</v>
      </c>
      <c r="F79" s="9">
        <f t="shared" ref="F79:F81" si="17">(D79+E79)</f>
        <v>0.81120000000000003</v>
      </c>
    </row>
    <row r="80" spans="1:6">
      <c r="A80" s="3">
        <v>3</v>
      </c>
      <c r="B80" s="3" t="s">
        <v>21</v>
      </c>
      <c r="C80" s="9">
        <v>3.4200000000000001E-2</v>
      </c>
      <c r="D80" s="13">
        <f t="shared" si="16"/>
        <v>0.78639999999999999</v>
      </c>
      <c r="E80" s="8">
        <v>2.23E-2</v>
      </c>
      <c r="F80" s="9">
        <f t="shared" si="17"/>
        <v>0.80869999999999997</v>
      </c>
    </row>
    <row r="81" spans="1:6">
      <c r="A81" s="3">
        <v>4</v>
      </c>
      <c r="B81" s="3" t="s">
        <v>23</v>
      </c>
      <c r="C81" s="9">
        <v>3.4200000000000001E-2</v>
      </c>
      <c r="D81" s="13">
        <f t="shared" si="16"/>
        <v>0.78639999999999999</v>
      </c>
      <c r="E81" s="8">
        <v>1.9800000000000002E-2</v>
      </c>
      <c r="F81" s="9">
        <f t="shared" si="17"/>
        <v>0.80620000000000003</v>
      </c>
    </row>
    <row r="83" spans="1:6">
      <c r="A83" s="117" t="s">
        <v>39</v>
      </c>
      <c r="B83" s="117"/>
      <c r="C83" s="117"/>
      <c r="D83" s="117"/>
      <c r="E83" s="117"/>
      <c r="F83" s="117"/>
    </row>
    <row r="84" spans="1:6" ht="38.25">
      <c r="A84" s="3" t="s">
        <v>8</v>
      </c>
      <c r="B84" s="3" t="s">
        <v>9</v>
      </c>
      <c r="C84" s="4" t="s">
        <v>10</v>
      </c>
      <c r="D84" s="4" t="s">
        <v>11</v>
      </c>
      <c r="E84" s="4" t="s">
        <v>12</v>
      </c>
      <c r="F84" s="4" t="s">
        <v>13</v>
      </c>
    </row>
    <row r="85" spans="1:6">
      <c r="A85" s="7"/>
      <c r="B85" s="7" t="s">
        <v>14</v>
      </c>
      <c r="C85" s="7" t="s">
        <v>15</v>
      </c>
      <c r="D85" s="7" t="s">
        <v>5</v>
      </c>
      <c r="E85" s="7" t="s">
        <v>16</v>
      </c>
      <c r="F85" s="11" t="s">
        <v>17</v>
      </c>
    </row>
    <row r="86" spans="1:6">
      <c r="A86" s="120" t="s">
        <v>40</v>
      </c>
      <c r="B86" s="121"/>
      <c r="C86" s="121"/>
      <c r="D86" s="121"/>
      <c r="E86" s="121"/>
      <c r="F86" s="121"/>
    </row>
    <row r="87" spans="1:6">
      <c r="A87" s="3">
        <v>1</v>
      </c>
      <c r="B87" s="3" t="s">
        <v>19</v>
      </c>
      <c r="C87" s="9">
        <v>2.8199999999999999E-2</v>
      </c>
      <c r="D87" s="13">
        <f t="shared" ref="D87:D93" si="18">C87+$C$9</f>
        <v>0.78039999999999998</v>
      </c>
      <c r="E87" s="8">
        <v>5.2999999999999999E-2</v>
      </c>
      <c r="F87" s="9">
        <f>(D87+E87)</f>
        <v>0.83340000000000003</v>
      </c>
    </row>
    <row r="88" spans="1:6">
      <c r="A88" s="3">
        <v>2</v>
      </c>
      <c r="B88" s="3" t="s">
        <v>20</v>
      </c>
      <c r="C88" s="9">
        <v>2.8199999999999999E-2</v>
      </c>
      <c r="D88" s="13">
        <f t="shared" si="18"/>
        <v>0.78039999999999998</v>
      </c>
      <c r="E88" s="8">
        <v>4.4200000000000003E-2</v>
      </c>
      <c r="F88" s="9">
        <f t="shared" ref="F88:F93" si="19">(D88+E88)</f>
        <v>0.8246</v>
      </c>
    </row>
    <row r="89" spans="1:6">
      <c r="A89" s="3">
        <v>3</v>
      </c>
      <c r="B89" s="3" t="s">
        <v>21</v>
      </c>
      <c r="C89" s="9">
        <v>2.8199999999999999E-2</v>
      </c>
      <c r="D89" s="13">
        <f t="shared" si="18"/>
        <v>0.78039999999999998</v>
      </c>
      <c r="E89" s="8">
        <v>4.2000000000000003E-2</v>
      </c>
      <c r="F89" s="9">
        <f t="shared" si="19"/>
        <v>0.82240000000000002</v>
      </c>
    </row>
    <row r="90" spans="1:6">
      <c r="A90" s="3">
        <v>4</v>
      </c>
      <c r="B90" s="3" t="s">
        <v>22</v>
      </c>
      <c r="C90" s="9">
        <v>2.8199999999999999E-2</v>
      </c>
      <c r="D90" s="13">
        <f t="shared" si="18"/>
        <v>0.78039999999999998</v>
      </c>
      <c r="E90" s="8">
        <v>3.9800000000000002E-2</v>
      </c>
      <c r="F90" s="9">
        <f t="shared" si="19"/>
        <v>0.82020000000000004</v>
      </c>
    </row>
    <row r="91" spans="1:6">
      <c r="A91" s="3">
        <v>5</v>
      </c>
      <c r="B91" s="3" t="s">
        <v>23</v>
      </c>
      <c r="C91" s="9">
        <v>2.8199999999999999E-2</v>
      </c>
      <c r="D91" s="13">
        <f t="shared" si="18"/>
        <v>0.78039999999999998</v>
      </c>
      <c r="E91" s="8">
        <v>3.7600000000000001E-2</v>
      </c>
      <c r="F91" s="9">
        <f t="shared" si="19"/>
        <v>0.81799999999999995</v>
      </c>
    </row>
    <row r="92" spans="1:6">
      <c r="A92" s="3">
        <v>6</v>
      </c>
      <c r="B92" s="3" t="s">
        <v>24</v>
      </c>
      <c r="C92" s="9">
        <v>2.8199999999999999E-2</v>
      </c>
      <c r="D92" s="13">
        <f t="shared" si="18"/>
        <v>0.78039999999999998</v>
      </c>
      <c r="E92" s="8">
        <v>3.5400000000000001E-2</v>
      </c>
      <c r="F92" s="9">
        <f t="shared" si="19"/>
        <v>0.81579999999999997</v>
      </c>
    </row>
    <row r="93" spans="1:6">
      <c r="A93" s="3">
        <v>7</v>
      </c>
      <c r="B93" s="3" t="s">
        <v>25</v>
      </c>
      <c r="C93" s="9">
        <v>2.8199999999999999E-2</v>
      </c>
      <c r="D93" s="13">
        <f t="shared" si="18"/>
        <v>0.78039999999999998</v>
      </c>
      <c r="E93" s="8">
        <v>3.5400000000000001E-2</v>
      </c>
      <c r="F93" s="9">
        <f t="shared" si="19"/>
        <v>0.81579999999999997</v>
      </c>
    </row>
    <row r="94" spans="1:6">
      <c r="A94" s="120" t="s">
        <v>41</v>
      </c>
      <c r="B94" s="121"/>
      <c r="C94" s="121"/>
      <c r="D94" s="121"/>
      <c r="E94" s="121"/>
      <c r="F94" s="121"/>
    </row>
    <row r="95" spans="1:6">
      <c r="A95" s="3">
        <v>1</v>
      </c>
      <c r="B95" s="3" t="s">
        <v>20</v>
      </c>
      <c r="C95" s="9">
        <v>2.8199999999999999E-2</v>
      </c>
      <c r="D95" s="13">
        <f t="shared" ref="D95:D97" si="20">C95+$C$9</f>
        <v>0.78039999999999998</v>
      </c>
      <c r="E95" s="8">
        <v>2.18E-2</v>
      </c>
      <c r="F95" s="9">
        <f>(D95+E95)</f>
        <v>0.80220000000000002</v>
      </c>
    </row>
    <row r="96" spans="1:6">
      <c r="A96" s="3">
        <v>2</v>
      </c>
      <c r="B96" s="3" t="s">
        <v>22</v>
      </c>
      <c r="C96" s="9">
        <v>2.8199999999999999E-2</v>
      </c>
      <c r="D96" s="13">
        <f t="shared" si="20"/>
        <v>0.78039999999999998</v>
      </c>
      <c r="E96" s="8">
        <v>1.7399999999999999E-2</v>
      </c>
      <c r="F96" s="9">
        <f t="shared" ref="F96:F97" si="21">(D96+E96)</f>
        <v>0.79779999999999995</v>
      </c>
    </row>
    <row r="97" spans="1:6">
      <c r="A97" s="3">
        <v>3</v>
      </c>
      <c r="B97" s="3" t="s">
        <v>23</v>
      </c>
      <c r="C97" s="9">
        <v>2.8199999999999999E-2</v>
      </c>
      <c r="D97" s="13">
        <f t="shared" si="20"/>
        <v>0.78039999999999998</v>
      </c>
      <c r="E97" s="8">
        <v>1.7399999999999999E-2</v>
      </c>
      <c r="F97" s="9">
        <f t="shared" si="21"/>
        <v>0.79779999999999995</v>
      </c>
    </row>
    <row r="99" spans="1:6">
      <c r="A99" s="117" t="s">
        <v>42</v>
      </c>
      <c r="B99" s="117"/>
      <c r="C99" s="117"/>
      <c r="D99" s="117"/>
      <c r="E99" s="117"/>
      <c r="F99" s="117"/>
    </row>
    <row r="100" spans="1:6" ht="38.25">
      <c r="A100" s="3" t="s">
        <v>8</v>
      </c>
      <c r="B100" s="3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</row>
    <row r="101" spans="1:6">
      <c r="A101" s="7"/>
      <c r="B101" s="7" t="s">
        <v>14</v>
      </c>
      <c r="C101" s="7" t="s">
        <v>15</v>
      </c>
      <c r="D101" s="7" t="s">
        <v>5</v>
      </c>
      <c r="E101" s="7" t="s">
        <v>16</v>
      </c>
      <c r="F101" s="11" t="s">
        <v>17</v>
      </c>
    </row>
    <row r="102" spans="1:6">
      <c r="A102" s="120" t="s">
        <v>43</v>
      </c>
      <c r="B102" s="121"/>
      <c r="C102" s="121"/>
      <c r="D102" s="121"/>
      <c r="E102" s="121"/>
      <c r="F102" s="121"/>
    </row>
    <row r="103" spans="1:6">
      <c r="A103" s="3">
        <v>1</v>
      </c>
      <c r="B103" s="3" t="s">
        <v>20</v>
      </c>
      <c r="C103" s="9">
        <v>3.1199999999999999E-2</v>
      </c>
      <c r="D103" s="13">
        <f t="shared" ref="D103:D105" si="22">C103+$C$9</f>
        <v>0.78339999999999999</v>
      </c>
      <c r="E103" s="8">
        <v>4.3099999999999999E-2</v>
      </c>
      <c r="F103" s="9">
        <f>(D103+E103)</f>
        <v>0.82650000000000001</v>
      </c>
    </row>
    <row r="104" spans="1:6">
      <c r="A104" s="3">
        <v>2</v>
      </c>
      <c r="B104" s="3" t="s">
        <v>21</v>
      </c>
      <c r="C104" s="9">
        <v>3.1199999999999999E-2</v>
      </c>
      <c r="D104" s="13">
        <f t="shared" si="22"/>
        <v>0.78339999999999999</v>
      </c>
      <c r="E104" s="8">
        <v>3.4500000000000003E-2</v>
      </c>
      <c r="F104" s="9">
        <f t="shared" ref="F104:F105" si="23">(D104+E104)</f>
        <v>0.81789999999999996</v>
      </c>
    </row>
    <row r="105" spans="1:6">
      <c r="A105" s="3">
        <v>3</v>
      </c>
      <c r="B105" s="3" t="s">
        <v>22</v>
      </c>
      <c r="C105" s="9">
        <v>3.1199999999999999E-2</v>
      </c>
      <c r="D105" s="13">
        <f t="shared" si="22"/>
        <v>0.78339999999999999</v>
      </c>
      <c r="E105" s="8">
        <v>3.2300000000000002E-2</v>
      </c>
      <c r="F105" s="9">
        <f t="shared" si="23"/>
        <v>0.81569999999999998</v>
      </c>
    </row>
    <row r="106" spans="1:6">
      <c r="A106" s="120" t="s">
        <v>44</v>
      </c>
      <c r="B106" s="121"/>
      <c r="C106" s="121"/>
      <c r="D106" s="121"/>
      <c r="E106" s="121"/>
      <c r="F106" s="121"/>
    </row>
    <row r="107" spans="1:6">
      <c r="A107" s="3">
        <v>1</v>
      </c>
      <c r="B107" s="3" t="s">
        <v>19</v>
      </c>
      <c r="C107" s="9">
        <v>3.1199999999999999E-2</v>
      </c>
      <c r="D107" s="13">
        <f t="shared" ref="D107:D110" si="24">C107+$C$9</f>
        <v>0.78339999999999999</v>
      </c>
      <c r="E107" s="8">
        <v>3.78E-2</v>
      </c>
      <c r="F107" s="9">
        <f>(D107+E107)</f>
        <v>0.82119999999999993</v>
      </c>
    </row>
    <row r="108" spans="1:6">
      <c r="A108" s="3">
        <v>2</v>
      </c>
      <c r="B108" s="3" t="s">
        <v>20</v>
      </c>
      <c r="C108" s="9">
        <v>3.1199999999999999E-2</v>
      </c>
      <c r="D108" s="13">
        <f t="shared" si="24"/>
        <v>0.78339999999999999</v>
      </c>
      <c r="E108" s="8">
        <v>3.0200000000000001E-2</v>
      </c>
      <c r="F108" s="9">
        <f t="shared" ref="F108:F110" si="25">(D108+E108)</f>
        <v>0.81359999999999999</v>
      </c>
    </row>
    <row r="109" spans="1:6">
      <c r="A109" s="3">
        <v>3</v>
      </c>
      <c r="B109" s="3" t="s">
        <v>21</v>
      </c>
      <c r="C109" s="9">
        <v>3.1199999999999999E-2</v>
      </c>
      <c r="D109" s="13">
        <f t="shared" si="24"/>
        <v>0.78339999999999999</v>
      </c>
      <c r="E109" s="8">
        <v>3.0200000000000001E-2</v>
      </c>
      <c r="F109" s="9">
        <f t="shared" si="25"/>
        <v>0.81359999999999999</v>
      </c>
    </row>
    <row r="110" spans="1:6">
      <c r="A110" s="3">
        <v>4</v>
      </c>
      <c r="B110" s="3" t="s">
        <v>23</v>
      </c>
      <c r="C110" s="9">
        <v>3.1199999999999999E-2</v>
      </c>
      <c r="D110" s="13">
        <f t="shared" si="24"/>
        <v>0.78339999999999999</v>
      </c>
      <c r="E110" s="8">
        <v>2.7199999999999998E-2</v>
      </c>
      <c r="F110" s="9">
        <f t="shared" si="25"/>
        <v>0.81059999999999999</v>
      </c>
    </row>
    <row r="111" spans="1:6">
      <c r="A111" s="120" t="s">
        <v>45</v>
      </c>
      <c r="B111" s="121"/>
      <c r="C111" s="121"/>
      <c r="D111" s="121"/>
      <c r="E111" s="121"/>
      <c r="F111" s="121"/>
    </row>
    <row r="112" spans="1:6">
      <c r="A112" s="3">
        <v>1</v>
      </c>
      <c r="B112" s="3" t="s">
        <v>19</v>
      </c>
      <c r="C112" s="9">
        <v>3.1199999999999999E-2</v>
      </c>
      <c r="D112" s="13">
        <f t="shared" ref="D112:D113" si="26">C112+$C$9</f>
        <v>0.78339999999999999</v>
      </c>
      <c r="E112" s="8">
        <v>3.2399999999999998E-2</v>
      </c>
      <c r="F112" s="9">
        <f>(D112+E112)</f>
        <v>0.81579999999999997</v>
      </c>
    </row>
    <row r="113" spans="1:6">
      <c r="A113" s="3">
        <v>2</v>
      </c>
      <c r="B113" s="3" t="s">
        <v>20</v>
      </c>
      <c r="C113" s="9">
        <v>3.1199999999999999E-2</v>
      </c>
      <c r="D113" s="13">
        <f t="shared" si="26"/>
        <v>0.78339999999999999</v>
      </c>
      <c r="E113" s="8">
        <v>3.2399999999999998E-2</v>
      </c>
      <c r="F113" s="9">
        <f>(D113+E113)</f>
        <v>0.81579999999999997</v>
      </c>
    </row>
    <row r="115" spans="1:6">
      <c r="A115" s="117" t="s">
        <v>46</v>
      </c>
      <c r="B115" s="117"/>
      <c r="C115" s="117"/>
      <c r="D115" s="117"/>
      <c r="E115" s="117"/>
      <c r="F115" s="117"/>
    </row>
    <row r="116" spans="1:6" ht="38.25">
      <c r="A116" s="3" t="s">
        <v>8</v>
      </c>
      <c r="B116" s="3" t="s">
        <v>9</v>
      </c>
      <c r="C116" s="4" t="s">
        <v>10</v>
      </c>
      <c r="D116" s="4" t="s">
        <v>11</v>
      </c>
      <c r="E116" s="4" t="s">
        <v>12</v>
      </c>
      <c r="F116" s="4" t="s">
        <v>13</v>
      </c>
    </row>
    <row r="117" spans="1:6">
      <c r="A117" s="7"/>
      <c r="B117" s="7" t="s">
        <v>14</v>
      </c>
      <c r="C117" s="7" t="s">
        <v>15</v>
      </c>
      <c r="D117" s="7" t="s">
        <v>5</v>
      </c>
      <c r="E117" s="7" t="s">
        <v>16</v>
      </c>
      <c r="F117" s="11" t="s">
        <v>17</v>
      </c>
    </row>
    <row r="118" spans="1:6">
      <c r="A118" s="120" t="s">
        <v>47</v>
      </c>
      <c r="B118" s="121"/>
      <c r="C118" s="121"/>
      <c r="D118" s="121"/>
      <c r="E118" s="121"/>
      <c r="F118" s="121"/>
    </row>
    <row r="119" spans="1:6">
      <c r="A119" s="3">
        <v>1</v>
      </c>
      <c r="B119" s="3" t="s">
        <v>20</v>
      </c>
      <c r="C119" s="9">
        <v>2.5000000000000001E-2</v>
      </c>
      <c r="D119" s="13">
        <f t="shared" ref="D119:D123" si="27">C119+$C$9</f>
        <v>0.7772</v>
      </c>
      <c r="E119" s="8">
        <v>3.5700000000000003E-2</v>
      </c>
      <c r="F119" s="9">
        <f>(D119+E119)</f>
        <v>0.81289999999999996</v>
      </c>
    </row>
    <row r="120" spans="1:6">
      <c r="A120" s="3">
        <v>2</v>
      </c>
      <c r="B120" s="3" t="s">
        <v>21</v>
      </c>
      <c r="C120" s="9">
        <v>2.5000000000000001E-2</v>
      </c>
      <c r="D120" s="13">
        <f t="shared" si="27"/>
        <v>0.7772</v>
      </c>
      <c r="E120" s="8">
        <v>2.86E-2</v>
      </c>
      <c r="F120" s="9">
        <f t="shared" ref="F120:F123" si="28">(D120+E120)</f>
        <v>0.80579999999999996</v>
      </c>
    </row>
    <row r="121" spans="1:6">
      <c r="A121" s="3">
        <v>3</v>
      </c>
      <c r="B121" s="3" t="s">
        <v>22</v>
      </c>
      <c r="C121" s="9">
        <v>2.5000000000000001E-2</v>
      </c>
      <c r="D121" s="13">
        <f t="shared" si="27"/>
        <v>0.7772</v>
      </c>
      <c r="E121" s="8">
        <v>2.6800000000000001E-2</v>
      </c>
      <c r="F121" s="9">
        <f t="shared" si="28"/>
        <v>0.80400000000000005</v>
      </c>
    </row>
    <row r="122" spans="1:6">
      <c r="A122" s="3">
        <v>4</v>
      </c>
      <c r="B122" s="3" t="s">
        <v>23</v>
      </c>
      <c r="C122" s="9">
        <v>2.5000000000000001E-2</v>
      </c>
      <c r="D122" s="13">
        <f t="shared" si="27"/>
        <v>0.7772</v>
      </c>
      <c r="E122" s="8">
        <v>2.5000000000000001E-2</v>
      </c>
      <c r="F122" s="9">
        <f t="shared" si="28"/>
        <v>0.80220000000000002</v>
      </c>
    </row>
    <row r="123" spans="1:6">
      <c r="A123" s="3">
        <v>5</v>
      </c>
      <c r="B123" s="3" t="s">
        <v>24</v>
      </c>
      <c r="C123" s="9">
        <v>2.5000000000000001E-2</v>
      </c>
      <c r="D123" s="13">
        <f t="shared" si="27"/>
        <v>0.7772</v>
      </c>
      <c r="E123" s="8">
        <v>2.3199999999999998E-2</v>
      </c>
      <c r="F123" s="9">
        <f t="shared" si="28"/>
        <v>0.8004</v>
      </c>
    </row>
    <row r="125" spans="1:6">
      <c r="A125" s="117" t="s">
        <v>48</v>
      </c>
      <c r="B125" s="117"/>
      <c r="C125" s="117"/>
      <c r="D125" s="117"/>
      <c r="E125" s="117"/>
      <c r="F125" s="117"/>
    </row>
    <row r="126" spans="1:6" ht="38.25">
      <c r="A126" s="3" t="s">
        <v>8</v>
      </c>
      <c r="B126" s="3" t="s">
        <v>9</v>
      </c>
      <c r="C126" s="4" t="s">
        <v>10</v>
      </c>
      <c r="D126" s="4" t="s">
        <v>11</v>
      </c>
      <c r="E126" s="4" t="s">
        <v>12</v>
      </c>
      <c r="F126" s="4" t="s">
        <v>13</v>
      </c>
    </row>
    <row r="127" spans="1:6">
      <c r="A127" s="7"/>
      <c r="B127" s="7" t="s">
        <v>14</v>
      </c>
      <c r="C127" s="7" t="s">
        <v>15</v>
      </c>
      <c r="D127" s="7" t="s">
        <v>5</v>
      </c>
      <c r="E127" s="7" t="s">
        <v>16</v>
      </c>
      <c r="F127" s="11" t="s">
        <v>17</v>
      </c>
    </row>
    <row r="128" spans="1:6">
      <c r="A128" s="120" t="s">
        <v>49</v>
      </c>
      <c r="B128" s="121"/>
      <c r="C128" s="121"/>
      <c r="D128" s="121"/>
      <c r="E128" s="121"/>
      <c r="F128" s="121"/>
    </row>
    <row r="129" spans="1:6">
      <c r="A129" s="3">
        <v>1</v>
      </c>
      <c r="B129" s="3" t="s">
        <v>19</v>
      </c>
      <c r="C129" s="9">
        <v>2.6599999999999999E-2</v>
      </c>
      <c r="D129" s="13">
        <f t="shared" ref="D129:D134" si="29">C129+$C$9</f>
        <v>0.77879999999999994</v>
      </c>
      <c r="E129" s="8">
        <v>3.2099999999999997E-2</v>
      </c>
      <c r="F129" s="9">
        <f>(D129+E129)</f>
        <v>0.81089999999999995</v>
      </c>
    </row>
    <row r="130" spans="1:6">
      <c r="A130" s="3">
        <v>2</v>
      </c>
      <c r="B130" s="3" t="s">
        <v>20</v>
      </c>
      <c r="C130" s="9">
        <v>2.6599999999999999E-2</v>
      </c>
      <c r="D130" s="13">
        <f t="shared" si="29"/>
        <v>0.77879999999999994</v>
      </c>
      <c r="E130" s="8">
        <v>3.2099999999999997E-2</v>
      </c>
      <c r="F130" s="9">
        <f t="shared" ref="F130:F134" si="30">(D130+E130)</f>
        <v>0.81089999999999995</v>
      </c>
    </row>
    <row r="131" spans="1:6">
      <c r="A131" s="3">
        <v>3</v>
      </c>
      <c r="B131" s="3" t="s">
        <v>21</v>
      </c>
      <c r="C131" s="9">
        <v>2.6599999999999999E-2</v>
      </c>
      <c r="D131" s="13">
        <f t="shared" si="29"/>
        <v>0.77879999999999994</v>
      </c>
      <c r="E131" s="8">
        <v>3.2099999999999997E-2</v>
      </c>
      <c r="F131" s="9">
        <f t="shared" si="30"/>
        <v>0.81089999999999995</v>
      </c>
    </row>
    <row r="132" spans="1:6">
      <c r="A132" s="3">
        <v>4</v>
      </c>
      <c r="B132" s="3" t="s">
        <v>22</v>
      </c>
      <c r="C132" s="9">
        <v>2.6599999999999999E-2</v>
      </c>
      <c r="D132" s="13">
        <f t="shared" si="29"/>
        <v>0.77879999999999994</v>
      </c>
      <c r="E132" s="8">
        <v>3.0499999999999999E-2</v>
      </c>
      <c r="F132" s="9">
        <f t="shared" si="30"/>
        <v>0.80929999999999991</v>
      </c>
    </row>
    <row r="133" spans="1:6">
      <c r="A133" s="3">
        <v>5</v>
      </c>
      <c r="B133" s="3" t="s">
        <v>23</v>
      </c>
      <c r="C133" s="9">
        <v>2.6599999999999999E-2</v>
      </c>
      <c r="D133" s="13">
        <f t="shared" si="29"/>
        <v>0.77879999999999994</v>
      </c>
      <c r="E133" s="8">
        <v>2.8899999999999999E-2</v>
      </c>
      <c r="F133" s="9">
        <f t="shared" si="30"/>
        <v>0.80769999999999997</v>
      </c>
    </row>
    <row r="134" spans="1:6">
      <c r="A134" s="3">
        <v>6</v>
      </c>
      <c r="B134" s="3" t="s">
        <v>24</v>
      </c>
      <c r="C134" s="9">
        <v>2.6599999999999999E-2</v>
      </c>
      <c r="D134" s="13">
        <f t="shared" si="29"/>
        <v>0.77879999999999994</v>
      </c>
      <c r="E134" s="8">
        <v>2.7300000000000001E-2</v>
      </c>
      <c r="F134" s="9">
        <f t="shared" si="30"/>
        <v>0.80609999999999993</v>
      </c>
    </row>
    <row r="135" spans="1:6">
      <c r="A135" s="120" t="s">
        <v>50</v>
      </c>
      <c r="B135" s="121"/>
      <c r="C135" s="121"/>
      <c r="D135" s="121"/>
      <c r="E135" s="121"/>
      <c r="F135" s="121"/>
    </row>
    <row r="136" spans="1:6">
      <c r="A136" s="3">
        <v>1</v>
      </c>
      <c r="B136" s="3" t="s">
        <v>19</v>
      </c>
      <c r="C136" s="9">
        <v>2.6599999999999999E-2</v>
      </c>
      <c r="D136" s="13">
        <f t="shared" ref="D136:D140" si="31">C136+$C$9</f>
        <v>0.77879999999999994</v>
      </c>
      <c r="E136" s="8">
        <v>5.0500000000000003E-2</v>
      </c>
      <c r="F136" s="9">
        <f>(D136+E136)</f>
        <v>0.82929999999999993</v>
      </c>
    </row>
    <row r="137" spans="1:6">
      <c r="A137" s="3">
        <v>2</v>
      </c>
      <c r="B137" s="3" t="s">
        <v>20</v>
      </c>
      <c r="C137" s="9">
        <v>2.6599999999999999E-2</v>
      </c>
      <c r="D137" s="13">
        <f t="shared" si="31"/>
        <v>0.77879999999999994</v>
      </c>
      <c r="E137" s="8">
        <v>4.2099999999999999E-2</v>
      </c>
      <c r="F137" s="9">
        <f t="shared" ref="F137:F140" si="32">(D137+E137)</f>
        <v>0.82089999999999996</v>
      </c>
    </row>
    <row r="138" spans="1:6">
      <c r="A138" s="3">
        <v>3</v>
      </c>
      <c r="B138" s="3" t="s">
        <v>21</v>
      </c>
      <c r="C138" s="9">
        <v>2.6599999999999999E-2</v>
      </c>
      <c r="D138" s="13">
        <f t="shared" si="31"/>
        <v>0.77879999999999994</v>
      </c>
      <c r="E138" s="8">
        <v>3.7900000000000003E-2</v>
      </c>
      <c r="F138" s="9">
        <f t="shared" si="32"/>
        <v>0.81669999999999998</v>
      </c>
    </row>
    <row r="139" spans="1:6">
      <c r="A139" s="3">
        <v>4</v>
      </c>
      <c r="B139" s="3" t="s">
        <v>22</v>
      </c>
      <c r="C139" s="9">
        <v>2.6599999999999999E-2</v>
      </c>
      <c r="D139" s="13">
        <f t="shared" si="31"/>
        <v>0.77879999999999994</v>
      </c>
      <c r="E139" s="8">
        <v>3.5799999999999998E-2</v>
      </c>
      <c r="F139" s="9">
        <f t="shared" si="32"/>
        <v>0.81459999999999999</v>
      </c>
    </row>
    <row r="140" spans="1:6">
      <c r="A140" s="3">
        <v>5</v>
      </c>
      <c r="B140" s="3" t="s">
        <v>23</v>
      </c>
      <c r="C140" s="9">
        <v>2.6599999999999999E-2</v>
      </c>
      <c r="D140" s="13">
        <f t="shared" si="31"/>
        <v>0.77879999999999994</v>
      </c>
      <c r="E140" s="8">
        <v>3.5799999999999998E-2</v>
      </c>
      <c r="F140" s="9">
        <f t="shared" si="32"/>
        <v>0.81459999999999999</v>
      </c>
    </row>
    <row r="142" spans="1:6">
      <c r="A142" s="117" t="s">
        <v>51</v>
      </c>
      <c r="B142" s="117"/>
      <c r="C142" s="117"/>
      <c r="D142" s="117"/>
      <c r="E142" s="117"/>
      <c r="F142" s="117"/>
    </row>
    <row r="143" spans="1:6" ht="38.25">
      <c r="A143" s="3" t="s">
        <v>8</v>
      </c>
      <c r="B143" s="3" t="s">
        <v>9</v>
      </c>
      <c r="C143" s="4" t="s">
        <v>10</v>
      </c>
      <c r="D143" s="4" t="s">
        <v>11</v>
      </c>
      <c r="E143" s="4" t="s">
        <v>12</v>
      </c>
      <c r="F143" s="4" t="s">
        <v>13</v>
      </c>
    </row>
    <row r="144" spans="1:6">
      <c r="A144" s="7"/>
      <c r="B144" s="7" t="s">
        <v>14</v>
      </c>
      <c r="C144" s="7" t="s">
        <v>15</v>
      </c>
      <c r="D144" s="7" t="s">
        <v>5</v>
      </c>
      <c r="E144" s="7" t="s">
        <v>16</v>
      </c>
      <c r="F144" s="11" t="s">
        <v>17</v>
      </c>
    </row>
    <row r="145" spans="1:6">
      <c r="A145" s="120" t="s">
        <v>52</v>
      </c>
      <c r="B145" s="121"/>
      <c r="C145" s="121"/>
      <c r="D145" s="121"/>
      <c r="E145" s="121"/>
      <c r="F145" s="121"/>
    </row>
    <row r="146" spans="1:6">
      <c r="A146" s="3">
        <v>1</v>
      </c>
      <c r="B146" s="3" t="s">
        <v>19</v>
      </c>
      <c r="C146" s="9">
        <v>2.63E-2</v>
      </c>
      <c r="D146" s="13">
        <f t="shared" ref="D146:D150" si="33">C146+$C$9</f>
        <v>0.77849999999999997</v>
      </c>
      <c r="E146" s="8">
        <v>6.6500000000000004E-2</v>
      </c>
      <c r="F146" s="9">
        <f>(D146+E146)</f>
        <v>0.84499999999999997</v>
      </c>
    </row>
    <row r="147" spans="1:6">
      <c r="A147" s="3">
        <v>2</v>
      </c>
      <c r="B147" s="3" t="s">
        <v>20</v>
      </c>
      <c r="C147" s="9">
        <v>2.63E-2</v>
      </c>
      <c r="D147" s="13">
        <f t="shared" si="33"/>
        <v>0.77849999999999997</v>
      </c>
      <c r="E147" s="8">
        <v>5.7799999999999997E-2</v>
      </c>
      <c r="F147" s="9">
        <f t="shared" ref="F147:F150" si="34">(D147+E147)</f>
        <v>0.83629999999999993</v>
      </c>
    </row>
    <row r="148" spans="1:6">
      <c r="A148" s="3">
        <v>3</v>
      </c>
      <c r="B148" s="3" t="s">
        <v>21</v>
      </c>
      <c r="C148" s="9">
        <v>2.63E-2</v>
      </c>
      <c r="D148" s="13">
        <f t="shared" si="33"/>
        <v>0.77849999999999997</v>
      </c>
      <c r="E148" s="8">
        <v>4.9099999999999998E-2</v>
      </c>
      <c r="F148" s="9">
        <f t="shared" si="34"/>
        <v>0.8276</v>
      </c>
    </row>
    <row r="149" spans="1:6">
      <c r="A149" s="3">
        <v>4</v>
      </c>
      <c r="B149" s="3" t="s">
        <v>22</v>
      </c>
      <c r="C149" s="9">
        <v>2.63E-2</v>
      </c>
      <c r="D149" s="13">
        <f t="shared" si="33"/>
        <v>0.77849999999999997</v>
      </c>
      <c r="E149" s="8">
        <v>4.9099999999999998E-2</v>
      </c>
      <c r="F149" s="9">
        <f t="shared" si="34"/>
        <v>0.8276</v>
      </c>
    </row>
    <row r="150" spans="1:6">
      <c r="A150" s="3">
        <v>5</v>
      </c>
      <c r="B150" s="3" t="s">
        <v>23</v>
      </c>
      <c r="C150" s="9">
        <v>2.63E-2</v>
      </c>
      <c r="D150" s="13">
        <f t="shared" si="33"/>
        <v>0.77849999999999997</v>
      </c>
      <c r="E150" s="8">
        <v>4.8000000000000001E-2</v>
      </c>
      <c r="F150" s="9">
        <f t="shared" si="34"/>
        <v>0.82650000000000001</v>
      </c>
    </row>
    <row r="152" spans="1:6">
      <c r="A152" s="117" t="s">
        <v>53</v>
      </c>
      <c r="B152" s="117"/>
      <c r="C152" s="117"/>
      <c r="D152" s="117"/>
      <c r="E152" s="117"/>
      <c r="F152" s="117"/>
    </row>
    <row r="153" spans="1:6" ht="38.25">
      <c r="A153" s="3" t="s">
        <v>8</v>
      </c>
      <c r="B153" s="3" t="s">
        <v>9</v>
      </c>
      <c r="C153" s="4" t="s">
        <v>10</v>
      </c>
      <c r="D153" s="4" t="s">
        <v>11</v>
      </c>
      <c r="E153" s="4" t="s">
        <v>12</v>
      </c>
      <c r="F153" s="4" t="s">
        <v>13</v>
      </c>
    </row>
    <row r="154" spans="1:6">
      <c r="A154" s="7"/>
      <c r="B154" s="7" t="s">
        <v>14</v>
      </c>
      <c r="C154" s="7" t="s">
        <v>15</v>
      </c>
      <c r="D154" s="7" t="s">
        <v>5</v>
      </c>
      <c r="E154" s="7" t="s">
        <v>16</v>
      </c>
      <c r="F154" s="11" t="s">
        <v>17</v>
      </c>
    </row>
    <row r="155" spans="1:6">
      <c r="A155" s="120" t="s">
        <v>54</v>
      </c>
      <c r="B155" s="121"/>
      <c r="C155" s="121"/>
      <c r="D155" s="121"/>
      <c r="E155" s="121"/>
      <c r="F155" s="121"/>
    </row>
    <row r="156" spans="1:6">
      <c r="A156" s="3">
        <v>1</v>
      </c>
      <c r="B156" s="3" t="s">
        <v>19</v>
      </c>
      <c r="C156" s="9">
        <v>2.6599999999999999E-2</v>
      </c>
      <c r="D156" s="13">
        <f t="shared" ref="D156:D161" si="35">C156+$C$9</f>
        <v>0.77879999999999994</v>
      </c>
      <c r="E156" s="8">
        <v>7.0499999999999993E-2</v>
      </c>
      <c r="F156" s="9">
        <f>(D156+E156)</f>
        <v>0.84929999999999994</v>
      </c>
    </row>
    <row r="157" spans="1:6">
      <c r="A157" s="3">
        <v>2</v>
      </c>
      <c r="B157" s="3" t="s">
        <v>20</v>
      </c>
      <c r="C157" s="9">
        <v>2.6599999999999999E-2</v>
      </c>
      <c r="D157" s="13">
        <f t="shared" si="35"/>
        <v>0.77879999999999994</v>
      </c>
      <c r="E157" s="8">
        <v>7.0499999999999993E-2</v>
      </c>
      <c r="F157" s="9">
        <f t="shared" ref="F157:F161" si="36">(D157+E157)</f>
        <v>0.84929999999999994</v>
      </c>
    </row>
    <row r="158" spans="1:6">
      <c r="A158" s="3">
        <v>3</v>
      </c>
      <c r="B158" s="3" t="s">
        <v>21</v>
      </c>
      <c r="C158" s="9">
        <v>2.6599999999999999E-2</v>
      </c>
      <c r="D158" s="13">
        <f t="shared" si="35"/>
        <v>0.77879999999999994</v>
      </c>
      <c r="E158" s="8">
        <v>5.6399999999999999E-2</v>
      </c>
      <c r="F158" s="9">
        <f t="shared" si="36"/>
        <v>0.83519999999999994</v>
      </c>
    </row>
    <row r="159" spans="1:6">
      <c r="A159" s="3">
        <v>4</v>
      </c>
      <c r="B159" s="3" t="s">
        <v>22</v>
      </c>
      <c r="C159" s="9">
        <v>2.6599999999999999E-2</v>
      </c>
      <c r="D159" s="13">
        <f t="shared" si="35"/>
        <v>0.77879999999999994</v>
      </c>
      <c r="E159" s="8">
        <v>5.2900000000000003E-2</v>
      </c>
      <c r="F159" s="9">
        <f t="shared" si="36"/>
        <v>0.83169999999999988</v>
      </c>
    </row>
    <row r="160" spans="1:6">
      <c r="A160" s="3">
        <v>5</v>
      </c>
      <c r="B160" s="3" t="s">
        <v>23</v>
      </c>
      <c r="C160" s="9">
        <v>2.6599999999999999E-2</v>
      </c>
      <c r="D160" s="13">
        <f t="shared" si="35"/>
        <v>0.77879999999999994</v>
      </c>
      <c r="E160" s="8">
        <v>4.9399999999999999E-2</v>
      </c>
      <c r="F160" s="9">
        <f t="shared" si="36"/>
        <v>0.82819999999999994</v>
      </c>
    </row>
    <row r="161" spans="1:6">
      <c r="A161" s="3">
        <v>6</v>
      </c>
      <c r="B161" s="3" t="s">
        <v>24</v>
      </c>
      <c r="C161" s="9">
        <v>2.6599999999999999E-2</v>
      </c>
      <c r="D161" s="13">
        <f t="shared" si="35"/>
        <v>0.77879999999999994</v>
      </c>
      <c r="E161" s="8">
        <v>4.58E-2</v>
      </c>
      <c r="F161" s="9">
        <f t="shared" si="36"/>
        <v>0.82459999999999989</v>
      </c>
    </row>
    <row r="163" spans="1:6">
      <c r="A163" s="117" t="s">
        <v>55</v>
      </c>
      <c r="B163" s="117"/>
      <c r="C163" s="117"/>
      <c r="D163" s="117"/>
      <c r="E163" s="117"/>
      <c r="F163" s="117"/>
    </row>
    <row r="164" spans="1:6" ht="38.25">
      <c r="A164" s="3" t="s">
        <v>8</v>
      </c>
      <c r="B164" s="3" t="s">
        <v>9</v>
      </c>
      <c r="C164" s="4" t="s">
        <v>10</v>
      </c>
      <c r="D164" s="4" t="s">
        <v>11</v>
      </c>
      <c r="E164" s="4" t="s">
        <v>12</v>
      </c>
      <c r="F164" s="4" t="s">
        <v>13</v>
      </c>
    </row>
    <row r="165" spans="1:6">
      <c r="A165" s="7"/>
      <c r="B165" s="7" t="s">
        <v>14</v>
      </c>
      <c r="C165" s="7" t="s">
        <v>15</v>
      </c>
      <c r="D165" s="7" t="s">
        <v>5</v>
      </c>
      <c r="E165" s="7" t="s">
        <v>16</v>
      </c>
      <c r="F165" s="11" t="s">
        <v>17</v>
      </c>
    </row>
    <row r="166" spans="1:6">
      <c r="A166" s="120" t="s">
        <v>56</v>
      </c>
      <c r="B166" s="121"/>
      <c r="C166" s="121"/>
      <c r="D166" s="121"/>
      <c r="E166" s="121"/>
      <c r="F166" s="121"/>
    </row>
    <row r="167" spans="1:6">
      <c r="A167" s="3">
        <v>1</v>
      </c>
      <c r="B167" s="3" t="s">
        <v>19</v>
      </c>
      <c r="C167" s="9">
        <v>2.6599999999999999E-2</v>
      </c>
      <c r="D167" s="13">
        <f t="shared" ref="D167:D172" si="37">C167+$C$9</f>
        <v>0.77879999999999994</v>
      </c>
      <c r="E167" s="8">
        <v>4.0599999999999997E-2</v>
      </c>
      <c r="F167" s="9">
        <f>(D167+E167)</f>
        <v>0.81939999999999991</v>
      </c>
    </row>
    <row r="168" spans="1:6">
      <c r="A168" s="3">
        <v>2</v>
      </c>
      <c r="B168" s="3" t="s">
        <v>20</v>
      </c>
      <c r="C168" s="9">
        <v>2.6599999999999999E-2</v>
      </c>
      <c r="D168" s="13">
        <f t="shared" si="37"/>
        <v>0.77879999999999994</v>
      </c>
      <c r="E168" s="8">
        <v>4.0599999999999997E-2</v>
      </c>
      <c r="F168" s="9">
        <f t="shared" ref="F168:F172" si="38">(D168+E168)</f>
        <v>0.81939999999999991</v>
      </c>
    </row>
    <row r="169" spans="1:6">
      <c r="A169" s="3">
        <v>3</v>
      </c>
      <c r="B169" s="3" t="s">
        <v>21</v>
      </c>
      <c r="C169" s="9">
        <v>2.6599999999999999E-2</v>
      </c>
      <c r="D169" s="13">
        <f t="shared" si="37"/>
        <v>0.77879999999999994</v>
      </c>
      <c r="E169" s="8">
        <v>3.2500000000000001E-2</v>
      </c>
      <c r="F169" s="9">
        <f t="shared" si="38"/>
        <v>0.81129999999999991</v>
      </c>
    </row>
    <row r="170" spans="1:6">
      <c r="A170" s="3">
        <v>4</v>
      </c>
      <c r="B170" s="3" t="s">
        <v>22</v>
      </c>
      <c r="C170" s="9">
        <v>2.6599999999999999E-2</v>
      </c>
      <c r="D170" s="13">
        <f t="shared" si="37"/>
        <v>0.77879999999999994</v>
      </c>
      <c r="E170" s="8">
        <v>3.0499999999999999E-2</v>
      </c>
      <c r="F170" s="9">
        <f t="shared" si="38"/>
        <v>0.80929999999999991</v>
      </c>
    </row>
    <row r="171" spans="1:6">
      <c r="A171" s="3">
        <v>5</v>
      </c>
      <c r="B171" s="3" t="s">
        <v>23</v>
      </c>
      <c r="C171" s="9">
        <v>2.6599999999999999E-2</v>
      </c>
      <c r="D171" s="13">
        <f t="shared" si="37"/>
        <v>0.77879999999999994</v>
      </c>
      <c r="E171" s="8">
        <v>2.8400000000000002E-2</v>
      </c>
      <c r="F171" s="9">
        <f t="shared" si="38"/>
        <v>0.80719999999999992</v>
      </c>
    </row>
    <row r="172" spans="1:6">
      <c r="A172" s="3">
        <v>6</v>
      </c>
      <c r="B172" s="3" t="s">
        <v>24</v>
      </c>
      <c r="C172" s="9">
        <v>2.6599999999999999E-2</v>
      </c>
      <c r="D172" s="13">
        <f t="shared" si="37"/>
        <v>0.77879999999999994</v>
      </c>
      <c r="E172" s="8">
        <v>2.64E-2</v>
      </c>
      <c r="F172" s="9">
        <f t="shared" si="38"/>
        <v>0.80519999999999992</v>
      </c>
    </row>
    <row r="174" spans="1:6">
      <c r="A174" s="117" t="s">
        <v>57</v>
      </c>
      <c r="B174" s="117"/>
      <c r="C174" s="117"/>
      <c r="D174" s="117"/>
      <c r="E174" s="117"/>
      <c r="F174" s="117"/>
    </row>
    <row r="175" spans="1:6" ht="38.25">
      <c r="A175" s="3" t="s">
        <v>8</v>
      </c>
      <c r="B175" s="3" t="s">
        <v>9</v>
      </c>
      <c r="C175" s="4" t="s">
        <v>10</v>
      </c>
      <c r="D175" s="4" t="s">
        <v>11</v>
      </c>
      <c r="E175" s="4" t="s">
        <v>12</v>
      </c>
      <c r="F175" s="4" t="s">
        <v>13</v>
      </c>
    </row>
    <row r="176" spans="1:6">
      <c r="A176" s="7"/>
      <c r="B176" s="7" t="s">
        <v>14</v>
      </c>
      <c r="C176" s="7" t="s">
        <v>15</v>
      </c>
      <c r="D176" s="7" t="s">
        <v>5</v>
      </c>
      <c r="E176" s="7" t="s">
        <v>16</v>
      </c>
      <c r="F176" s="11" t="s">
        <v>17</v>
      </c>
    </row>
    <row r="177" spans="1:6">
      <c r="A177" s="120" t="s">
        <v>58</v>
      </c>
      <c r="B177" s="121"/>
      <c r="C177" s="121"/>
      <c r="D177" s="121"/>
      <c r="E177" s="121"/>
      <c r="F177" s="121"/>
    </row>
    <row r="178" spans="1:6">
      <c r="A178" s="3">
        <v>1</v>
      </c>
      <c r="B178" s="3" t="s">
        <v>20</v>
      </c>
      <c r="C178" s="9">
        <v>2.6599999999999999E-2</v>
      </c>
      <c r="D178" s="13">
        <f t="shared" ref="D178:D180" si="39">C178+$C$9</f>
        <v>0.77879999999999994</v>
      </c>
      <c r="E178" s="8">
        <v>3.27E-2</v>
      </c>
      <c r="F178" s="9">
        <f>(D178+E178)</f>
        <v>0.81149999999999989</v>
      </c>
    </row>
    <row r="179" spans="1:6">
      <c r="A179" s="3">
        <v>2</v>
      </c>
      <c r="B179" s="3" t="s">
        <v>21</v>
      </c>
      <c r="C179" s="9">
        <v>2.6599999999999999E-2</v>
      </c>
      <c r="D179" s="13">
        <f t="shared" si="39"/>
        <v>0.77879999999999994</v>
      </c>
      <c r="E179" s="8">
        <v>3.2000000000000001E-2</v>
      </c>
      <c r="F179" s="9">
        <f t="shared" ref="F179:F180" si="40">(D179+E179)</f>
        <v>0.81079999999999997</v>
      </c>
    </row>
    <row r="180" spans="1:6">
      <c r="A180" s="3">
        <v>3</v>
      </c>
      <c r="B180" s="3" t="s">
        <v>23</v>
      </c>
      <c r="C180" s="9">
        <v>2.6599999999999999E-2</v>
      </c>
      <c r="D180" s="13">
        <f t="shared" si="39"/>
        <v>0.77879999999999994</v>
      </c>
      <c r="E180" s="8">
        <v>2.9399999999999999E-2</v>
      </c>
      <c r="F180" s="9">
        <f t="shared" si="40"/>
        <v>0.80819999999999992</v>
      </c>
    </row>
    <row r="182" spans="1:6">
      <c r="A182" s="117" t="s">
        <v>59</v>
      </c>
      <c r="B182" s="117"/>
      <c r="C182" s="117"/>
      <c r="D182" s="117"/>
      <c r="E182" s="117"/>
      <c r="F182" s="117"/>
    </row>
    <row r="183" spans="1:6" ht="38.25">
      <c r="A183" s="3" t="s">
        <v>8</v>
      </c>
      <c r="B183" s="3" t="s">
        <v>9</v>
      </c>
      <c r="C183" s="4" t="s">
        <v>10</v>
      </c>
      <c r="D183" s="4" t="s">
        <v>11</v>
      </c>
      <c r="E183" s="4" t="s">
        <v>12</v>
      </c>
      <c r="F183" s="4" t="s">
        <v>13</v>
      </c>
    </row>
    <row r="184" spans="1:6">
      <c r="A184" s="7"/>
      <c r="B184" s="7" t="s">
        <v>14</v>
      </c>
      <c r="C184" s="7" t="s">
        <v>15</v>
      </c>
      <c r="D184" s="7" t="s">
        <v>5</v>
      </c>
      <c r="E184" s="7" t="s">
        <v>16</v>
      </c>
      <c r="F184" s="11" t="s">
        <v>17</v>
      </c>
    </row>
    <row r="185" spans="1:6">
      <c r="A185" s="120" t="s">
        <v>60</v>
      </c>
      <c r="B185" s="121"/>
      <c r="C185" s="121"/>
      <c r="D185" s="121"/>
      <c r="E185" s="121"/>
      <c r="F185" s="121"/>
    </row>
    <row r="186" spans="1:6">
      <c r="A186" s="3">
        <v>1</v>
      </c>
      <c r="B186" s="3" t="s">
        <v>20</v>
      </c>
      <c r="C186" s="9">
        <v>2.6599999999999999E-2</v>
      </c>
      <c r="D186" s="13">
        <f t="shared" ref="D186:D189" si="41">C186+$C$9</f>
        <v>0.77879999999999994</v>
      </c>
      <c r="E186" s="8">
        <v>6.9199999999999998E-2</v>
      </c>
      <c r="F186" s="9">
        <f t="shared" ref="F186:F189" si="42">(D186+E186)</f>
        <v>0.84799999999999998</v>
      </c>
    </row>
    <row r="187" spans="1:6">
      <c r="A187" s="3">
        <v>2</v>
      </c>
      <c r="B187" s="3" t="s">
        <v>21</v>
      </c>
      <c r="C187" s="9">
        <v>2.6599999999999999E-2</v>
      </c>
      <c r="D187" s="13">
        <f t="shared" si="41"/>
        <v>0.77879999999999994</v>
      </c>
      <c r="E187" s="8">
        <v>6.5699999999999995E-2</v>
      </c>
      <c r="F187" s="9">
        <f t="shared" si="42"/>
        <v>0.84449999999999992</v>
      </c>
    </row>
    <row r="188" spans="1:6">
      <c r="A188" s="3">
        <v>3</v>
      </c>
      <c r="B188" s="3" t="s">
        <v>23</v>
      </c>
      <c r="C188" s="9">
        <v>2.6599999999999999E-2</v>
      </c>
      <c r="D188" s="13">
        <f t="shared" si="41"/>
        <v>0.77879999999999994</v>
      </c>
      <c r="E188" s="8">
        <v>5.8799999999999998E-2</v>
      </c>
      <c r="F188" s="9">
        <f t="shared" si="42"/>
        <v>0.8375999999999999</v>
      </c>
    </row>
    <row r="189" spans="1:6">
      <c r="A189" s="3">
        <v>4</v>
      </c>
      <c r="B189" s="3" t="s">
        <v>25</v>
      </c>
      <c r="C189" s="9">
        <v>2.6599999999999999E-2</v>
      </c>
      <c r="D189" s="13">
        <f t="shared" si="41"/>
        <v>0.77879999999999994</v>
      </c>
      <c r="E189" s="8">
        <v>4.1500000000000002E-2</v>
      </c>
      <c r="F189" s="9">
        <f t="shared" si="42"/>
        <v>0.82029999999999992</v>
      </c>
    </row>
    <row r="191" spans="1:6">
      <c r="A191" s="117" t="s">
        <v>61</v>
      </c>
      <c r="B191" s="117"/>
      <c r="C191" s="117"/>
      <c r="D191" s="117"/>
      <c r="E191" s="117"/>
      <c r="F191" s="117"/>
    </row>
    <row r="192" spans="1:6" ht="38.25">
      <c r="A192" s="3" t="s">
        <v>8</v>
      </c>
      <c r="B192" s="3" t="s">
        <v>9</v>
      </c>
      <c r="C192" s="4" t="s">
        <v>10</v>
      </c>
      <c r="D192" s="4" t="s">
        <v>11</v>
      </c>
      <c r="E192" s="4" t="s">
        <v>12</v>
      </c>
      <c r="F192" s="4" t="s">
        <v>13</v>
      </c>
    </row>
    <row r="193" spans="1:6">
      <c r="A193" s="7"/>
      <c r="B193" s="7" t="s">
        <v>14</v>
      </c>
      <c r="C193" s="7" t="s">
        <v>15</v>
      </c>
      <c r="D193" s="7" t="s">
        <v>5</v>
      </c>
      <c r="E193" s="7" t="s">
        <v>16</v>
      </c>
      <c r="F193" s="11" t="s">
        <v>17</v>
      </c>
    </row>
    <row r="194" spans="1:6">
      <c r="A194" s="120" t="s">
        <v>62</v>
      </c>
      <c r="B194" s="121"/>
      <c r="C194" s="121"/>
      <c r="D194" s="121"/>
      <c r="E194" s="121"/>
      <c r="F194" s="121"/>
    </row>
    <row r="195" spans="1:6">
      <c r="A195" s="3">
        <v>1</v>
      </c>
      <c r="B195" s="3" t="s">
        <v>19</v>
      </c>
      <c r="C195" s="9">
        <v>2.5899999999999999E-2</v>
      </c>
      <c r="D195" s="13">
        <f t="shared" ref="D195:D199" si="43">C195+$C$9</f>
        <v>0.77810000000000001</v>
      </c>
      <c r="E195" s="8">
        <v>4.87E-2</v>
      </c>
      <c r="F195" s="9">
        <f t="shared" ref="F195:F199" si="44">(D195+E195)</f>
        <v>0.82679999999999998</v>
      </c>
    </row>
    <row r="196" spans="1:6">
      <c r="A196" s="3">
        <v>2</v>
      </c>
      <c r="B196" s="3" t="s">
        <v>20</v>
      </c>
      <c r="C196" s="9">
        <v>2.5899999999999999E-2</v>
      </c>
      <c r="D196" s="13">
        <f t="shared" si="43"/>
        <v>0.77810000000000001</v>
      </c>
      <c r="E196" s="8">
        <v>4.87E-2</v>
      </c>
      <c r="F196" s="9">
        <f t="shared" si="44"/>
        <v>0.82679999999999998</v>
      </c>
    </row>
    <row r="197" spans="1:6">
      <c r="A197" s="3">
        <v>3</v>
      </c>
      <c r="B197" s="3" t="s">
        <v>21</v>
      </c>
      <c r="C197" s="9">
        <v>2.5899999999999999E-2</v>
      </c>
      <c r="D197" s="13">
        <f t="shared" si="43"/>
        <v>0.77810000000000001</v>
      </c>
      <c r="E197" s="8">
        <v>4.87E-2</v>
      </c>
      <c r="F197" s="9">
        <f t="shared" si="44"/>
        <v>0.82679999999999998</v>
      </c>
    </row>
    <row r="198" spans="1:6">
      <c r="A198" s="3">
        <v>4</v>
      </c>
      <c r="B198" s="3" t="s">
        <v>22</v>
      </c>
      <c r="C198" s="9">
        <v>2.5899999999999999E-2</v>
      </c>
      <c r="D198" s="13">
        <f t="shared" si="43"/>
        <v>0.77810000000000001</v>
      </c>
      <c r="E198" s="8">
        <v>4.6300000000000001E-2</v>
      </c>
      <c r="F198" s="9">
        <f t="shared" si="44"/>
        <v>0.82440000000000002</v>
      </c>
    </row>
    <row r="199" spans="1:6">
      <c r="A199" s="3">
        <v>5</v>
      </c>
      <c r="B199" s="3" t="s">
        <v>23</v>
      </c>
      <c r="C199" s="9">
        <v>2.5899999999999999E-2</v>
      </c>
      <c r="D199" s="13">
        <f t="shared" si="43"/>
        <v>0.77810000000000001</v>
      </c>
      <c r="E199" s="8">
        <v>4.3799999999999999E-2</v>
      </c>
      <c r="F199" s="9">
        <f t="shared" si="44"/>
        <v>0.82189999999999996</v>
      </c>
    </row>
    <row r="201" spans="1:6">
      <c r="A201" s="117" t="s">
        <v>63</v>
      </c>
      <c r="B201" s="117"/>
      <c r="C201" s="117"/>
      <c r="D201" s="117"/>
      <c r="E201" s="117"/>
      <c r="F201" s="117"/>
    </row>
    <row r="202" spans="1:6" ht="38.25">
      <c r="A202" s="3" t="s">
        <v>8</v>
      </c>
      <c r="B202" s="3" t="s">
        <v>9</v>
      </c>
      <c r="C202" s="4" t="s">
        <v>10</v>
      </c>
      <c r="D202" s="4" t="s">
        <v>11</v>
      </c>
      <c r="E202" s="4" t="s">
        <v>12</v>
      </c>
      <c r="F202" s="4" t="s">
        <v>13</v>
      </c>
    </row>
    <row r="203" spans="1:6">
      <c r="A203" s="7"/>
      <c r="B203" s="7" t="s">
        <v>14</v>
      </c>
      <c r="C203" s="7" t="s">
        <v>15</v>
      </c>
      <c r="D203" s="7" t="s">
        <v>5</v>
      </c>
      <c r="E203" s="7" t="s">
        <v>16</v>
      </c>
      <c r="F203" s="11" t="s">
        <v>17</v>
      </c>
    </row>
    <row r="204" spans="1:6">
      <c r="A204" s="120" t="s">
        <v>64</v>
      </c>
      <c r="B204" s="121"/>
      <c r="C204" s="121"/>
      <c r="D204" s="121"/>
      <c r="E204" s="121"/>
      <c r="F204" s="121"/>
    </row>
    <row r="205" spans="1:6">
      <c r="A205" s="3">
        <v>1</v>
      </c>
      <c r="B205" s="3" t="s">
        <v>19</v>
      </c>
      <c r="C205" s="9">
        <v>2.5899999999999999E-2</v>
      </c>
      <c r="D205" s="13">
        <f t="shared" ref="D205:D209" si="45">C205+$C$9</f>
        <v>0.77810000000000001</v>
      </c>
      <c r="E205" s="8">
        <v>5.8599999999999999E-2</v>
      </c>
      <c r="F205" s="9">
        <f t="shared" ref="F205:F209" si="46">(D205+E205)</f>
        <v>0.8367</v>
      </c>
    </row>
    <row r="206" spans="1:6">
      <c r="A206" s="3">
        <v>2</v>
      </c>
      <c r="B206" s="3" t="s">
        <v>20</v>
      </c>
      <c r="C206" s="9">
        <v>2.5899999999999999E-2</v>
      </c>
      <c r="D206" s="13">
        <f t="shared" si="45"/>
        <v>0.77810000000000001</v>
      </c>
      <c r="E206" s="8">
        <v>5.8599999999999999E-2</v>
      </c>
      <c r="F206" s="9">
        <f t="shared" si="46"/>
        <v>0.8367</v>
      </c>
    </row>
    <row r="207" spans="1:6">
      <c r="A207" s="3">
        <v>3</v>
      </c>
      <c r="B207" s="3" t="s">
        <v>21</v>
      </c>
      <c r="C207" s="9">
        <v>2.5899999999999999E-2</v>
      </c>
      <c r="D207" s="13">
        <f t="shared" si="45"/>
        <v>0.77810000000000001</v>
      </c>
      <c r="E207" s="8">
        <v>5.8599999999999999E-2</v>
      </c>
      <c r="F207" s="9">
        <f t="shared" si="46"/>
        <v>0.8367</v>
      </c>
    </row>
    <row r="208" spans="1:6">
      <c r="A208" s="3">
        <v>4</v>
      </c>
      <c r="B208" s="3" t="s">
        <v>22</v>
      </c>
      <c r="C208" s="9">
        <v>2.5899999999999999E-2</v>
      </c>
      <c r="D208" s="13">
        <f t="shared" si="45"/>
        <v>0.77810000000000001</v>
      </c>
      <c r="E208" s="8">
        <v>5.57E-2</v>
      </c>
      <c r="F208" s="9">
        <f t="shared" si="46"/>
        <v>0.83379999999999999</v>
      </c>
    </row>
    <row r="209" spans="1:6">
      <c r="A209" s="3">
        <v>5</v>
      </c>
      <c r="B209" s="3" t="s">
        <v>23</v>
      </c>
      <c r="C209" s="9">
        <v>2.5899999999999999E-2</v>
      </c>
      <c r="D209" s="13">
        <f t="shared" si="45"/>
        <v>0.77810000000000001</v>
      </c>
      <c r="E209" s="8">
        <v>5.2699999999999997E-2</v>
      </c>
      <c r="F209" s="9">
        <f t="shared" si="46"/>
        <v>0.83079999999999998</v>
      </c>
    </row>
    <row r="210" spans="1:6">
      <c r="A210" s="120" t="s">
        <v>65</v>
      </c>
      <c r="B210" s="121"/>
      <c r="C210" s="121"/>
      <c r="D210" s="121"/>
      <c r="E210" s="121"/>
      <c r="F210" s="121"/>
    </row>
    <row r="211" spans="1:6">
      <c r="A211" s="3">
        <v>1</v>
      </c>
      <c r="B211" s="3" t="s">
        <v>20</v>
      </c>
      <c r="C211" s="9">
        <v>2.5899999999999999E-2</v>
      </c>
      <c r="D211" s="13">
        <f t="shared" ref="D211:D214" si="47">C211+$C$9</f>
        <v>0.77810000000000001</v>
      </c>
      <c r="E211" s="8">
        <v>4.2999999999999997E-2</v>
      </c>
      <c r="F211" s="9">
        <f t="shared" ref="F211:F214" si="48">(D211+E211)</f>
        <v>0.82110000000000005</v>
      </c>
    </row>
    <row r="212" spans="1:6">
      <c r="A212" s="3">
        <v>2</v>
      </c>
      <c r="B212" s="3" t="s">
        <v>21</v>
      </c>
      <c r="C212" s="9">
        <v>2.5899999999999999E-2</v>
      </c>
      <c r="D212" s="13">
        <f t="shared" si="47"/>
        <v>0.77810000000000001</v>
      </c>
      <c r="E212" s="8">
        <v>4.2999999999999997E-2</v>
      </c>
      <c r="F212" s="9">
        <f t="shared" si="48"/>
        <v>0.82110000000000005</v>
      </c>
    </row>
    <row r="213" spans="1:6">
      <c r="A213" s="3">
        <v>3</v>
      </c>
      <c r="B213" s="3" t="s">
        <v>22</v>
      </c>
      <c r="C213" s="9">
        <v>2.5899999999999999E-2</v>
      </c>
      <c r="D213" s="13">
        <f t="shared" si="47"/>
        <v>0.77810000000000001</v>
      </c>
      <c r="E213" s="8">
        <v>4.0899999999999999E-2</v>
      </c>
      <c r="F213" s="9">
        <f t="shared" si="48"/>
        <v>0.81900000000000006</v>
      </c>
    </row>
    <row r="214" spans="1:6">
      <c r="A214" s="3">
        <v>4</v>
      </c>
      <c r="B214" s="3" t="s">
        <v>23</v>
      </c>
      <c r="C214" s="9">
        <v>2.5899999999999999E-2</v>
      </c>
      <c r="D214" s="13">
        <f t="shared" si="47"/>
        <v>0.77810000000000001</v>
      </c>
      <c r="E214" s="8">
        <v>3.8699999999999998E-2</v>
      </c>
      <c r="F214" s="9">
        <f t="shared" si="48"/>
        <v>0.81679999999999997</v>
      </c>
    </row>
    <row r="215" spans="1:6">
      <c r="A215" s="122" t="s">
        <v>66</v>
      </c>
      <c r="B215" s="122"/>
      <c r="C215" s="122"/>
      <c r="D215" s="122"/>
      <c r="E215" s="122"/>
      <c r="F215" s="122"/>
    </row>
    <row r="216" spans="1:6">
      <c r="A216" s="3">
        <v>1</v>
      </c>
      <c r="B216" s="3" t="s">
        <v>20</v>
      </c>
      <c r="C216" s="9">
        <v>2.5899999999999999E-2</v>
      </c>
      <c r="D216" s="13">
        <f t="shared" ref="D216:D219" si="49">C216+$C$9</f>
        <v>0.77810000000000001</v>
      </c>
      <c r="E216" s="8">
        <v>5.1499999999999997E-2</v>
      </c>
      <c r="F216" s="9">
        <f t="shared" ref="F216:F219" si="50">(D216+E216)</f>
        <v>0.8296</v>
      </c>
    </row>
    <row r="217" spans="1:6">
      <c r="A217" s="3">
        <v>2</v>
      </c>
      <c r="B217" s="3" t="s">
        <v>21</v>
      </c>
      <c r="C217" s="9">
        <v>2.5899999999999999E-2</v>
      </c>
      <c r="D217" s="13">
        <f t="shared" si="49"/>
        <v>0.77810000000000001</v>
      </c>
      <c r="E217" s="8">
        <v>4.1200000000000001E-2</v>
      </c>
      <c r="F217" s="9">
        <f t="shared" si="50"/>
        <v>0.81930000000000003</v>
      </c>
    </row>
    <row r="218" spans="1:6">
      <c r="A218" s="3">
        <v>3</v>
      </c>
      <c r="B218" s="3" t="s">
        <v>22</v>
      </c>
      <c r="C218" s="9">
        <v>2.5899999999999999E-2</v>
      </c>
      <c r="D218" s="13">
        <f t="shared" si="49"/>
        <v>0.77810000000000001</v>
      </c>
      <c r="E218" s="8">
        <v>3.8600000000000002E-2</v>
      </c>
      <c r="F218" s="9">
        <f t="shared" si="50"/>
        <v>0.81669999999999998</v>
      </c>
    </row>
    <row r="219" spans="1:6">
      <c r="A219" s="3">
        <v>4</v>
      </c>
      <c r="B219" s="3" t="s">
        <v>23</v>
      </c>
      <c r="C219" s="9">
        <v>2.5899999999999999E-2</v>
      </c>
      <c r="D219" s="13">
        <f t="shared" si="49"/>
        <v>0.77810000000000001</v>
      </c>
      <c r="E219" s="8">
        <v>3.61E-2</v>
      </c>
      <c r="F219" s="9">
        <f t="shared" si="50"/>
        <v>0.81420000000000003</v>
      </c>
    </row>
    <row r="221" spans="1:6">
      <c r="A221" s="117" t="s">
        <v>67</v>
      </c>
      <c r="B221" s="117"/>
      <c r="C221" s="117"/>
      <c r="D221" s="117"/>
      <c r="E221" s="117"/>
      <c r="F221" s="117"/>
    </row>
    <row r="222" spans="1:6" ht="38.25">
      <c r="A222" s="3" t="s">
        <v>8</v>
      </c>
      <c r="B222" s="3" t="s">
        <v>9</v>
      </c>
      <c r="C222" s="4" t="s">
        <v>10</v>
      </c>
      <c r="D222" s="4" t="s">
        <v>11</v>
      </c>
      <c r="E222" s="4" t="s">
        <v>12</v>
      </c>
      <c r="F222" s="4" t="s">
        <v>13</v>
      </c>
    </row>
    <row r="223" spans="1:6">
      <c r="A223" s="7"/>
      <c r="B223" s="7" t="s">
        <v>14</v>
      </c>
      <c r="C223" s="7" t="s">
        <v>15</v>
      </c>
      <c r="D223" s="7" t="s">
        <v>5</v>
      </c>
      <c r="E223" s="7" t="s">
        <v>16</v>
      </c>
      <c r="F223" s="11" t="s">
        <v>17</v>
      </c>
    </row>
    <row r="224" spans="1:6">
      <c r="A224" s="120" t="s">
        <v>68</v>
      </c>
      <c r="B224" s="121"/>
      <c r="C224" s="121"/>
      <c r="D224" s="121"/>
      <c r="E224" s="121"/>
      <c r="F224" s="121"/>
    </row>
    <row r="225" spans="1:6">
      <c r="A225" s="3">
        <v>1</v>
      </c>
      <c r="B225" s="3" t="s">
        <v>19</v>
      </c>
      <c r="C225" s="9">
        <v>2.9499999999999998E-2</v>
      </c>
      <c r="D225" s="13">
        <f t="shared" ref="D225:D228" si="51">C225+$C$9</f>
        <v>0.78169999999999995</v>
      </c>
      <c r="E225" s="8">
        <v>5.7099999999999998E-2</v>
      </c>
      <c r="F225" s="9">
        <f t="shared" ref="F225:F228" si="52">(D225+E225)</f>
        <v>0.83879999999999999</v>
      </c>
    </row>
    <row r="226" spans="1:6">
      <c r="A226" s="3">
        <v>2</v>
      </c>
      <c r="B226" s="3" t="s">
        <v>20</v>
      </c>
      <c r="C226" s="9">
        <v>2.9499999999999998E-2</v>
      </c>
      <c r="D226" s="13">
        <f t="shared" si="51"/>
        <v>0.78169999999999995</v>
      </c>
      <c r="E226" s="8">
        <v>4.3900000000000002E-2</v>
      </c>
      <c r="F226" s="9">
        <f t="shared" si="52"/>
        <v>0.8256</v>
      </c>
    </row>
    <row r="227" spans="1:6">
      <c r="A227" s="3">
        <v>3</v>
      </c>
      <c r="B227" s="3" t="s">
        <v>21</v>
      </c>
      <c r="C227" s="9">
        <v>2.9499999999999998E-2</v>
      </c>
      <c r="D227" s="13">
        <f t="shared" si="51"/>
        <v>0.78169999999999995</v>
      </c>
      <c r="E227" s="8">
        <v>3.73E-2</v>
      </c>
      <c r="F227" s="9">
        <f t="shared" si="52"/>
        <v>0.81899999999999995</v>
      </c>
    </row>
    <row r="228" spans="1:6">
      <c r="A228" s="3">
        <v>4</v>
      </c>
      <c r="B228" s="3" t="s">
        <v>23</v>
      </c>
      <c r="C228" s="9">
        <v>2.9499999999999998E-2</v>
      </c>
      <c r="D228" s="13">
        <f t="shared" si="51"/>
        <v>0.78169999999999995</v>
      </c>
      <c r="E228" s="8">
        <v>3.2899999999999999E-2</v>
      </c>
      <c r="F228" s="9">
        <f t="shared" si="52"/>
        <v>0.81459999999999999</v>
      </c>
    </row>
    <row r="230" spans="1:6">
      <c r="A230" s="117" t="s">
        <v>69</v>
      </c>
      <c r="B230" s="117"/>
      <c r="C230" s="117"/>
      <c r="D230" s="117"/>
      <c r="E230" s="117"/>
      <c r="F230" s="117"/>
    </row>
    <row r="231" spans="1:6" ht="38.25">
      <c r="A231" s="3" t="s">
        <v>8</v>
      </c>
      <c r="B231" s="3" t="s">
        <v>9</v>
      </c>
      <c r="C231" s="4" t="s">
        <v>10</v>
      </c>
      <c r="D231" s="4" t="s">
        <v>11</v>
      </c>
      <c r="E231" s="4" t="s">
        <v>12</v>
      </c>
      <c r="F231" s="4" t="s">
        <v>13</v>
      </c>
    </row>
    <row r="232" spans="1:6">
      <c r="A232" s="7"/>
      <c r="B232" s="7" t="s">
        <v>14</v>
      </c>
      <c r="C232" s="7" t="s">
        <v>15</v>
      </c>
      <c r="D232" s="7" t="s">
        <v>5</v>
      </c>
      <c r="E232" s="7" t="s">
        <v>16</v>
      </c>
      <c r="F232" s="11" t="s">
        <v>17</v>
      </c>
    </row>
    <row r="233" spans="1:6">
      <c r="A233" s="120" t="s">
        <v>68</v>
      </c>
      <c r="B233" s="121"/>
      <c r="C233" s="121"/>
      <c r="D233" s="121"/>
      <c r="E233" s="121"/>
      <c r="F233" s="121"/>
    </row>
    <row r="234" spans="1:6">
      <c r="A234" s="3">
        <v>1</v>
      </c>
      <c r="B234" s="3" t="s">
        <v>19</v>
      </c>
      <c r="C234" s="9">
        <v>3.7100000000000001E-2</v>
      </c>
      <c r="D234" s="13">
        <f t="shared" ref="D234:D241" si="53">C234+$C$9</f>
        <v>0.7893</v>
      </c>
      <c r="E234" s="8">
        <v>5.7099999999999998E-2</v>
      </c>
      <c r="F234" s="9">
        <f t="shared" ref="F234:F241" si="54">(D234+E234)</f>
        <v>0.84640000000000004</v>
      </c>
    </row>
    <row r="235" spans="1:6">
      <c r="A235" s="3">
        <v>2</v>
      </c>
      <c r="B235" s="3" t="s">
        <v>20</v>
      </c>
      <c r="C235" s="9">
        <v>3.7100000000000001E-2</v>
      </c>
      <c r="D235" s="13">
        <f t="shared" si="53"/>
        <v>0.7893</v>
      </c>
      <c r="E235" s="8">
        <v>4.3900000000000002E-2</v>
      </c>
      <c r="F235" s="9">
        <f t="shared" si="54"/>
        <v>0.83320000000000005</v>
      </c>
    </row>
    <row r="236" spans="1:6">
      <c r="A236" s="3">
        <v>3</v>
      </c>
      <c r="B236" s="3" t="s">
        <v>21</v>
      </c>
      <c r="C236" s="9">
        <v>3.7100000000000001E-2</v>
      </c>
      <c r="D236" s="13">
        <f t="shared" si="53"/>
        <v>0.7893</v>
      </c>
      <c r="E236" s="8">
        <v>3.73E-2</v>
      </c>
      <c r="F236" s="9">
        <f t="shared" si="54"/>
        <v>0.8266</v>
      </c>
    </row>
    <row r="237" spans="1:6">
      <c r="A237" s="3">
        <v>4</v>
      </c>
      <c r="B237" s="3" t="s">
        <v>22</v>
      </c>
      <c r="C237" s="9">
        <v>3.7100000000000001E-2</v>
      </c>
      <c r="D237" s="13">
        <f t="shared" si="53"/>
        <v>0.7893</v>
      </c>
      <c r="E237" s="8">
        <v>3.5099999999999999E-2</v>
      </c>
      <c r="F237" s="9">
        <f t="shared" si="54"/>
        <v>0.82440000000000002</v>
      </c>
    </row>
    <row r="238" spans="1:6">
      <c r="A238" s="3">
        <v>5</v>
      </c>
      <c r="B238" s="3" t="s">
        <v>23</v>
      </c>
      <c r="C238" s="9">
        <v>3.7100000000000001E-2</v>
      </c>
      <c r="D238" s="13">
        <f t="shared" si="53"/>
        <v>0.7893</v>
      </c>
      <c r="E238" s="8">
        <v>3.2899999999999999E-2</v>
      </c>
      <c r="F238" s="9">
        <f t="shared" si="54"/>
        <v>0.82220000000000004</v>
      </c>
    </row>
    <row r="239" spans="1:6">
      <c r="A239" s="3">
        <v>6</v>
      </c>
      <c r="B239" s="3" t="s">
        <v>24</v>
      </c>
      <c r="C239" s="9">
        <v>3.7100000000000001E-2</v>
      </c>
      <c r="D239" s="13">
        <f t="shared" si="53"/>
        <v>0.7893</v>
      </c>
      <c r="E239" s="8">
        <v>3.0700000000000002E-2</v>
      </c>
      <c r="F239" s="9">
        <f t="shared" si="54"/>
        <v>0.82</v>
      </c>
    </row>
    <row r="240" spans="1:6">
      <c r="A240" s="3">
        <v>7</v>
      </c>
      <c r="B240" s="3" t="s">
        <v>25</v>
      </c>
      <c r="C240" s="9">
        <v>3.7100000000000001E-2</v>
      </c>
      <c r="D240" s="13">
        <f t="shared" si="53"/>
        <v>0.7893</v>
      </c>
      <c r="E240" s="8">
        <v>2.8500000000000001E-2</v>
      </c>
      <c r="F240" s="9">
        <f t="shared" si="54"/>
        <v>0.81779999999999997</v>
      </c>
    </row>
    <row r="241" spans="1:6">
      <c r="A241" s="3">
        <v>8</v>
      </c>
      <c r="B241" s="3" t="s">
        <v>28</v>
      </c>
      <c r="C241" s="9">
        <v>3.7100000000000001E-2</v>
      </c>
      <c r="D241" s="13">
        <f t="shared" si="53"/>
        <v>0.7893</v>
      </c>
      <c r="E241" s="8">
        <v>2.63E-2</v>
      </c>
      <c r="F241" s="9">
        <f t="shared" si="54"/>
        <v>0.81559999999999999</v>
      </c>
    </row>
    <row r="243" spans="1:6">
      <c r="A243" s="117" t="s">
        <v>70</v>
      </c>
      <c r="B243" s="117"/>
      <c r="C243" s="117"/>
      <c r="D243" s="117"/>
      <c r="E243" s="117"/>
      <c r="F243" s="117"/>
    </row>
    <row r="244" spans="1:6" ht="38.25">
      <c r="A244" s="3" t="s">
        <v>8</v>
      </c>
      <c r="B244" s="3" t="s">
        <v>9</v>
      </c>
      <c r="C244" s="4" t="s">
        <v>10</v>
      </c>
      <c r="D244" s="4" t="s">
        <v>11</v>
      </c>
      <c r="E244" s="4" t="s">
        <v>12</v>
      </c>
      <c r="F244" s="4" t="s">
        <v>13</v>
      </c>
    </row>
    <row r="245" spans="1:6">
      <c r="A245" s="7"/>
      <c r="B245" s="7" t="s">
        <v>14</v>
      </c>
      <c r="C245" s="7" t="s">
        <v>15</v>
      </c>
      <c r="D245" s="7" t="s">
        <v>5</v>
      </c>
      <c r="E245" s="7" t="s">
        <v>16</v>
      </c>
      <c r="F245" s="11" t="s">
        <v>17</v>
      </c>
    </row>
    <row r="246" spans="1:6">
      <c r="A246" s="120" t="s">
        <v>68</v>
      </c>
      <c r="B246" s="121"/>
      <c r="C246" s="121"/>
      <c r="D246" s="121"/>
      <c r="E246" s="121"/>
      <c r="F246" s="121"/>
    </row>
    <row r="247" spans="1:6">
      <c r="A247" s="3">
        <v>1</v>
      </c>
      <c r="B247" s="3" t="s">
        <v>19</v>
      </c>
      <c r="C247" s="9">
        <v>3.7100000000000001E-2</v>
      </c>
      <c r="D247" s="13">
        <f t="shared" ref="D247:D253" si="55">C247+$C$9</f>
        <v>0.7893</v>
      </c>
      <c r="E247" s="8">
        <v>5.7099999999999998E-2</v>
      </c>
      <c r="F247" s="9">
        <f t="shared" ref="F247:F253" si="56">(D247+E247)</f>
        <v>0.84640000000000004</v>
      </c>
    </row>
    <row r="248" spans="1:6">
      <c r="A248" s="3">
        <v>2</v>
      </c>
      <c r="B248" s="3" t="s">
        <v>20</v>
      </c>
      <c r="C248" s="9">
        <v>3.7100000000000001E-2</v>
      </c>
      <c r="D248" s="13">
        <f t="shared" si="55"/>
        <v>0.7893</v>
      </c>
      <c r="E248" s="8">
        <v>4.3900000000000002E-2</v>
      </c>
      <c r="F248" s="9">
        <f t="shared" si="56"/>
        <v>0.83320000000000005</v>
      </c>
    </row>
    <row r="249" spans="1:6">
      <c r="A249" s="3">
        <v>3</v>
      </c>
      <c r="B249" s="3" t="s">
        <v>21</v>
      </c>
      <c r="C249" s="9">
        <v>3.7100000000000001E-2</v>
      </c>
      <c r="D249" s="13">
        <f t="shared" si="55"/>
        <v>0.7893</v>
      </c>
      <c r="E249" s="8">
        <v>3.73E-2</v>
      </c>
      <c r="F249" s="9">
        <f t="shared" si="56"/>
        <v>0.8266</v>
      </c>
    </row>
    <row r="250" spans="1:6">
      <c r="A250" s="3">
        <v>4</v>
      </c>
      <c r="B250" s="3" t="s">
        <v>22</v>
      </c>
      <c r="C250" s="9">
        <v>3.7100000000000001E-2</v>
      </c>
      <c r="D250" s="13">
        <f t="shared" si="55"/>
        <v>0.7893</v>
      </c>
      <c r="E250" s="8">
        <v>3.5099999999999999E-2</v>
      </c>
      <c r="F250" s="9">
        <f t="shared" si="56"/>
        <v>0.82440000000000002</v>
      </c>
    </row>
    <row r="251" spans="1:6">
      <c r="A251" s="3">
        <v>5</v>
      </c>
      <c r="B251" s="3" t="s">
        <v>23</v>
      </c>
      <c r="C251" s="9">
        <v>3.7100000000000001E-2</v>
      </c>
      <c r="D251" s="13">
        <f t="shared" si="55"/>
        <v>0.7893</v>
      </c>
      <c r="E251" s="8">
        <v>3.2899999999999999E-2</v>
      </c>
      <c r="F251" s="9">
        <f t="shared" si="56"/>
        <v>0.82220000000000004</v>
      </c>
    </row>
    <row r="252" spans="1:6">
      <c r="A252" s="3">
        <v>6</v>
      </c>
      <c r="B252" s="3" t="s">
        <v>24</v>
      </c>
      <c r="C252" s="9">
        <v>3.7100000000000001E-2</v>
      </c>
      <c r="D252" s="13">
        <f t="shared" si="55"/>
        <v>0.7893</v>
      </c>
      <c r="E252" s="8">
        <v>3.0700000000000002E-2</v>
      </c>
      <c r="F252" s="9">
        <f t="shared" si="56"/>
        <v>0.82</v>
      </c>
    </row>
    <row r="253" spans="1:6">
      <c r="A253" s="3">
        <v>7</v>
      </c>
      <c r="B253" s="3" t="s">
        <v>25</v>
      </c>
      <c r="C253" s="9">
        <v>3.7100000000000001E-2</v>
      </c>
      <c r="D253" s="13">
        <f t="shared" si="55"/>
        <v>0.7893</v>
      </c>
      <c r="E253" s="8">
        <v>2.8500000000000001E-2</v>
      </c>
      <c r="F253" s="9">
        <f t="shared" si="56"/>
        <v>0.81779999999999997</v>
      </c>
    </row>
    <row r="255" spans="1:6">
      <c r="A255" s="117" t="s">
        <v>71</v>
      </c>
      <c r="B255" s="117"/>
      <c r="C255" s="117"/>
      <c r="D255" s="117"/>
      <c r="E255" s="117"/>
      <c r="F255" s="117"/>
    </row>
    <row r="256" spans="1:6" ht="38.25">
      <c r="A256" s="3" t="s">
        <v>8</v>
      </c>
      <c r="B256" s="3" t="s">
        <v>9</v>
      </c>
      <c r="C256" s="4" t="s">
        <v>10</v>
      </c>
      <c r="D256" s="4" t="s">
        <v>11</v>
      </c>
      <c r="E256" s="4" t="s">
        <v>12</v>
      </c>
      <c r="F256" s="4" t="s">
        <v>13</v>
      </c>
    </row>
    <row r="257" spans="1:6">
      <c r="A257" s="7"/>
      <c r="B257" s="7" t="s">
        <v>14</v>
      </c>
      <c r="C257" s="7" t="s">
        <v>15</v>
      </c>
      <c r="D257" s="7" t="s">
        <v>5</v>
      </c>
      <c r="E257" s="7" t="s">
        <v>16</v>
      </c>
      <c r="F257" s="11" t="s">
        <v>17</v>
      </c>
    </row>
    <row r="258" spans="1:6">
      <c r="A258" s="120" t="s">
        <v>68</v>
      </c>
      <c r="B258" s="121"/>
      <c r="C258" s="121"/>
      <c r="D258" s="121"/>
      <c r="E258" s="121"/>
      <c r="F258" s="121"/>
    </row>
    <row r="259" spans="1:6">
      <c r="A259" s="3">
        <v>1</v>
      </c>
      <c r="B259" s="3" t="s">
        <v>19</v>
      </c>
      <c r="C259" s="9">
        <v>2.9499999999999998E-2</v>
      </c>
      <c r="D259" s="13">
        <f t="shared" ref="D259:D265" si="57">C259+$C$9</f>
        <v>0.78169999999999995</v>
      </c>
      <c r="E259" s="8">
        <v>5.7099999999999998E-2</v>
      </c>
      <c r="F259" s="9">
        <f t="shared" ref="F259:F265" si="58">(D259+E259)</f>
        <v>0.83879999999999999</v>
      </c>
    </row>
    <row r="260" spans="1:6">
      <c r="A260" s="3">
        <v>2</v>
      </c>
      <c r="B260" s="3" t="s">
        <v>20</v>
      </c>
      <c r="C260" s="9">
        <v>2.9499999999999998E-2</v>
      </c>
      <c r="D260" s="13">
        <f t="shared" si="57"/>
        <v>0.78169999999999995</v>
      </c>
      <c r="E260" s="8">
        <v>4.3900000000000002E-2</v>
      </c>
      <c r="F260" s="9">
        <f t="shared" si="58"/>
        <v>0.8256</v>
      </c>
    </row>
    <row r="261" spans="1:6">
      <c r="A261" s="3">
        <v>3</v>
      </c>
      <c r="B261" s="3" t="s">
        <v>21</v>
      </c>
      <c r="C261" s="9">
        <v>2.9499999999999998E-2</v>
      </c>
      <c r="D261" s="13">
        <f t="shared" si="57"/>
        <v>0.78169999999999995</v>
      </c>
      <c r="E261" s="8">
        <v>3.73E-2</v>
      </c>
      <c r="F261" s="9">
        <f t="shared" si="58"/>
        <v>0.81899999999999995</v>
      </c>
    </row>
    <row r="262" spans="1:6">
      <c r="A262" s="3">
        <v>4</v>
      </c>
      <c r="B262" s="3" t="s">
        <v>22</v>
      </c>
      <c r="C262" s="9">
        <v>2.9499999999999998E-2</v>
      </c>
      <c r="D262" s="13">
        <f t="shared" si="57"/>
        <v>0.78169999999999995</v>
      </c>
      <c r="E262" s="8">
        <v>3.5099999999999999E-2</v>
      </c>
      <c r="F262" s="9">
        <f t="shared" si="58"/>
        <v>0.81679999999999997</v>
      </c>
    </row>
    <row r="263" spans="1:6">
      <c r="A263" s="3">
        <v>5</v>
      </c>
      <c r="B263" s="3" t="s">
        <v>23</v>
      </c>
      <c r="C263" s="9">
        <v>2.9499999999999998E-2</v>
      </c>
      <c r="D263" s="13">
        <f t="shared" si="57"/>
        <v>0.78169999999999995</v>
      </c>
      <c r="E263" s="8">
        <v>3.2899999999999999E-2</v>
      </c>
      <c r="F263" s="9">
        <f t="shared" si="58"/>
        <v>0.81459999999999999</v>
      </c>
    </row>
    <row r="264" spans="1:6">
      <c r="A264" s="3">
        <v>6</v>
      </c>
      <c r="B264" s="3" t="s">
        <v>24</v>
      </c>
      <c r="C264" s="9">
        <v>2.9499999999999998E-2</v>
      </c>
      <c r="D264" s="13">
        <f t="shared" si="57"/>
        <v>0.78169999999999995</v>
      </c>
      <c r="E264" s="8">
        <v>3.0700000000000002E-2</v>
      </c>
      <c r="F264" s="9">
        <f t="shared" si="58"/>
        <v>0.8123999999999999</v>
      </c>
    </row>
    <row r="265" spans="1:6">
      <c r="A265" s="3">
        <v>7</v>
      </c>
      <c r="B265" s="3" t="s">
        <v>25</v>
      </c>
      <c r="C265" s="9">
        <v>2.9499999999999998E-2</v>
      </c>
      <c r="D265" s="13">
        <f t="shared" si="57"/>
        <v>0.78169999999999995</v>
      </c>
      <c r="E265" s="8">
        <v>2.8500000000000001E-2</v>
      </c>
      <c r="F265" s="9">
        <f t="shared" si="58"/>
        <v>0.81019999999999992</v>
      </c>
    </row>
    <row r="267" spans="1:6">
      <c r="A267" s="117" t="s">
        <v>72</v>
      </c>
      <c r="B267" s="117"/>
      <c r="C267" s="117"/>
      <c r="D267" s="117"/>
      <c r="E267" s="117"/>
      <c r="F267" s="117"/>
    </row>
    <row r="268" spans="1:6" ht="38.25">
      <c r="A268" s="3" t="s">
        <v>8</v>
      </c>
      <c r="B268" s="3" t="s">
        <v>9</v>
      </c>
      <c r="C268" s="4" t="s">
        <v>10</v>
      </c>
      <c r="D268" s="4" t="s">
        <v>11</v>
      </c>
      <c r="E268" s="4" t="s">
        <v>12</v>
      </c>
      <c r="F268" s="4" t="s">
        <v>13</v>
      </c>
    </row>
    <row r="269" spans="1:6">
      <c r="A269" s="7"/>
      <c r="B269" s="7" t="s">
        <v>14</v>
      </c>
      <c r="C269" s="7" t="s">
        <v>15</v>
      </c>
      <c r="D269" s="7" t="s">
        <v>5</v>
      </c>
      <c r="E269" s="7" t="s">
        <v>16</v>
      </c>
      <c r="F269" s="11" t="s">
        <v>17</v>
      </c>
    </row>
    <row r="270" spans="1:6">
      <c r="A270" s="120" t="s">
        <v>68</v>
      </c>
      <c r="B270" s="121"/>
      <c r="C270" s="121"/>
      <c r="D270" s="121"/>
      <c r="E270" s="121"/>
      <c r="F270" s="121"/>
    </row>
    <row r="271" spans="1:6">
      <c r="A271" s="3">
        <v>1</v>
      </c>
      <c r="B271" s="3" t="s">
        <v>19</v>
      </c>
      <c r="C271" s="9">
        <v>3.7100000000000001E-2</v>
      </c>
      <c r="D271" s="13">
        <f t="shared" ref="D271:D276" si="59">C271+$C$9</f>
        <v>0.7893</v>
      </c>
      <c r="E271" s="8">
        <v>5.7099999999999998E-2</v>
      </c>
      <c r="F271" s="9">
        <f t="shared" ref="F271:F276" si="60">(D271+E271)</f>
        <v>0.84640000000000004</v>
      </c>
    </row>
    <row r="272" spans="1:6">
      <c r="A272" s="3">
        <v>2</v>
      </c>
      <c r="B272" s="3" t="s">
        <v>20</v>
      </c>
      <c r="C272" s="9">
        <v>3.7100000000000001E-2</v>
      </c>
      <c r="D272" s="13">
        <f t="shared" si="59"/>
        <v>0.7893</v>
      </c>
      <c r="E272" s="8">
        <v>4.3900000000000002E-2</v>
      </c>
      <c r="F272" s="9">
        <f t="shared" si="60"/>
        <v>0.83320000000000005</v>
      </c>
    </row>
    <row r="273" spans="1:6">
      <c r="A273" s="3">
        <v>3</v>
      </c>
      <c r="B273" s="3" t="s">
        <v>21</v>
      </c>
      <c r="C273" s="9">
        <v>3.7100000000000001E-2</v>
      </c>
      <c r="D273" s="13">
        <f t="shared" si="59"/>
        <v>0.7893</v>
      </c>
      <c r="E273" s="8">
        <v>3.73E-2</v>
      </c>
      <c r="F273" s="9">
        <f t="shared" si="60"/>
        <v>0.8266</v>
      </c>
    </row>
    <row r="274" spans="1:6">
      <c r="A274" s="3">
        <v>4</v>
      </c>
      <c r="B274" s="3" t="s">
        <v>23</v>
      </c>
      <c r="C274" s="9">
        <v>3.7100000000000001E-2</v>
      </c>
      <c r="D274" s="13">
        <f t="shared" si="59"/>
        <v>0.7893</v>
      </c>
      <c r="E274" s="8">
        <v>3.2899999999999999E-2</v>
      </c>
      <c r="F274" s="9">
        <f t="shared" si="60"/>
        <v>0.82220000000000004</v>
      </c>
    </row>
    <row r="275" spans="1:6">
      <c r="A275" s="3">
        <v>5</v>
      </c>
      <c r="B275" s="3" t="s">
        <v>28</v>
      </c>
      <c r="C275" s="9">
        <v>3.7100000000000001E-2</v>
      </c>
      <c r="D275" s="13">
        <f t="shared" si="59"/>
        <v>0.7893</v>
      </c>
      <c r="E275" s="8">
        <v>2.63E-2</v>
      </c>
      <c r="F275" s="9">
        <f t="shared" si="60"/>
        <v>0.81559999999999999</v>
      </c>
    </row>
    <row r="276" spans="1:6">
      <c r="A276" s="3">
        <v>6</v>
      </c>
      <c r="B276" s="3" t="s">
        <v>73</v>
      </c>
      <c r="C276" s="9">
        <v>3.7100000000000001E-2</v>
      </c>
      <c r="D276" s="13">
        <f t="shared" si="59"/>
        <v>0.7893</v>
      </c>
      <c r="E276" s="8">
        <v>1.54E-2</v>
      </c>
      <c r="F276" s="9">
        <f t="shared" si="60"/>
        <v>0.80469999999999997</v>
      </c>
    </row>
    <row r="278" spans="1:6">
      <c r="A278" s="117" t="s">
        <v>74</v>
      </c>
      <c r="B278" s="117"/>
      <c r="C278" s="117"/>
      <c r="D278" s="117"/>
      <c r="E278" s="117"/>
      <c r="F278" s="117"/>
    </row>
    <row r="279" spans="1:6" ht="38.25">
      <c r="A279" s="3" t="s">
        <v>8</v>
      </c>
      <c r="B279" s="3" t="s">
        <v>9</v>
      </c>
      <c r="C279" s="4" t="s">
        <v>10</v>
      </c>
      <c r="D279" s="4" t="s">
        <v>11</v>
      </c>
      <c r="E279" s="4" t="s">
        <v>12</v>
      </c>
      <c r="F279" s="4" t="s">
        <v>13</v>
      </c>
    </row>
    <row r="280" spans="1:6">
      <c r="A280" s="7"/>
      <c r="B280" s="7" t="s">
        <v>14</v>
      </c>
      <c r="C280" s="7" t="s">
        <v>15</v>
      </c>
      <c r="D280" s="7" t="s">
        <v>5</v>
      </c>
      <c r="E280" s="7" t="s">
        <v>16</v>
      </c>
      <c r="F280" s="11" t="s">
        <v>17</v>
      </c>
    </row>
    <row r="281" spans="1:6">
      <c r="A281" s="120" t="s">
        <v>68</v>
      </c>
      <c r="B281" s="121"/>
      <c r="C281" s="121"/>
      <c r="D281" s="121"/>
      <c r="E281" s="121"/>
      <c r="F281" s="121"/>
    </row>
    <row r="282" spans="1:6">
      <c r="A282" s="3">
        <v>1</v>
      </c>
      <c r="B282" s="3" t="s">
        <v>19</v>
      </c>
      <c r="C282" s="9">
        <v>3.7100000000000001E-2</v>
      </c>
      <c r="D282" s="13">
        <f t="shared" ref="D282:D288" si="61">C282+$C$9</f>
        <v>0.7893</v>
      </c>
      <c r="E282" s="8">
        <v>5.7099999999999998E-2</v>
      </c>
      <c r="F282" s="9">
        <f t="shared" ref="F282:F288" si="62">(D282+E282)</f>
        <v>0.84640000000000004</v>
      </c>
    </row>
    <row r="283" spans="1:6">
      <c r="A283" s="3">
        <v>2</v>
      </c>
      <c r="B283" s="3" t="s">
        <v>20</v>
      </c>
      <c r="C283" s="9">
        <v>3.7100000000000001E-2</v>
      </c>
      <c r="D283" s="13">
        <f t="shared" si="61"/>
        <v>0.7893</v>
      </c>
      <c r="E283" s="8">
        <v>4.3900000000000002E-2</v>
      </c>
      <c r="F283" s="9">
        <f t="shared" si="62"/>
        <v>0.83320000000000005</v>
      </c>
    </row>
    <row r="284" spans="1:6">
      <c r="A284" s="3">
        <v>3</v>
      </c>
      <c r="B284" s="3" t="s">
        <v>21</v>
      </c>
      <c r="C284" s="9">
        <v>3.7100000000000001E-2</v>
      </c>
      <c r="D284" s="13">
        <f t="shared" si="61"/>
        <v>0.7893</v>
      </c>
      <c r="E284" s="8">
        <v>3.73E-2</v>
      </c>
      <c r="F284" s="9">
        <f t="shared" si="62"/>
        <v>0.8266</v>
      </c>
    </row>
    <row r="285" spans="1:6">
      <c r="A285" s="3">
        <v>4</v>
      </c>
      <c r="B285" s="3" t="s">
        <v>22</v>
      </c>
      <c r="C285" s="9">
        <v>3.7100000000000001E-2</v>
      </c>
      <c r="D285" s="13">
        <f t="shared" si="61"/>
        <v>0.7893</v>
      </c>
      <c r="E285" s="8">
        <v>3.5099999999999999E-2</v>
      </c>
      <c r="F285" s="9">
        <f t="shared" si="62"/>
        <v>0.82440000000000002</v>
      </c>
    </row>
    <row r="286" spans="1:6">
      <c r="A286" s="3">
        <v>5</v>
      </c>
      <c r="B286" s="3" t="s">
        <v>23</v>
      </c>
      <c r="C286" s="9">
        <v>3.7100000000000001E-2</v>
      </c>
      <c r="D286" s="13">
        <f t="shared" si="61"/>
        <v>0.7893</v>
      </c>
      <c r="E286" s="8">
        <v>3.2899999999999999E-2</v>
      </c>
      <c r="F286" s="9">
        <f t="shared" si="62"/>
        <v>0.82220000000000004</v>
      </c>
    </row>
    <row r="287" spans="1:6">
      <c r="A287" s="3">
        <v>6</v>
      </c>
      <c r="B287" s="3" t="s">
        <v>24</v>
      </c>
      <c r="C287" s="9">
        <v>3.7100000000000001E-2</v>
      </c>
      <c r="D287" s="13">
        <f t="shared" si="61"/>
        <v>0.7893</v>
      </c>
      <c r="E287" s="8">
        <v>3.0700000000000002E-2</v>
      </c>
      <c r="F287" s="9">
        <f t="shared" si="62"/>
        <v>0.82</v>
      </c>
    </row>
    <row r="288" spans="1:6">
      <c r="A288" s="3">
        <v>7</v>
      </c>
      <c r="B288" s="3" t="s">
        <v>25</v>
      </c>
      <c r="C288" s="9">
        <v>3.7100000000000001E-2</v>
      </c>
      <c r="D288" s="13">
        <f t="shared" si="61"/>
        <v>0.7893</v>
      </c>
      <c r="E288" s="8">
        <v>2.8500000000000001E-2</v>
      </c>
      <c r="F288" s="9">
        <f t="shared" si="62"/>
        <v>0.81779999999999997</v>
      </c>
    </row>
    <row r="290" spans="1:6">
      <c r="A290" s="117" t="s">
        <v>75</v>
      </c>
      <c r="B290" s="117"/>
      <c r="C290" s="117"/>
      <c r="D290" s="117"/>
      <c r="E290" s="117"/>
      <c r="F290" s="117"/>
    </row>
    <row r="291" spans="1:6" ht="38.25">
      <c r="A291" s="3" t="s">
        <v>8</v>
      </c>
      <c r="B291" s="3" t="s">
        <v>9</v>
      </c>
      <c r="C291" s="4" t="s">
        <v>10</v>
      </c>
      <c r="D291" s="4" t="s">
        <v>11</v>
      </c>
      <c r="E291" s="4" t="s">
        <v>12</v>
      </c>
      <c r="F291" s="4" t="s">
        <v>13</v>
      </c>
    </row>
    <row r="292" spans="1:6">
      <c r="A292" s="7"/>
      <c r="B292" s="7" t="s">
        <v>14</v>
      </c>
      <c r="C292" s="7" t="s">
        <v>15</v>
      </c>
      <c r="D292" s="7" t="s">
        <v>5</v>
      </c>
      <c r="E292" s="7" t="s">
        <v>16</v>
      </c>
      <c r="F292" s="11" t="s">
        <v>17</v>
      </c>
    </row>
    <row r="293" spans="1:6">
      <c r="A293" s="120" t="s">
        <v>76</v>
      </c>
      <c r="B293" s="121"/>
      <c r="C293" s="121"/>
      <c r="D293" s="121"/>
      <c r="E293" s="121"/>
      <c r="F293" s="121"/>
    </row>
    <row r="294" spans="1:6">
      <c r="A294" s="3">
        <v>1</v>
      </c>
      <c r="B294" s="3" t="s">
        <v>19</v>
      </c>
      <c r="C294" s="9">
        <v>2.9499999999999998E-2</v>
      </c>
      <c r="D294" s="13">
        <f t="shared" ref="D294:D299" si="63">C294+$C$9</f>
        <v>0.78169999999999995</v>
      </c>
      <c r="E294" s="8">
        <v>3.1699999999999999E-2</v>
      </c>
      <c r="F294" s="9">
        <f t="shared" ref="F294:F299" si="64">(D294+E294)</f>
        <v>0.8133999999999999</v>
      </c>
    </row>
    <row r="295" spans="1:6">
      <c r="A295" s="3">
        <v>2</v>
      </c>
      <c r="B295" s="3" t="s">
        <v>20</v>
      </c>
      <c r="C295" s="9">
        <v>2.9499999999999998E-2</v>
      </c>
      <c r="D295" s="13">
        <f t="shared" si="63"/>
        <v>0.78169999999999995</v>
      </c>
      <c r="E295" s="8">
        <v>3.1699999999999999E-2</v>
      </c>
      <c r="F295" s="9">
        <f t="shared" si="64"/>
        <v>0.8133999999999999</v>
      </c>
    </row>
    <row r="296" spans="1:6">
      <c r="A296" s="3">
        <v>3</v>
      </c>
      <c r="B296" s="3" t="s">
        <v>21</v>
      </c>
      <c r="C296" s="9">
        <v>2.9499999999999998E-2</v>
      </c>
      <c r="D296" s="13">
        <f t="shared" si="63"/>
        <v>0.78169999999999995</v>
      </c>
      <c r="E296" s="8">
        <v>2.5399999999999999E-2</v>
      </c>
      <c r="F296" s="9">
        <f t="shared" si="64"/>
        <v>0.80709999999999993</v>
      </c>
    </row>
    <row r="297" spans="1:6">
      <c r="A297" s="3">
        <v>4</v>
      </c>
      <c r="B297" s="3" t="s">
        <v>22</v>
      </c>
      <c r="C297" s="9">
        <v>2.9499999999999998E-2</v>
      </c>
      <c r="D297" s="13">
        <f t="shared" si="63"/>
        <v>0.78169999999999995</v>
      </c>
      <c r="E297" s="8">
        <v>2.3800000000000002E-2</v>
      </c>
      <c r="F297" s="9">
        <f t="shared" si="64"/>
        <v>0.80549999999999999</v>
      </c>
    </row>
    <row r="298" spans="1:6">
      <c r="A298" s="3">
        <v>5</v>
      </c>
      <c r="B298" s="3" t="s">
        <v>23</v>
      </c>
      <c r="C298" s="9">
        <v>2.9499999999999998E-2</v>
      </c>
      <c r="D298" s="13">
        <f t="shared" si="63"/>
        <v>0.78169999999999995</v>
      </c>
      <c r="E298" s="8">
        <v>2.2200000000000001E-2</v>
      </c>
      <c r="F298" s="9">
        <f t="shared" si="64"/>
        <v>0.80389999999999995</v>
      </c>
    </row>
    <row r="299" spans="1:6">
      <c r="A299" s="3">
        <v>6</v>
      </c>
      <c r="B299" s="3" t="s">
        <v>24</v>
      </c>
      <c r="C299" s="9">
        <v>2.9499999999999998E-2</v>
      </c>
      <c r="D299" s="13">
        <f t="shared" si="63"/>
        <v>0.78169999999999995</v>
      </c>
      <c r="E299" s="8">
        <v>2.06E-2</v>
      </c>
      <c r="F299" s="9">
        <f t="shared" si="64"/>
        <v>0.8022999999999999</v>
      </c>
    </row>
    <row r="301" spans="1:6">
      <c r="A301" s="117" t="s">
        <v>77</v>
      </c>
      <c r="B301" s="117"/>
      <c r="C301" s="117"/>
      <c r="D301" s="117"/>
      <c r="E301" s="117"/>
      <c r="F301" s="117"/>
    </row>
    <row r="302" spans="1:6" ht="38.25">
      <c r="A302" s="3" t="s">
        <v>8</v>
      </c>
      <c r="B302" s="3" t="s">
        <v>9</v>
      </c>
      <c r="C302" s="4" t="s">
        <v>10</v>
      </c>
      <c r="D302" s="4" t="s">
        <v>11</v>
      </c>
      <c r="E302" s="4" t="s">
        <v>12</v>
      </c>
      <c r="F302" s="4" t="s">
        <v>13</v>
      </c>
    </row>
    <row r="303" spans="1:6">
      <c r="A303" s="7"/>
      <c r="B303" s="7" t="s">
        <v>14</v>
      </c>
      <c r="C303" s="7" t="s">
        <v>15</v>
      </c>
      <c r="D303" s="7" t="s">
        <v>5</v>
      </c>
      <c r="E303" s="7" t="s">
        <v>16</v>
      </c>
      <c r="F303" s="11" t="s">
        <v>17</v>
      </c>
    </row>
    <row r="304" spans="1:6">
      <c r="A304" s="120" t="s">
        <v>78</v>
      </c>
      <c r="B304" s="121"/>
      <c r="C304" s="121"/>
      <c r="D304" s="121"/>
      <c r="E304" s="121"/>
      <c r="F304" s="121"/>
    </row>
    <row r="305" spans="1:6">
      <c r="A305" s="3">
        <v>1</v>
      </c>
      <c r="B305" s="3" t="s">
        <v>19</v>
      </c>
      <c r="C305" s="9">
        <v>3.04E-2</v>
      </c>
      <c r="D305" s="13">
        <f t="shared" ref="D305:D309" si="65">C305+$C$9</f>
        <v>0.78259999999999996</v>
      </c>
      <c r="E305" s="8">
        <v>6.1600000000000002E-2</v>
      </c>
      <c r="F305" s="9">
        <f t="shared" ref="F305:F309" si="66">(D305+E305)</f>
        <v>0.84419999999999995</v>
      </c>
    </row>
    <row r="306" spans="1:6">
      <c r="A306" s="3">
        <v>2</v>
      </c>
      <c r="B306" s="3" t="s">
        <v>20</v>
      </c>
      <c r="C306" s="9">
        <v>3.04E-2</v>
      </c>
      <c r="D306" s="13">
        <f t="shared" si="65"/>
        <v>0.78259999999999996</v>
      </c>
      <c r="E306" s="8">
        <v>4.9299999999999997E-2</v>
      </c>
      <c r="F306" s="9">
        <f t="shared" si="66"/>
        <v>0.83189999999999997</v>
      </c>
    </row>
    <row r="307" spans="1:6">
      <c r="A307" s="3">
        <v>3</v>
      </c>
      <c r="B307" s="3" t="s">
        <v>21</v>
      </c>
      <c r="C307" s="9">
        <v>3.04E-2</v>
      </c>
      <c r="D307" s="13">
        <f t="shared" si="65"/>
        <v>0.78259999999999996</v>
      </c>
      <c r="E307" s="8">
        <v>4.6800000000000001E-2</v>
      </c>
      <c r="F307" s="9">
        <f t="shared" si="66"/>
        <v>0.82939999999999992</v>
      </c>
    </row>
    <row r="308" spans="1:6">
      <c r="A308" s="3">
        <v>4</v>
      </c>
      <c r="B308" s="3" t="s">
        <v>22</v>
      </c>
      <c r="C308" s="9">
        <v>3.04E-2</v>
      </c>
      <c r="D308" s="13">
        <f t="shared" si="65"/>
        <v>0.78259999999999996</v>
      </c>
      <c r="E308" s="8">
        <v>4.4400000000000002E-2</v>
      </c>
      <c r="F308" s="9">
        <f t="shared" si="66"/>
        <v>0.82699999999999996</v>
      </c>
    </row>
    <row r="309" spans="1:6">
      <c r="A309" s="3">
        <v>5</v>
      </c>
      <c r="B309" s="3" t="s">
        <v>23</v>
      </c>
      <c r="C309" s="9">
        <v>3.04E-2</v>
      </c>
      <c r="D309" s="13">
        <f t="shared" si="65"/>
        <v>0.78259999999999996</v>
      </c>
      <c r="E309" s="8">
        <v>4.19E-2</v>
      </c>
      <c r="F309" s="9">
        <f t="shared" si="66"/>
        <v>0.82450000000000001</v>
      </c>
    </row>
    <row r="310" spans="1:6">
      <c r="A310" s="120" t="s">
        <v>79</v>
      </c>
      <c r="B310" s="121"/>
      <c r="C310" s="121"/>
      <c r="D310" s="121"/>
      <c r="E310" s="121"/>
      <c r="F310" s="121"/>
    </row>
    <row r="311" spans="1:6">
      <c r="A311" s="3">
        <v>1</v>
      </c>
      <c r="B311" s="3" t="s">
        <v>20</v>
      </c>
      <c r="C311" s="9">
        <v>3.04E-2</v>
      </c>
      <c r="D311" s="13">
        <f t="shared" ref="D311:D313" si="67">C311+$C$9</f>
        <v>0.78259999999999996</v>
      </c>
      <c r="E311" s="8">
        <v>5.2200000000000003E-2</v>
      </c>
      <c r="F311" s="9">
        <f t="shared" ref="F311:F313" si="68">(D311+E311)</f>
        <v>0.83479999999999999</v>
      </c>
    </row>
    <row r="312" spans="1:6">
      <c r="A312" s="3">
        <v>2</v>
      </c>
      <c r="B312" s="3" t="s">
        <v>22</v>
      </c>
      <c r="C312" s="9">
        <v>3.04E-2</v>
      </c>
      <c r="D312" s="13">
        <f t="shared" si="67"/>
        <v>0.78259999999999996</v>
      </c>
      <c r="E312" s="8">
        <v>4.9599999999999998E-2</v>
      </c>
      <c r="F312" s="9">
        <f t="shared" si="68"/>
        <v>0.83219999999999994</v>
      </c>
    </row>
    <row r="313" spans="1:6">
      <c r="A313" s="3">
        <v>3</v>
      </c>
      <c r="B313" s="3" t="s">
        <v>23</v>
      </c>
      <c r="C313" s="9">
        <v>3.04E-2</v>
      </c>
      <c r="D313" s="13">
        <f t="shared" si="67"/>
        <v>0.78259999999999996</v>
      </c>
      <c r="E313" s="8">
        <v>4.7E-2</v>
      </c>
      <c r="F313" s="9">
        <f t="shared" si="68"/>
        <v>0.8296</v>
      </c>
    </row>
    <row r="315" spans="1:6">
      <c r="A315" s="117" t="s">
        <v>80</v>
      </c>
      <c r="B315" s="117"/>
      <c r="C315" s="117"/>
      <c r="D315" s="117"/>
      <c r="E315" s="117"/>
      <c r="F315" s="117"/>
    </row>
    <row r="316" spans="1:6" ht="38.25">
      <c r="A316" s="3" t="s">
        <v>8</v>
      </c>
      <c r="B316" s="3" t="s">
        <v>9</v>
      </c>
      <c r="C316" s="4" t="s">
        <v>10</v>
      </c>
      <c r="D316" s="4" t="s">
        <v>11</v>
      </c>
      <c r="E316" s="4" t="s">
        <v>12</v>
      </c>
      <c r="F316" s="4" t="s">
        <v>13</v>
      </c>
    </row>
    <row r="317" spans="1:6">
      <c r="A317" s="7"/>
      <c r="B317" s="7" t="s">
        <v>14</v>
      </c>
      <c r="C317" s="7" t="s">
        <v>15</v>
      </c>
      <c r="D317" s="7" t="s">
        <v>5</v>
      </c>
      <c r="E317" s="7" t="s">
        <v>16</v>
      </c>
      <c r="F317" s="11" t="s">
        <v>17</v>
      </c>
    </row>
    <row r="318" spans="1:6">
      <c r="A318" s="120" t="s">
        <v>81</v>
      </c>
      <c r="B318" s="121"/>
      <c r="C318" s="121"/>
      <c r="D318" s="121"/>
      <c r="E318" s="121"/>
      <c r="F318" s="121"/>
    </row>
    <row r="319" spans="1:6">
      <c r="A319" s="3">
        <v>1</v>
      </c>
      <c r="B319" s="3" t="s">
        <v>19</v>
      </c>
      <c r="C319" s="9">
        <v>2.7900000000000001E-2</v>
      </c>
      <c r="D319" s="13">
        <f t="shared" ref="D319:D323" si="69">C319+$C$9</f>
        <v>0.78010000000000002</v>
      </c>
      <c r="E319" s="8">
        <v>0.10589999999999999</v>
      </c>
      <c r="F319" s="9">
        <f t="shared" ref="F319:F323" si="70">(D319+E319)</f>
        <v>0.88600000000000001</v>
      </c>
    </row>
    <row r="320" spans="1:6">
      <c r="A320" s="3">
        <v>2</v>
      </c>
      <c r="B320" s="3" t="s">
        <v>20</v>
      </c>
      <c r="C320" s="9">
        <v>2.7900000000000001E-2</v>
      </c>
      <c r="D320" s="13">
        <f t="shared" si="69"/>
        <v>0.78010000000000002</v>
      </c>
      <c r="E320" s="8">
        <v>9.6299999999999997E-2</v>
      </c>
      <c r="F320" s="9">
        <f t="shared" si="70"/>
        <v>0.87640000000000007</v>
      </c>
    </row>
    <row r="321" spans="1:6">
      <c r="A321" s="3">
        <v>3</v>
      </c>
      <c r="B321" s="3" t="s">
        <v>21</v>
      </c>
      <c r="C321" s="9">
        <v>2.7900000000000001E-2</v>
      </c>
      <c r="D321" s="13">
        <f t="shared" si="69"/>
        <v>0.78010000000000002</v>
      </c>
      <c r="E321" s="8">
        <v>9.6299999999999997E-2</v>
      </c>
      <c r="F321" s="9">
        <f t="shared" si="70"/>
        <v>0.87640000000000007</v>
      </c>
    </row>
    <row r="322" spans="1:6">
      <c r="A322" s="3">
        <v>4</v>
      </c>
      <c r="B322" s="3" t="s">
        <v>22</v>
      </c>
      <c r="C322" s="9">
        <v>2.7900000000000001E-2</v>
      </c>
      <c r="D322" s="13">
        <f t="shared" si="69"/>
        <v>0.78010000000000002</v>
      </c>
      <c r="E322" s="8">
        <v>9.1499999999999998E-2</v>
      </c>
      <c r="F322" s="9">
        <f t="shared" si="70"/>
        <v>0.87160000000000004</v>
      </c>
    </row>
    <row r="323" spans="1:6">
      <c r="A323" s="3">
        <v>5</v>
      </c>
      <c r="B323" s="3" t="s">
        <v>23</v>
      </c>
      <c r="C323" s="9">
        <v>2.7900000000000001E-2</v>
      </c>
      <c r="D323" s="13">
        <f t="shared" si="69"/>
        <v>0.78010000000000002</v>
      </c>
      <c r="E323" s="8">
        <v>8.6699999999999999E-2</v>
      </c>
      <c r="F323" s="9">
        <f t="shared" si="70"/>
        <v>0.86680000000000001</v>
      </c>
    </row>
    <row r="325" spans="1:6">
      <c r="A325" s="117" t="s">
        <v>82</v>
      </c>
      <c r="B325" s="117"/>
      <c r="C325" s="117"/>
      <c r="D325" s="117"/>
      <c r="E325" s="117"/>
      <c r="F325" s="117"/>
    </row>
    <row r="326" spans="1:6" ht="38.25">
      <c r="A326" s="3" t="s">
        <v>8</v>
      </c>
      <c r="B326" s="3" t="s">
        <v>9</v>
      </c>
      <c r="C326" s="4" t="s">
        <v>10</v>
      </c>
      <c r="D326" s="4" t="s">
        <v>11</v>
      </c>
      <c r="E326" s="4" t="s">
        <v>12</v>
      </c>
      <c r="F326" s="4" t="s">
        <v>13</v>
      </c>
    </row>
    <row r="327" spans="1:6">
      <c r="A327" s="7"/>
      <c r="B327" s="7" t="s">
        <v>14</v>
      </c>
      <c r="C327" s="7" t="s">
        <v>15</v>
      </c>
      <c r="D327" s="7" t="s">
        <v>5</v>
      </c>
      <c r="E327" s="7" t="s">
        <v>16</v>
      </c>
      <c r="F327" s="11" t="s">
        <v>17</v>
      </c>
    </row>
    <row r="328" spans="1:6">
      <c r="A328" s="120" t="s">
        <v>83</v>
      </c>
      <c r="B328" s="121"/>
      <c r="C328" s="121"/>
      <c r="D328" s="121"/>
      <c r="E328" s="121"/>
      <c r="F328" s="121"/>
    </row>
    <row r="329" spans="1:6">
      <c r="A329" s="3">
        <v>1</v>
      </c>
      <c r="B329" s="3" t="s">
        <v>19</v>
      </c>
      <c r="C329" s="9">
        <v>2.7900000000000001E-2</v>
      </c>
      <c r="D329" s="13">
        <f t="shared" ref="D329:D334" si="71">C329+$C$9</f>
        <v>0.78010000000000002</v>
      </c>
      <c r="E329" s="8">
        <v>0.1124</v>
      </c>
      <c r="F329" s="9">
        <f t="shared" ref="F329:F334" si="72">(D329+E329)</f>
        <v>0.89250000000000007</v>
      </c>
    </row>
    <row r="330" spans="1:6">
      <c r="A330" s="3">
        <v>2</v>
      </c>
      <c r="B330" s="3" t="s">
        <v>20</v>
      </c>
      <c r="C330" s="9">
        <v>2.7900000000000001E-2</v>
      </c>
      <c r="D330" s="13">
        <f t="shared" si="71"/>
        <v>0.78010000000000002</v>
      </c>
      <c r="E330" s="8">
        <v>0.1022</v>
      </c>
      <c r="F330" s="9">
        <f t="shared" si="72"/>
        <v>0.88229999999999997</v>
      </c>
    </row>
    <row r="331" spans="1:6">
      <c r="A331" s="3">
        <v>3</v>
      </c>
      <c r="B331" s="3" t="s">
        <v>21</v>
      </c>
      <c r="C331" s="9">
        <v>2.7900000000000001E-2</v>
      </c>
      <c r="D331" s="13">
        <f t="shared" si="71"/>
        <v>0.78010000000000002</v>
      </c>
      <c r="E331" s="8">
        <v>0.1022</v>
      </c>
      <c r="F331" s="9">
        <f t="shared" si="72"/>
        <v>0.88229999999999997</v>
      </c>
    </row>
    <row r="332" spans="1:6">
      <c r="A332" s="3">
        <v>4</v>
      </c>
      <c r="B332" s="3" t="s">
        <v>22</v>
      </c>
      <c r="C332" s="9">
        <v>2.7900000000000001E-2</v>
      </c>
      <c r="D332" s="13">
        <f t="shared" si="71"/>
        <v>0.78010000000000002</v>
      </c>
      <c r="E332" s="8">
        <v>9.7100000000000006E-2</v>
      </c>
      <c r="F332" s="9">
        <f t="shared" si="72"/>
        <v>0.87719999999999998</v>
      </c>
    </row>
    <row r="333" spans="1:6">
      <c r="A333" s="3">
        <v>5</v>
      </c>
      <c r="B333" s="3" t="s">
        <v>23</v>
      </c>
      <c r="C333" s="9">
        <v>2.7900000000000001E-2</v>
      </c>
      <c r="D333" s="13">
        <f t="shared" si="71"/>
        <v>0.78010000000000002</v>
      </c>
      <c r="E333" s="8">
        <v>9.1999999999999998E-2</v>
      </c>
      <c r="F333" s="9">
        <f t="shared" si="72"/>
        <v>0.87209999999999999</v>
      </c>
    </row>
    <row r="334" spans="1:6">
      <c r="A334" s="3">
        <v>6</v>
      </c>
      <c r="B334" s="3" t="s">
        <v>24</v>
      </c>
      <c r="C334" s="9">
        <v>2.7900000000000001E-2</v>
      </c>
      <c r="D334" s="13">
        <f t="shared" si="71"/>
        <v>0.78010000000000002</v>
      </c>
      <c r="E334" s="8">
        <v>8.6900000000000005E-2</v>
      </c>
      <c r="F334" s="9">
        <f t="shared" si="72"/>
        <v>0.86699999999999999</v>
      </c>
    </row>
    <row r="336" spans="1:6">
      <c r="A336" s="117" t="s">
        <v>84</v>
      </c>
      <c r="B336" s="117"/>
      <c r="C336" s="117"/>
      <c r="D336" s="117"/>
      <c r="E336" s="117"/>
      <c r="F336" s="117"/>
    </row>
    <row r="337" spans="1:6" ht="38.25">
      <c r="A337" s="3" t="s">
        <v>8</v>
      </c>
      <c r="B337" s="3" t="s">
        <v>9</v>
      </c>
      <c r="C337" s="4" t="s">
        <v>10</v>
      </c>
      <c r="D337" s="4" t="s">
        <v>11</v>
      </c>
      <c r="E337" s="4" t="s">
        <v>12</v>
      </c>
      <c r="F337" s="4" t="s">
        <v>13</v>
      </c>
    </row>
    <row r="338" spans="1:6">
      <c r="A338" s="7"/>
      <c r="B338" s="7" t="s">
        <v>14</v>
      </c>
      <c r="C338" s="7" t="s">
        <v>15</v>
      </c>
      <c r="D338" s="7" t="s">
        <v>5</v>
      </c>
      <c r="E338" s="7" t="s">
        <v>16</v>
      </c>
      <c r="F338" s="11" t="s">
        <v>17</v>
      </c>
    </row>
    <row r="339" spans="1:6">
      <c r="A339" s="120" t="s">
        <v>85</v>
      </c>
      <c r="B339" s="121"/>
      <c r="C339" s="121"/>
      <c r="D339" s="121"/>
      <c r="E339" s="121"/>
      <c r="F339" s="121"/>
    </row>
    <row r="340" spans="1:6">
      <c r="A340" s="3">
        <v>1</v>
      </c>
      <c r="B340" s="3" t="s">
        <v>23</v>
      </c>
      <c r="C340" s="9">
        <v>2.7900000000000001E-2</v>
      </c>
      <c r="D340" s="13">
        <f t="shared" ref="D340:D342" si="73">C340+$C$9</f>
        <v>0.78010000000000002</v>
      </c>
      <c r="E340" s="8">
        <v>9.0300000000000005E-2</v>
      </c>
      <c r="F340" s="9">
        <f t="shared" ref="F340:F342" si="74">(D340+E340)</f>
        <v>0.87040000000000006</v>
      </c>
    </row>
    <row r="341" spans="1:6">
      <c r="A341" s="3">
        <v>2</v>
      </c>
      <c r="B341" s="3" t="s">
        <v>25</v>
      </c>
      <c r="C341" s="9">
        <v>2.7900000000000001E-2</v>
      </c>
      <c r="D341" s="13">
        <f t="shared" si="73"/>
        <v>0.78010000000000002</v>
      </c>
      <c r="E341" s="8">
        <v>8.0199999999999994E-2</v>
      </c>
      <c r="F341" s="9">
        <f t="shared" si="74"/>
        <v>0.86030000000000006</v>
      </c>
    </row>
    <row r="342" spans="1:6">
      <c r="A342" s="3">
        <v>3</v>
      </c>
      <c r="B342" s="3" t="s">
        <v>28</v>
      </c>
      <c r="C342" s="9">
        <v>2.7900000000000001E-2</v>
      </c>
      <c r="D342" s="13">
        <f t="shared" si="73"/>
        <v>0.78010000000000002</v>
      </c>
      <c r="E342" s="8">
        <v>7.5200000000000003E-2</v>
      </c>
      <c r="F342" s="9">
        <f t="shared" si="74"/>
        <v>0.85530000000000006</v>
      </c>
    </row>
  </sheetData>
  <mergeCells count="70">
    <mergeCell ref="A45:F45"/>
    <mergeCell ref="A1:F1"/>
    <mergeCell ref="A3:F3"/>
    <mergeCell ref="A4:F4"/>
    <mergeCell ref="A6:F6"/>
    <mergeCell ref="A8:F8"/>
    <mergeCell ref="A11:F11"/>
    <mergeCell ref="A14:F14"/>
    <mergeCell ref="A23:F23"/>
    <mergeCell ref="A26:F26"/>
    <mergeCell ref="A36:F36"/>
    <mergeCell ref="A39:F39"/>
    <mergeCell ref="A102:F102"/>
    <mergeCell ref="A51:F51"/>
    <mergeCell ref="A54:F54"/>
    <mergeCell ref="A58:F58"/>
    <mergeCell ref="A63:F63"/>
    <mergeCell ref="A66:F66"/>
    <mergeCell ref="A71:F71"/>
    <mergeCell ref="A77:F77"/>
    <mergeCell ref="A83:F83"/>
    <mergeCell ref="A86:F86"/>
    <mergeCell ref="A94:F94"/>
    <mergeCell ref="A99:F99"/>
    <mergeCell ref="A163:F163"/>
    <mergeCell ref="A106:F106"/>
    <mergeCell ref="A111:F111"/>
    <mergeCell ref="A115:F115"/>
    <mergeCell ref="A118:F118"/>
    <mergeCell ref="A125:F125"/>
    <mergeCell ref="A128:F128"/>
    <mergeCell ref="A135:F135"/>
    <mergeCell ref="A142:F142"/>
    <mergeCell ref="A145:F145"/>
    <mergeCell ref="A152:F152"/>
    <mergeCell ref="A155:F155"/>
    <mergeCell ref="A221:F221"/>
    <mergeCell ref="A166:F166"/>
    <mergeCell ref="A174:F174"/>
    <mergeCell ref="A177:F177"/>
    <mergeCell ref="A182:F182"/>
    <mergeCell ref="A185:F185"/>
    <mergeCell ref="A191:F191"/>
    <mergeCell ref="A194:F194"/>
    <mergeCell ref="A201:F201"/>
    <mergeCell ref="A204:F204"/>
    <mergeCell ref="A210:F210"/>
    <mergeCell ref="A215:F215"/>
    <mergeCell ref="A290:F290"/>
    <mergeCell ref="A224:F224"/>
    <mergeCell ref="A230:F230"/>
    <mergeCell ref="A233:F233"/>
    <mergeCell ref="A243:F243"/>
    <mergeCell ref="A246:F246"/>
    <mergeCell ref="A255:F255"/>
    <mergeCell ref="A258:F258"/>
    <mergeCell ref="A267:F267"/>
    <mergeCell ref="A270:F270"/>
    <mergeCell ref="A278:F278"/>
    <mergeCell ref="A281:F281"/>
    <mergeCell ref="A325:F325"/>
    <mergeCell ref="A328:F328"/>
    <mergeCell ref="A336:F336"/>
    <mergeCell ref="A339:F339"/>
    <mergeCell ref="A293:F293"/>
    <mergeCell ref="A301:F301"/>
    <mergeCell ref="A304:F304"/>
    <mergeCell ref="A310:F310"/>
    <mergeCell ref="A315:F315"/>
    <mergeCell ref="A318:F318"/>
  </mergeCells>
  <pageMargins left="0.39370078740157483" right="0.39370078740157483" top="1.0833333333333333" bottom="0.74803149606299213" header="0.31496062992125984" footer="0.31496062992125984"/>
  <pageSetup scale="78" orientation="portrait" r:id="rId1"/>
  <rowBreaks count="3" manualBreakCount="3">
    <brk id="50" max="16383" man="1"/>
    <brk id="98" max="16383" man="1"/>
    <brk id="141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B557E-91E2-4FA9-BFF1-4D4329F3D146}">
  <sheetPr codeName="Sheet32"/>
  <dimension ref="A1:F342"/>
  <sheetViews>
    <sheetView view="pageBreakPreview" zoomScale="85" zoomScaleNormal="100" zoomScaleSheetLayoutView="85" workbookViewId="0">
      <selection activeCell="A9" sqref="A9:XFD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4" width="30.140625" bestFit="1" customWidth="1"/>
    <col min="5" max="5" width="26.42578125" bestFit="1" customWidth="1"/>
    <col min="6" max="6" width="22.85546875" bestFit="1" customWidth="1"/>
  </cols>
  <sheetData>
    <row r="1" spans="1:6" ht="17.25">
      <c r="A1" s="113" t="s">
        <v>88</v>
      </c>
      <c r="B1" s="118"/>
      <c r="C1" s="118"/>
      <c r="D1" s="118"/>
      <c r="E1" s="118"/>
      <c r="F1" s="118"/>
    </row>
    <row r="3" spans="1:6">
      <c r="A3" s="114" t="s">
        <v>1</v>
      </c>
      <c r="B3" s="114"/>
      <c r="C3" s="114"/>
      <c r="D3" s="114"/>
      <c r="E3" s="114"/>
      <c r="F3" s="114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2"/>
      <c r="B5" s="2"/>
      <c r="C5" s="2"/>
      <c r="D5" s="2"/>
      <c r="E5" s="2"/>
      <c r="F5" s="2"/>
    </row>
    <row r="6" spans="1:6">
      <c r="A6" s="119" t="s">
        <v>3</v>
      </c>
      <c r="B6" s="119"/>
      <c r="C6" s="119"/>
      <c r="D6" s="119"/>
      <c r="E6" s="119"/>
      <c r="F6" s="119"/>
    </row>
    <row r="7" spans="1:6">
      <c r="A7" s="2"/>
      <c r="B7" s="2"/>
      <c r="C7" s="2"/>
      <c r="D7" s="2"/>
      <c r="E7" s="2"/>
      <c r="F7" s="2"/>
    </row>
    <row r="8" spans="1:6" ht="73.5" customHeight="1">
      <c r="A8" s="119" t="s">
        <v>4</v>
      </c>
      <c r="B8" s="119"/>
      <c r="C8" s="119"/>
      <c r="D8" s="119"/>
      <c r="E8" s="119"/>
      <c r="F8" s="119"/>
    </row>
    <row r="9" spans="1:6" hidden="1">
      <c r="A9" s="1" t="s">
        <v>5</v>
      </c>
      <c r="B9" s="12" t="s">
        <v>6</v>
      </c>
      <c r="C9" s="1">
        <v>0.51959999999999995</v>
      </c>
      <c r="D9" s="2"/>
      <c r="E9" s="2"/>
      <c r="F9" s="2"/>
    </row>
    <row r="11" spans="1:6">
      <c r="A11" s="117" t="s">
        <v>7</v>
      </c>
      <c r="B11" s="117"/>
      <c r="C11" s="117"/>
      <c r="D11" s="117"/>
      <c r="E11" s="117"/>
      <c r="F11" s="117"/>
    </row>
    <row r="12" spans="1:6" ht="38.25">
      <c r="A12" s="3" t="s">
        <v>8</v>
      </c>
      <c r="B12" s="3" t="s">
        <v>9</v>
      </c>
      <c r="C12" s="4" t="s">
        <v>10</v>
      </c>
      <c r="D12" s="4" t="s">
        <v>11</v>
      </c>
      <c r="E12" s="4" t="s">
        <v>12</v>
      </c>
      <c r="F12" s="4" t="s">
        <v>13</v>
      </c>
    </row>
    <row r="13" spans="1:6">
      <c r="A13" s="7"/>
      <c r="B13" s="7" t="s">
        <v>14</v>
      </c>
      <c r="C13" s="7" t="s">
        <v>15</v>
      </c>
      <c r="D13" s="7" t="s">
        <v>5</v>
      </c>
      <c r="E13" s="7" t="s">
        <v>16</v>
      </c>
      <c r="F13" s="11" t="s">
        <v>17</v>
      </c>
    </row>
    <row r="14" spans="1:6">
      <c r="A14" s="120" t="s">
        <v>18</v>
      </c>
      <c r="B14" s="121"/>
      <c r="C14" s="121"/>
      <c r="D14" s="121"/>
      <c r="E14" s="121"/>
      <c r="F14" s="121"/>
    </row>
    <row r="15" spans="1:6">
      <c r="A15" s="3">
        <v>1</v>
      </c>
      <c r="B15" s="3" t="s">
        <v>19</v>
      </c>
      <c r="C15" s="9">
        <v>2.9700000000000001E-2</v>
      </c>
      <c r="D15" s="13">
        <f>C15+$C$9</f>
        <v>0.5492999999999999</v>
      </c>
      <c r="E15" s="8">
        <v>6.2100000000000002E-2</v>
      </c>
      <c r="F15" s="9">
        <f>(D15+E15)</f>
        <v>0.61139999999999994</v>
      </c>
    </row>
    <row r="16" spans="1:6">
      <c r="A16" s="3">
        <v>2</v>
      </c>
      <c r="B16" s="3" t="s">
        <v>20</v>
      </c>
      <c r="C16" s="9">
        <v>2.9700000000000001E-2</v>
      </c>
      <c r="D16" s="13">
        <f t="shared" ref="D16:D21" si="0">C16+$C$9</f>
        <v>0.5492999999999999</v>
      </c>
      <c r="E16" s="8">
        <v>4.7800000000000002E-2</v>
      </c>
      <c r="F16" s="9">
        <f t="shared" ref="F16:F21" si="1">(D16+E16)</f>
        <v>0.59709999999999985</v>
      </c>
    </row>
    <row r="17" spans="1:6">
      <c r="A17" s="3">
        <v>3</v>
      </c>
      <c r="B17" s="3" t="s">
        <v>21</v>
      </c>
      <c r="C17" s="9">
        <v>2.9700000000000001E-2</v>
      </c>
      <c r="D17" s="13">
        <f t="shared" si="0"/>
        <v>0.5492999999999999</v>
      </c>
      <c r="E17" s="8">
        <v>4.7800000000000002E-2</v>
      </c>
      <c r="F17" s="9">
        <f t="shared" si="1"/>
        <v>0.59709999999999985</v>
      </c>
    </row>
    <row r="18" spans="1:6">
      <c r="A18" s="3">
        <v>4</v>
      </c>
      <c r="B18" s="3" t="s">
        <v>22</v>
      </c>
      <c r="C18" s="9">
        <v>2.9700000000000001E-2</v>
      </c>
      <c r="D18" s="13">
        <f t="shared" si="0"/>
        <v>0.5492999999999999</v>
      </c>
      <c r="E18" s="8">
        <v>4.5400000000000003E-2</v>
      </c>
      <c r="F18" s="9">
        <f t="shared" si="1"/>
        <v>0.5946999999999999</v>
      </c>
    </row>
    <row r="19" spans="1:6">
      <c r="A19" s="3">
        <v>5</v>
      </c>
      <c r="B19" s="3" t="s">
        <v>23</v>
      </c>
      <c r="C19" s="9">
        <v>2.9700000000000001E-2</v>
      </c>
      <c r="D19" s="13">
        <f t="shared" si="0"/>
        <v>0.5492999999999999</v>
      </c>
      <c r="E19" s="8">
        <v>4.2999999999999997E-2</v>
      </c>
      <c r="F19" s="9">
        <f t="shared" si="1"/>
        <v>0.59229999999999994</v>
      </c>
    </row>
    <row r="20" spans="1:6">
      <c r="A20" s="3">
        <v>6</v>
      </c>
      <c r="B20" s="3" t="s">
        <v>24</v>
      </c>
      <c r="C20" s="9">
        <v>2.9700000000000001E-2</v>
      </c>
      <c r="D20" s="13">
        <f t="shared" si="0"/>
        <v>0.5492999999999999</v>
      </c>
      <c r="E20" s="8">
        <v>4.0599999999999997E-2</v>
      </c>
      <c r="F20" s="9">
        <f t="shared" si="1"/>
        <v>0.58989999999999987</v>
      </c>
    </row>
    <row r="21" spans="1:6">
      <c r="A21" s="3">
        <v>7</v>
      </c>
      <c r="B21" s="3" t="s">
        <v>25</v>
      </c>
      <c r="C21" s="9">
        <v>2.9700000000000001E-2</v>
      </c>
      <c r="D21" s="13">
        <f t="shared" si="0"/>
        <v>0.5492999999999999</v>
      </c>
      <c r="E21" s="8">
        <v>3.8199999999999998E-2</v>
      </c>
      <c r="F21" s="9">
        <f t="shared" si="1"/>
        <v>0.58749999999999991</v>
      </c>
    </row>
    <row r="22" spans="1:6">
      <c r="A22" s="1"/>
      <c r="B22" s="2"/>
      <c r="C22" s="5"/>
      <c r="D22" s="6"/>
      <c r="E22" s="6"/>
    </row>
    <row r="23" spans="1:6">
      <c r="A23" s="117" t="s">
        <v>26</v>
      </c>
      <c r="B23" s="117"/>
      <c r="C23" s="117"/>
      <c r="D23" s="117"/>
      <c r="E23" s="117"/>
      <c r="F23" s="117"/>
    </row>
    <row r="24" spans="1:6" ht="38.25">
      <c r="A24" s="3" t="s">
        <v>8</v>
      </c>
      <c r="B24" s="3" t="s">
        <v>9</v>
      </c>
      <c r="C24" s="4" t="s">
        <v>10</v>
      </c>
      <c r="D24" s="4" t="s">
        <v>11</v>
      </c>
      <c r="E24" s="4" t="s">
        <v>12</v>
      </c>
      <c r="F24" s="4" t="s">
        <v>13</v>
      </c>
    </row>
    <row r="25" spans="1:6">
      <c r="A25" s="7"/>
      <c r="B25" s="7" t="s">
        <v>14</v>
      </c>
      <c r="C25" s="7" t="s">
        <v>15</v>
      </c>
      <c r="D25" s="7" t="s">
        <v>5</v>
      </c>
      <c r="E25" s="7" t="s">
        <v>16</v>
      </c>
      <c r="F25" s="11" t="s">
        <v>17</v>
      </c>
    </row>
    <row r="26" spans="1:6">
      <c r="A26" s="120" t="s">
        <v>27</v>
      </c>
      <c r="B26" s="121"/>
      <c r="C26" s="121"/>
      <c r="D26" s="121"/>
      <c r="E26" s="121"/>
      <c r="F26" s="121"/>
    </row>
    <row r="27" spans="1:6">
      <c r="A27" s="3">
        <v>1</v>
      </c>
      <c r="B27" s="3" t="s">
        <v>19</v>
      </c>
      <c r="C27" s="9">
        <v>2.3199999999999998E-2</v>
      </c>
      <c r="D27" s="13">
        <f t="shared" ref="D27:D34" si="2">C27+$C$9</f>
        <v>0.54279999999999995</v>
      </c>
      <c r="E27" s="10">
        <v>4.02E-2</v>
      </c>
      <c r="F27" s="9">
        <f>(D27+E27)</f>
        <v>0.58299999999999996</v>
      </c>
    </row>
    <row r="28" spans="1:6">
      <c r="A28" s="3">
        <v>2</v>
      </c>
      <c r="B28" s="3" t="s">
        <v>20</v>
      </c>
      <c r="C28" s="9">
        <v>2.3199999999999998E-2</v>
      </c>
      <c r="D28" s="13">
        <f t="shared" si="2"/>
        <v>0.54279999999999995</v>
      </c>
      <c r="E28" s="10">
        <v>4.02E-2</v>
      </c>
      <c r="F28" s="9">
        <f t="shared" ref="F28:F34" si="3">(D28+E28)</f>
        <v>0.58299999999999996</v>
      </c>
    </row>
    <row r="29" spans="1:6">
      <c r="A29" s="3">
        <v>3</v>
      </c>
      <c r="B29" s="3" t="s">
        <v>21</v>
      </c>
      <c r="C29" s="9">
        <v>2.3199999999999998E-2</v>
      </c>
      <c r="D29" s="13">
        <f t="shared" si="2"/>
        <v>0.54279999999999995</v>
      </c>
      <c r="E29" s="10">
        <v>4.02E-2</v>
      </c>
      <c r="F29" s="9">
        <f t="shared" si="3"/>
        <v>0.58299999999999996</v>
      </c>
    </row>
    <row r="30" spans="1:6">
      <c r="A30" s="3">
        <v>4</v>
      </c>
      <c r="B30" s="3" t="s">
        <v>22</v>
      </c>
      <c r="C30" s="9">
        <v>2.3199999999999998E-2</v>
      </c>
      <c r="D30" s="13">
        <f t="shared" si="2"/>
        <v>0.54279999999999995</v>
      </c>
      <c r="E30" s="10">
        <v>3.6200000000000003E-2</v>
      </c>
      <c r="F30" s="9">
        <f t="shared" si="3"/>
        <v>0.57899999999999996</v>
      </c>
    </row>
    <row r="31" spans="1:6">
      <c r="A31" s="3">
        <v>5</v>
      </c>
      <c r="B31" s="3" t="s">
        <v>23</v>
      </c>
      <c r="C31" s="9">
        <v>2.3199999999999998E-2</v>
      </c>
      <c r="D31" s="13">
        <f t="shared" si="2"/>
        <v>0.54279999999999995</v>
      </c>
      <c r="E31" s="10">
        <v>3.6200000000000003E-2</v>
      </c>
      <c r="F31" s="9">
        <f t="shared" si="3"/>
        <v>0.57899999999999996</v>
      </c>
    </row>
    <row r="32" spans="1:6">
      <c r="A32" s="3">
        <v>6</v>
      </c>
      <c r="B32" s="3" t="s">
        <v>24</v>
      </c>
      <c r="C32" s="9">
        <v>2.3199999999999998E-2</v>
      </c>
      <c r="D32" s="13">
        <f t="shared" si="2"/>
        <v>0.54279999999999995</v>
      </c>
      <c r="E32" s="10">
        <v>3.4200000000000001E-2</v>
      </c>
      <c r="F32" s="9">
        <f t="shared" si="3"/>
        <v>0.57699999999999996</v>
      </c>
    </row>
    <row r="33" spans="1:6">
      <c r="A33" s="3">
        <v>7</v>
      </c>
      <c r="B33" s="3" t="s">
        <v>25</v>
      </c>
      <c r="C33" s="9">
        <v>2.3199999999999998E-2</v>
      </c>
      <c r="D33" s="13">
        <f t="shared" si="2"/>
        <v>0.54279999999999995</v>
      </c>
      <c r="E33" s="10">
        <v>3.2199999999999999E-2</v>
      </c>
      <c r="F33" s="9">
        <f t="shared" si="3"/>
        <v>0.57499999999999996</v>
      </c>
    </row>
    <row r="34" spans="1:6">
      <c r="A34" s="3">
        <v>8</v>
      </c>
      <c r="B34" s="3" t="s">
        <v>28</v>
      </c>
      <c r="C34" s="9">
        <v>2.3199999999999998E-2</v>
      </c>
      <c r="D34" s="13">
        <f t="shared" si="2"/>
        <v>0.54279999999999995</v>
      </c>
      <c r="E34" s="10">
        <v>3.0200000000000001E-2</v>
      </c>
      <c r="F34" s="9">
        <f t="shared" si="3"/>
        <v>0.57299999999999995</v>
      </c>
    </row>
    <row r="36" spans="1:6">
      <c r="A36" s="117" t="s">
        <v>29</v>
      </c>
      <c r="B36" s="117"/>
      <c r="C36" s="117"/>
      <c r="D36" s="117"/>
      <c r="E36" s="117"/>
      <c r="F36" s="117"/>
    </row>
    <row r="37" spans="1:6" ht="38.25">
      <c r="A37" s="3" t="s">
        <v>8</v>
      </c>
      <c r="B37" s="3" t="s">
        <v>9</v>
      </c>
      <c r="C37" s="4" t="s">
        <v>10</v>
      </c>
      <c r="D37" s="4" t="s">
        <v>11</v>
      </c>
      <c r="E37" s="4" t="s">
        <v>12</v>
      </c>
      <c r="F37" s="4" t="s">
        <v>13</v>
      </c>
    </row>
    <row r="38" spans="1:6">
      <c r="A38" s="7"/>
      <c r="B38" s="7" t="s">
        <v>14</v>
      </c>
      <c r="C38" s="7" t="s">
        <v>15</v>
      </c>
      <c r="D38" s="7" t="s">
        <v>5</v>
      </c>
      <c r="E38" s="7" t="s">
        <v>16</v>
      </c>
      <c r="F38" s="11" t="s">
        <v>17</v>
      </c>
    </row>
    <row r="39" spans="1:6">
      <c r="A39" s="120" t="s">
        <v>30</v>
      </c>
      <c r="B39" s="121"/>
      <c r="C39" s="121"/>
      <c r="D39" s="121"/>
      <c r="E39" s="121"/>
      <c r="F39" s="121"/>
    </row>
    <row r="40" spans="1:6">
      <c r="A40" s="3">
        <v>1</v>
      </c>
      <c r="B40" s="3" t="s">
        <v>19</v>
      </c>
      <c r="C40" s="9">
        <v>2.5899999999999999E-2</v>
      </c>
      <c r="D40" s="13">
        <f t="shared" ref="D40:D44" si="4">C40+$C$9</f>
        <v>0.54549999999999998</v>
      </c>
      <c r="E40" s="8">
        <v>2.3599999999999999E-2</v>
      </c>
      <c r="F40" s="9">
        <f>(D40+E40)</f>
        <v>0.56909999999999994</v>
      </c>
    </row>
    <row r="41" spans="1:6">
      <c r="A41" s="3">
        <v>2</v>
      </c>
      <c r="B41" s="3" t="s">
        <v>20</v>
      </c>
      <c r="C41" s="9">
        <v>2.5899999999999999E-2</v>
      </c>
      <c r="D41" s="13">
        <f t="shared" si="4"/>
        <v>0.54549999999999998</v>
      </c>
      <c r="E41" s="8">
        <v>2.3599999999999999E-2</v>
      </c>
      <c r="F41" s="9">
        <f t="shared" ref="F41:F44" si="5">(D41+E41)</f>
        <v>0.56909999999999994</v>
      </c>
    </row>
    <row r="42" spans="1:6">
      <c r="A42" s="3">
        <v>3</v>
      </c>
      <c r="B42" s="3" t="s">
        <v>21</v>
      </c>
      <c r="C42" s="9">
        <v>2.5899999999999999E-2</v>
      </c>
      <c r="D42" s="13">
        <f t="shared" si="4"/>
        <v>0.54549999999999998</v>
      </c>
      <c r="E42" s="8">
        <v>2.12E-2</v>
      </c>
      <c r="F42" s="9">
        <f t="shared" si="5"/>
        <v>0.56669999999999998</v>
      </c>
    </row>
    <row r="43" spans="1:6">
      <c r="A43" s="3">
        <v>4</v>
      </c>
      <c r="B43" s="3" t="s">
        <v>22</v>
      </c>
      <c r="C43" s="9">
        <v>2.5899999999999999E-2</v>
      </c>
      <c r="D43" s="13">
        <f t="shared" si="4"/>
        <v>0.54549999999999998</v>
      </c>
      <c r="E43" s="8">
        <v>1.89E-2</v>
      </c>
      <c r="F43" s="9">
        <f t="shared" si="5"/>
        <v>0.56440000000000001</v>
      </c>
    </row>
    <row r="44" spans="1:6">
      <c r="A44" s="3">
        <v>5</v>
      </c>
      <c r="B44" s="3" t="s">
        <v>23</v>
      </c>
      <c r="C44" s="9">
        <v>2.5899999999999999E-2</v>
      </c>
      <c r="D44" s="13">
        <f t="shared" si="4"/>
        <v>0.54549999999999998</v>
      </c>
      <c r="E44" s="8">
        <v>1.77E-2</v>
      </c>
      <c r="F44" s="9">
        <f t="shared" si="5"/>
        <v>0.56320000000000003</v>
      </c>
    </row>
    <row r="45" spans="1:6">
      <c r="A45" s="120" t="s">
        <v>31</v>
      </c>
      <c r="B45" s="121"/>
      <c r="C45" s="121"/>
      <c r="D45" s="121"/>
      <c r="E45" s="121"/>
      <c r="F45" s="121"/>
    </row>
    <row r="46" spans="1:6">
      <c r="A46" s="3">
        <v>1</v>
      </c>
      <c r="B46" s="3" t="s">
        <v>20</v>
      </c>
      <c r="C46" s="9">
        <v>3.04E-2</v>
      </c>
      <c r="D46" s="13">
        <f t="shared" ref="D46:D49" si="6">C46+$C$9</f>
        <v>0.54999999999999993</v>
      </c>
      <c r="E46" s="8">
        <v>7.5300000000000006E-2</v>
      </c>
      <c r="F46" s="9">
        <f>(D46+E46)</f>
        <v>0.62529999999999997</v>
      </c>
    </row>
    <row r="47" spans="1:6">
      <c r="A47" s="3">
        <v>2</v>
      </c>
      <c r="B47" s="3" t="s">
        <v>21</v>
      </c>
      <c r="C47" s="9">
        <v>3.04E-2</v>
      </c>
      <c r="D47" s="13">
        <f t="shared" si="6"/>
        <v>0.54999999999999993</v>
      </c>
      <c r="E47" s="8">
        <v>7.1499999999999994E-2</v>
      </c>
      <c r="F47" s="9">
        <f t="shared" ref="F47:F49" si="7">(D47+E47)</f>
        <v>0.62149999999999994</v>
      </c>
    </row>
    <row r="48" spans="1:6">
      <c r="A48" s="3">
        <v>3</v>
      </c>
      <c r="B48" s="3" t="s">
        <v>22</v>
      </c>
      <c r="C48" s="9">
        <v>3.04E-2</v>
      </c>
      <c r="D48" s="13">
        <f t="shared" si="6"/>
        <v>0.54999999999999993</v>
      </c>
      <c r="E48" s="8">
        <v>6.7799999999999999E-2</v>
      </c>
      <c r="F48" s="9">
        <f t="shared" si="7"/>
        <v>0.6177999999999999</v>
      </c>
    </row>
    <row r="49" spans="1:6">
      <c r="A49" s="3">
        <v>4</v>
      </c>
      <c r="B49" s="3" t="s">
        <v>23</v>
      </c>
      <c r="C49" s="9">
        <v>3.04E-2</v>
      </c>
      <c r="D49" s="13">
        <f t="shared" si="6"/>
        <v>0.54999999999999993</v>
      </c>
      <c r="E49" s="8">
        <v>6.7799999999999999E-2</v>
      </c>
      <c r="F49" s="9">
        <f t="shared" si="7"/>
        <v>0.6177999999999999</v>
      </c>
    </row>
    <row r="51" spans="1:6">
      <c r="A51" s="117" t="s">
        <v>32</v>
      </c>
      <c r="B51" s="117"/>
      <c r="C51" s="117"/>
      <c r="D51" s="117"/>
      <c r="E51" s="117"/>
      <c r="F51" s="117"/>
    </row>
    <row r="52" spans="1:6" ht="38.25">
      <c r="A52" s="3" t="s">
        <v>8</v>
      </c>
      <c r="B52" s="3" t="s">
        <v>9</v>
      </c>
      <c r="C52" s="4" t="s">
        <v>10</v>
      </c>
      <c r="D52" s="4" t="s">
        <v>11</v>
      </c>
      <c r="E52" s="4" t="s">
        <v>12</v>
      </c>
      <c r="F52" s="4" t="s">
        <v>13</v>
      </c>
    </row>
    <row r="53" spans="1:6">
      <c r="A53" s="7"/>
      <c r="B53" s="7" t="s">
        <v>14</v>
      </c>
      <c r="C53" s="7" t="s">
        <v>15</v>
      </c>
      <c r="D53" s="7" t="s">
        <v>5</v>
      </c>
      <c r="E53" s="7" t="s">
        <v>16</v>
      </c>
      <c r="F53" s="11" t="s">
        <v>17</v>
      </c>
    </row>
    <row r="54" spans="1:6">
      <c r="A54" s="122" t="s">
        <v>33</v>
      </c>
      <c r="B54" s="122"/>
      <c r="C54" s="122"/>
      <c r="D54" s="122"/>
      <c r="E54" s="122"/>
      <c r="F54" s="122"/>
    </row>
    <row r="55" spans="1:6">
      <c r="A55" s="3">
        <v>1</v>
      </c>
      <c r="B55" s="3" t="s">
        <v>20</v>
      </c>
      <c r="C55" s="9">
        <v>3.4200000000000001E-2</v>
      </c>
      <c r="D55" s="13">
        <f t="shared" ref="D55:D57" si="8">C55+$C$9</f>
        <v>0.55379999999999996</v>
      </c>
      <c r="E55" s="10">
        <v>5.8000000000000003E-2</v>
      </c>
      <c r="F55" s="9">
        <f>(D55+E55)</f>
        <v>0.61180000000000001</v>
      </c>
    </row>
    <row r="56" spans="1:6">
      <c r="A56" s="3">
        <v>2</v>
      </c>
      <c r="B56" s="3" t="s">
        <v>21</v>
      </c>
      <c r="C56" s="9">
        <v>3.4200000000000001E-2</v>
      </c>
      <c r="D56" s="13">
        <f t="shared" si="8"/>
        <v>0.55379999999999996</v>
      </c>
      <c r="E56" s="10">
        <v>5.8000000000000003E-2</v>
      </c>
      <c r="F56" s="9">
        <f t="shared" ref="F56:F57" si="9">(D56+E56)</f>
        <v>0.61180000000000001</v>
      </c>
    </row>
    <row r="57" spans="1:6">
      <c r="A57" s="3">
        <v>3</v>
      </c>
      <c r="B57" s="3" t="s">
        <v>22</v>
      </c>
      <c r="C57" s="9">
        <v>3.4200000000000001E-2</v>
      </c>
      <c r="D57" s="13">
        <f t="shared" si="8"/>
        <v>0.55379999999999996</v>
      </c>
      <c r="E57" s="10">
        <v>5.5100000000000003E-2</v>
      </c>
      <c r="F57" s="9">
        <f t="shared" si="9"/>
        <v>0.6089</v>
      </c>
    </row>
    <row r="58" spans="1:6">
      <c r="A58" s="122" t="s">
        <v>34</v>
      </c>
      <c r="B58" s="122"/>
      <c r="C58" s="122"/>
      <c r="D58" s="122"/>
      <c r="E58" s="122"/>
      <c r="F58" s="122"/>
    </row>
    <row r="59" spans="1:6">
      <c r="A59" s="3">
        <v>1</v>
      </c>
      <c r="B59" s="3" t="s">
        <v>20</v>
      </c>
      <c r="C59" s="9">
        <v>3.4200000000000001E-2</v>
      </c>
      <c r="D59" s="13">
        <f t="shared" ref="D59:D61" si="10">C59+$C$9</f>
        <v>0.55379999999999996</v>
      </c>
      <c r="E59" s="10">
        <v>3.6499999999999998E-2</v>
      </c>
      <c r="F59" s="9">
        <f>(D59+E59)</f>
        <v>0.59029999999999994</v>
      </c>
    </row>
    <row r="60" spans="1:6">
      <c r="A60" s="3">
        <v>2</v>
      </c>
      <c r="B60" s="3" t="s">
        <v>21</v>
      </c>
      <c r="C60" s="9">
        <v>3.4200000000000001E-2</v>
      </c>
      <c r="D60" s="13">
        <f t="shared" si="10"/>
        <v>0.55379999999999996</v>
      </c>
      <c r="E60" s="10">
        <v>3.6499999999999998E-2</v>
      </c>
      <c r="F60" s="9">
        <f t="shared" ref="F60:F61" si="11">(D60+E60)</f>
        <v>0.59029999999999994</v>
      </c>
    </row>
    <row r="61" spans="1:6">
      <c r="A61" s="3">
        <v>3</v>
      </c>
      <c r="B61" s="3" t="s">
        <v>23</v>
      </c>
      <c r="C61" s="9">
        <v>3.4200000000000001E-2</v>
      </c>
      <c r="D61" s="13">
        <f t="shared" si="10"/>
        <v>0.55379999999999996</v>
      </c>
      <c r="E61" s="10">
        <v>3.2899999999999999E-2</v>
      </c>
      <c r="F61" s="9">
        <f t="shared" si="11"/>
        <v>0.5867</v>
      </c>
    </row>
    <row r="63" spans="1:6">
      <c r="A63" s="117" t="s">
        <v>35</v>
      </c>
      <c r="B63" s="117"/>
      <c r="C63" s="117"/>
      <c r="D63" s="117"/>
      <c r="E63" s="117"/>
      <c r="F63" s="117"/>
    </row>
    <row r="64" spans="1:6" ht="38.25">
      <c r="A64" s="3" t="s">
        <v>8</v>
      </c>
      <c r="B64" s="3" t="s">
        <v>9</v>
      </c>
      <c r="C64" s="4" t="s">
        <v>10</v>
      </c>
      <c r="D64" s="4" t="s">
        <v>11</v>
      </c>
      <c r="E64" s="4" t="s">
        <v>12</v>
      </c>
      <c r="F64" s="4" t="s">
        <v>13</v>
      </c>
    </row>
    <row r="65" spans="1:6">
      <c r="A65" s="7"/>
      <c r="B65" s="7" t="s">
        <v>14</v>
      </c>
      <c r="C65" s="7" t="s">
        <v>15</v>
      </c>
      <c r="D65" s="7" t="s">
        <v>5</v>
      </c>
      <c r="E65" s="7" t="s">
        <v>16</v>
      </c>
      <c r="F65" s="11" t="s">
        <v>17</v>
      </c>
    </row>
    <row r="66" spans="1:6">
      <c r="A66" s="120" t="s">
        <v>36</v>
      </c>
      <c r="B66" s="121"/>
      <c r="C66" s="121"/>
      <c r="D66" s="121"/>
      <c r="E66" s="121"/>
      <c r="F66" s="121"/>
    </row>
    <row r="67" spans="1:6">
      <c r="A67" s="3">
        <v>1</v>
      </c>
      <c r="B67" s="3" t="s">
        <v>20</v>
      </c>
      <c r="C67" s="9">
        <v>3.04E-2</v>
      </c>
      <c r="D67" s="13">
        <f t="shared" ref="D67:D70" si="12">C67+$C$9</f>
        <v>0.54999999999999993</v>
      </c>
      <c r="E67" s="8">
        <v>2.1499999999999998E-2</v>
      </c>
      <c r="F67" s="9">
        <f>(D67+E67)</f>
        <v>0.5714999999999999</v>
      </c>
    </row>
    <row r="68" spans="1:6">
      <c r="A68" s="3">
        <v>2</v>
      </c>
      <c r="B68" s="3" t="s">
        <v>21</v>
      </c>
      <c r="C68" s="9">
        <v>3.04E-2</v>
      </c>
      <c r="D68" s="13">
        <f t="shared" si="12"/>
        <v>0.54999999999999993</v>
      </c>
      <c r="E68" s="8">
        <v>1.9400000000000001E-2</v>
      </c>
      <c r="F68" s="9">
        <f t="shared" ref="F68:F70" si="13">(D68+E68)</f>
        <v>0.56939999999999991</v>
      </c>
    </row>
    <row r="69" spans="1:6">
      <c r="A69" s="3">
        <v>3</v>
      </c>
      <c r="B69" s="3" t="s">
        <v>22</v>
      </c>
      <c r="C69" s="9">
        <v>3.04E-2</v>
      </c>
      <c r="D69" s="13">
        <f t="shared" si="12"/>
        <v>0.54999999999999993</v>
      </c>
      <c r="E69" s="8">
        <v>1.83E-2</v>
      </c>
      <c r="F69" s="9">
        <f t="shared" si="13"/>
        <v>0.56829999999999992</v>
      </c>
    </row>
    <row r="70" spans="1:6">
      <c r="A70" s="3">
        <v>4</v>
      </c>
      <c r="B70" s="3" t="s">
        <v>23</v>
      </c>
      <c r="C70" s="9">
        <v>3.04E-2</v>
      </c>
      <c r="D70" s="13">
        <f t="shared" si="12"/>
        <v>0.54999999999999993</v>
      </c>
      <c r="E70" s="8">
        <v>1.72E-2</v>
      </c>
      <c r="F70" s="9">
        <f t="shared" si="13"/>
        <v>0.56719999999999993</v>
      </c>
    </row>
    <row r="71" spans="1:6">
      <c r="A71" s="120" t="s">
        <v>37</v>
      </c>
      <c r="B71" s="121"/>
      <c r="C71" s="121"/>
      <c r="D71" s="121"/>
      <c r="E71" s="121"/>
      <c r="F71" s="121"/>
    </row>
    <row r="72" spans="1:6">
      <c r="A72" s="3">
        <v>1</v>
      </c>
      <c r="B72" s="3" t="s">
        <v>19</v>
      </c>
      <c r="C72" s="9">
        <v>3.04E-2</v>
      </c>
      <c r="D72" s="13">
        <f t="shared" ref="D72:D76" si="14">C72+$C$9</f>
        <v>0.54999999999999993</v>
      </c>
      <c r="E72" s="8">
        <v>5.0200000000000002E-2</v>
      </c>
      <c r="F72" s="9">
        <f>(D72+E72)</f>
        <v>0.60019999999999996</v>
      </c>
    </row>
    <row r="73" spans="1:6">
      <c r="A73" s="3">
        <v>2</v>
      </c>
      <c r="B73" s="3" t="s">
        <v>20</v>
      </c>
      <c r="C73" s="9">
        <v>3.04E-2</v>
      </c>
      <c r="D73" s="13">
        <f t="shared" si="14"/>
        <v>0.54999999999999993</v>
      </c>
      <c r="E73" s="8">
        <v>3.8600000000000002E-2</v>
      </c>
      <c r="F73" s="9">
        <f t="shared" ref="F73:F76" si="15">(D73+E73)</f>
        <v>0.5885999999999999</v>
      </c>
    </row>
    <row r="74" spans="1:6">
      <c r="A74" s="3">
        <v>3</v>
      </c>
      <c r="B74" s="3" t="s">
        <v>21</v>
      </c>
      <c r="C74" s="9">
        <v>3.04E-2</v>
      </c>
      <c r="D74" s="13">
        <f t="shared" si="14"/>
        <v>0.54999999999999993</v>
      </c>
      <c r="E74" s="8">
        <v>3.8600000000000002E-2</v>
      </c>
      <c r="F74" s="9">
        <f t="shared" si="15"/>
        <v>0.5885999999999999</v>
      </c>
    </row>
    <row r="75" spans="1:6">
      <c r="A75" s="3">
        <v>4</v>
      </c>
      <c r="B75" s="3" t="s">
        <v>22</v>
      </c>
      <c r="C75" s="9">
        <v>3.04E-2</v>
      </c>
      <c r="D75" s="13">
        <f t="shared" si="14"/>
        <v>0.54999999999999993</v>
      </c>
      <c r="E75" s="8">
        <v>3.6700000000000003E-2</v>
      </c>
      <c r="F75" s="9">
        <f t="shared" si="15"/>
        <v>0.58669999999999989</v>
      </c>
    </row>
    <row r="76" spans="1:6">
      <c r="A76" s="3">
        <v>5</v>
      </c>
      <c r="B76" s="3" t="s">
        <v>23</v>
      </c>
      <c r="C76" s="9">
        <v>3.04E-2</v>
      </c>
      <c r="D76" s="13">
        <f t="shared" si="14"/>
        <v>0.54999999999999993</v>
      </c>
      <c r="E76" s="8">
        <v>3.4700000000000002E-2</v>
      </c>
      <c r="F76" s="9">
        <f t="shared" si="15"/>
        <v>0.58469999999999989</v>
      </c>
    </row>
    <row r="77" spans="1:6">
      <c r="A77" s="122" t="s">
        <v>38</v>
      </c>
      <c r="B77" s="122"/>
      <c r="C77" s="122"/>
      <c r="D77" s="122"/>
      <c r="E77" s="122"/>
      <c r="F77" s="122"/>
    </row>
    <row r="78" spans="1:6">
      <c r="A78" s="3">
        <v>1</v>
      </c>
      <c r="B78" s="3" t="s">
        <v>19</v>
      </c>
      <c r="C78" s="9">
        <v>3.4200000000000001E-2</v>
      </c>
      <c r="D78" s="13">
        <f t="shared" ref="D78:D81" si="16">C78+$C$9</f>
        <v>0.55379999999999996</v>
      </c>
      <c r="E78" s="8">
        <v>2.8500000000000001E-2</v>
      </c>
      <c r="F78" s="9">
        <f>(D78+E78)</f>
        <v>0.58229999999999993</v>
      </c>
    </row>
    <row r="79" spans="1:6">
      <c r="A79" s="3">
        <v>2</v>
      </c>
      <c r="B79" s="3" t="s">
        <v>20</v>
      </c>
      <c r="C79" s="9">
        <v>3.4200000000000001E-2</v>
      </c>
      <c r="D79" s="13">
        <f t="shared" si="16"/>
        <v>0.55379999999999996</v>
      </c>
      <c r="E79" s="8">
        <v>2.4799999999999999E-2</v>
      </c>
      <c r="F79" s="9">
        <f t="shared" ref="F79:F81" si="17">(D79+E79)</f>
        <v>0.5786</v>
      </c>
    </row>
    <row r="80" spans="1:6">
      <c r="A80" s="3">
        <v>3</v>
      </c>
      <c r="B80" s="3" t="s">
        <v>21</v>
      </c>
      <c r="C80" s="9">
        <v>3.4200000000000001E-2</v>
      </c>
      <c r="D80" s="13">
        <f t="shared" si="16"/>
        <v>0.55379999999999996</v>
      </c>
      <c r="E80" s="8">
        <v>2.23E-2</v>
      </c>
      <c r="F80" s="9">
        <f t="shared" si="17"/>
        <v>0.57609999999999995</v>
      </c>
    </row>
    <row r="81" spans="1:6">
      <c r="A81" s="3">
        <v>4</v>
      </c>
      <c r="B81" s="3" t="s">
        <v>23</v>
      </c>
      <c r="C81" s="9">
        <v>3.4200000000000001E-2</v>
      </c>
      <c r="D81" s="13">
        <f t="shared" si="16"/>
        <v>0.55379999999999996</v>
      </c>
      <c r="E81" s="8">
        <v>1.9800000000000002E-2</v>
      </c>
      <c r="F81" s="9">
        <f t="shared" si="17"/>
        <v>0.5736</v>
      </c>
    </row>
    <row r="83" spans="1:6">
      <c r="A83" s="117" t="s">
        <v>39</v>
      </c>
      <c r="B83" s="117"/>
      <c r="C83" s="117"/>
      <c r="D83" s="117"/>
      <c r="E83" s="117"/>
      <c r="F83" s="117"/>
    </row>
    <row r="84" spans="1:6" ht="38.25">
      <c r="A84" s="3" t="s">
        <v>8</v>
      </c>
      <c r="B84" s="3" t="s">
        <v>9</v>
      </c>
      <c r="C84" s="4" t="s">
        <v>10</v>
      </c>
      <c r="D84" s="4" t="s">
        <v>11</v>
      </c>
      <c r="E84" s="4" t="s">
        <v>12</v>
      </c>
      <c r="F84" s="4" t="s">
        <v>13</v>
      </c>
    </row>
    <row r="85" spans="1:6">
      <c r="A85" s="7"/>
      <c r="B85" s="7" t="s">
        <v>14</v>
      </c>
      <c r="C85" s="7" t="s">
        <v>15</v>
      </c>
      <c r="D85" s="7" t="s">
        <v>5</v>
      </c>
      <c r="E85" s="7" t="s">
        <v>16</v>
      </c>
      <c r="F85" s="11" t="s">
        <v>17</v>
      </c>
    </row>
    <row r="86" spans="1:6">
      <c r="A86" s="120" t="s">
        <v>40</v>
      </c>
      <c r="B86" s="121"/>
      <c r="C86" s="121"/>
      <c r="D86" s="121"/>
      <c r="E86" s="121"/>
      <c r="F86" s="121"/>
    </row>
    <row r="87" spans="1:6">
      <c r="A87" s="3">
        <v>1</v>
      </c>
      <c r="B87" s="3" t="s">
        <v>19</v>
      </c>
      <c r="C87" s="9">
        <v>2.8199999999999999E-2</v>
      </c>
      <c r="D87" s="13">
        <f t="shared" ref="D87:D93" si="18">C87+$C$9</f>
        <v>0.54779999999999995</v>
      </c>
      <c r="E87" s="8">
        <v>5.2999999999999999E-2</v>
      </c>
      <c r="F87" s="9">
        <f>(D87+E87)</f>
        <v>0.6008</v>
      </c>
    </row>
    <row r="88" spans="1:6">
      <c r="A88" s="3">
        <v>2</v>
      </c>
      <c r="B88" s="3" t="s">
        <v>20</v>
      </c>
      <c r="C88" s="9">
        <v>2.8199999999999999E-2</v>
      </c>
      <c r="D88" s="13">
        <f t="shared" si="18"/>
        <v>0.54779999999999995</v>
      </c>
      <c r="E88" s="8">
        <v>4.4200000000000003E-2</v>
      </c>
      <c r="F88" s="9">
        <f t="shared" ref="F88:F93" si="19">(D88+E88)</f>
        <v>0.59199999999999997</v>
      </c>
    </row>
    <row r="89" spans="1:6">
      <c r="A89" s="3">
        <v>3</v>
      </c>
      <c r="B89" s="3" t="s">
        <v>21</v>
      </c>
      <c r="C89" s="9">
        <v>2.8199999999999999E-2</v>
      </c>
      <c r="D89" s="13">
        <f t="shared" si="18"/>
        <v>0.54779999999999995</v>
      </c>
      <c r="E89" s="8">
        <v>4.2000000000000003E-2</v>
      </c>
      <c r="F89" s="9">
        <f t="shared" si="19"/>
        <v>0.58979999999999999</v>
      </c>
    </row>
    <row r="90" spans="1:6">
      <c r="A90" s="3">
        <v>4</v>
      </c>
      <c r="B90" s="3" t="s">
        <v>22</v>
      </c>
      <c r="C90" s="9">
        <v>2.8199999999999999E-2</v>
      </c>
      <c r="D90" s="13">
        <f t="shared" si="18"/>
        <v>0.54779999999999995</v>
      </c>
      <c r="E90" s="8">
        <v>3.9800000000000002E-2</v>
      </c>
      <c r="F90" s="9">
        <f t="shared" si="19"/>
        <v>0.5875999999999999</v>
      </c>
    </row>
    <row r="91" spans="1:6">
      <c r="A91" s="3">
        <v>5</v>
      </c>
      <c r="B91" s="3" t="s">
        <v>23</v>
      </c>
      <c r="C91" s="9">
        <v>2.8199999999999999E-2</v>
      </c>
      <c r="D91" s="13">
        <f t="shared" si="18"/>
        <v>0.54779999999999995</v>
      </c>
      <c r="E91" s="8">
        <v>3.7600000000000001E-2</v>
      </c>
      <c r="F91" s="9">
        <f t="shared" si="19"/>
        <v>0.58539999999999992</v>
      </c>
    </row>
    <row r="92" spans="1:6">
      <c r="A92" s="3">
        <v>6</v>
      </c>
      <c r="B92" s="3" t="s">
        <v>24</v>
      </c>
      <c r="C92" s="9">
        <v>2.8199999999999999E-2</v>
      </c>
      <c r="D92" s="13">
        <f t="shared" si="18"/>
        <v>0.54779999999999995</v>
      </c>
      <c r="E92" s="8">
        <v>3.5400000000000001E-2</v>
      </c>
      <c r="F92" s="9">
        <f t="shared" si="19"/>
        <v>0.58319999999999994</v>
      </c>
    </row>
    <row r="93" spans="1:6">
      <c r="A93" s="3">
        <v>7</v>
      </c>
      <c r="B93" s="3" t="s">
        <v>25</v>
      </c>
      <c r="C93" s="9">
        <v>2.8199999999999999E-2</v>
      </c>
      <c r="D93" s="13">
        <f t="shared" si="18"/>
        <v>0.54779999999999995</v>
      </c>
      <c r="E93" s="8">
        <v>3.5400000000000001E-2</v>
      </c>
      <c r="F93" s="9">
        <f t="shared" si="19"/>
        <v>0.58319999999999994</v>
      </c>
    </row>
    <row r="94" spans="1:6">
      <c r="A94" s="120" t="s">
        <v>41</v>
      </c>
      <c r="B94" s="121"/>
      <c r="C94" s="121"/>
      <c r="D94" s="121"/>
      <c r="E94" s="121"/>
      <c r="F94" s="121"/>
    </row>
    <row r="95" spans="1:6">
      <c r="A95" s="3">
        <v>1</v>
      </c>
      <c r="B95" s="3" t="s">
        <v>20</v>
      </c>
      <c r="C95" s="9">
        <v>2.8199999999999999E-2</v>
      </c>
      <c r="D95" s="13">
        <f t="shared" ref="D95:D97" si="20">C95+$C$9</f>
        <v>0.54779999999999995</v>
      </c>
      <c r="E95" s="8">
        <v>2.18E-2</v>
      </c>
      <c r="F95" s="9">
        <f>(D95+E95)</f>
        <v>0.5696</v>
      </c>
    </row>
    <row r="96" spans="1:6">
      <c r="A96" s="3">
        <v>2</v>
      </c>
      <c r="B96" s="3" t="s">
        <v>22</v>
      </c>
      <c r="C96" s="9">
        <v>2.8199999999999999E-2</v>
      </c>
      <c r="D96" s="13">
        <f t="shared" si="20"/>
        <v>0.54779999999999995</v>
      </c>
      <c r="E96" s="8">
        <v>1.7399999999999999E-2</v>
      </c>
      <c r="F96" s="9">
        <f t="shared" ref="F96:F97" si="21">(D96+E96)</f>
        <v>0.56519999999999992</v>
      </c>
    </row>
    <row r="97" spans="1:6">
      <c r="A97" s="3">
        <v>3</v>
      </c>
      <c r="B97" s="3" t="s">
        <v>23</v>
      </c>
      <c r="C97" s="9">
        <v>2.8199999999999999E-2</v>
      </c>
      <c r="D97" s="13">
        <f t="shared" si="20"/>
        <v>0.54779999999999995</v>
      </c>
      <c r="E97" s="8">
        <v>1.7399999999999999E-2</v>
      </c>
      <c r="F97" s="9">
        <f t="shared" si="21"/>
        <v>0.56519999999999992</v>
      </c>
    </row>
    <row r="99" spans="1:6">
      <c r="A99" s="117" t="s">
        <v>42</v>
      </c>
      <c r="B99" s="117"/>
      <c r="C99" s="117"/>
      <c r="D99" s="117"/>
      <c r="E99" s="117"/>
      <c r="F99" s="117"/>
    </row>
    <row r="100" spans="1:6" ht="38.25">
      <c r="A100" s="3" t="s">
        <v>8</v>
      </c>
      <c r="B100" s="3" t="s">
        <v>9</v>
      </c>
      <c r="C100" s="4" t="s">
        <v>10</v>
      </c>
      <c r="D100" s="4" t="s">
        <v>11</v>
      </c>
      <c r="E100" s="4" t="s">
        <v>12</v>
      </c>
      <c r="F100" s="4" t="s">
        <v>13</v>
      </c>
    </row>
    <row r="101" spans="1:6">
      <c r="A101" s="7"/>
      <c r="B101" s="7" t="s">
        <v>14</v>
      </c>
      <c r="C101" s="7" t="s">
        <v>15</v>
      </c>
      <c r="D101" s="7" t="s">
        <v>5</v>
      </c>
      <c r="E101" s="7" t="s">
        <v>16</v>
      </c>
      <c r="F101" s="11" t="s">
        <v>17</v>
      </c>
    </row>
    <row r="102" spans="1:6">
      <c r="A102" s="120" t="s">
        <v>43</v>
      </c>
      <c r="B102" s="121"/>
      <c r="C102" s="121"/>
      <c r="D102" s="121"/>
      <c r="E102" s="121"/>
      <c r="F102" s="121"/>
    </row>
    <row r="103" spans="1:6">
      <c r="A103" s="3">
        <v>1</v>
      </c>
      <c r="B103" s="3" t="s">
        <v>20</v>
      </c>
      <c r="C103" s="9">
        <v>3.1199999999999999E-2</v>
      </c>
      <c r="D103" s="13">
        <f t="shared" ref="D103:D105" si="22">C103+$C$9</f>
        <v>0.55079999999999996</v>
      </c>
      <c r="E103" s="8">
        <v>4.3099999999999999E-2</v>
      </c>
      <c r="F103" s="9">
        <f>(D103+E103)</f>
        <v>0.59389999999999998</v>
      </c>
    </row>
    <row r="104" spans="1:6">
      <c r="A104" s="3">
        <v>2</v>
      </c>
      <c r="B104" s="3" t="s">
        <v>21</v>
      </c>
      <c r="C104" s="9">
        <v>3.1199999999999999E-2</v>
      </c>
      <c r="D104" s="13">
        <f t="shared" si="22"/>
        <v>0.55079999999999996</v>
      </c>
      <c r="E104" s="8">
        <v>3.4500000000000003E-2</v>
      </c>
      <c r="F104" s="9">
        <f t="shared" ref="F104:F105" si="23">(D104+E104)</f>
        <v>0.58529999999999993</v>
      </c>
    </row>
    <row r="105" spans="1:6">
      <c r="A105" s="3">
        <v>3</v>
      </c>
      <c r="B105" s="3" t="s">
        <v>22</v>
      </c>
      <c r="C105" s="9">
        <v>3.1199999999999999E-2</v>
      </c>
      <c r="D105" s="13">
        <f t="shared" si="22"/>
        <v>0.55079999999999996</v>
      </c>
      <c r="E105" s="8">
        <v>3.2300000000000002E-2</v>
      </c>
      <c r="F105" s="9">
        <f t="shared" si="23"/>
        <v>0.58309999999999995</v>
      </c>
    </row>
    <row r="106" spans="1:6">
      <c r="A106" s="120" t="s">
        <v>44</v>
      </c>
      <c r="B106" s="121"/>
      <c r="C106" s="121"/>
      <c r="D106" s="121"/>
      <c r="E106" s="121"/>
      <c r="F106" s="121"/>
    </row>
    <row r="107" spans="1:6">
      <c r="A107" s="3">
        <v>1</v>
      </c>
      <c r="B107" s="3" t="s">
        <v>19</v>
      </c>
      <c r="C107" s="9">
        <v>3.1199999999999999E-2</v>
      </c>
      <c r="D107" s="13">
        <f t="shared" ref="D107:D110" si="24">C107+$C$9</f>
        <v>0.55079999999999996</v>
      </c>
      <c r="E107" s="8">
        <v>3.78E-2</v>
      </c>
      <c r="F107" s="9">
        <f>(D107+E107)</f>
        <v>0.58860000000000001</v>
      </c>
    </row>
    <row r="108" spans="1:6">
      <c r="A108" s="3">
        <v>2</v>
      </c>
      <c r="B108" s="3" t="s">
        <v>20</v>
      </c>
      <c r="C108" s="9">
        <v>3.1199999999999999E-2</v>
      </c>
      <c r="D108" s="13">
        <f t="shared" si="24"/>
        <v>0.55079999999999996</v>
      </c>
      <c r="E108" s="8">
        <v>3.0200000000000001E-2</v>
      </c>
      <c r="F108" s="9">
        <f t="shared" ref="F108:F110" si="25">(D108+E108)</f>
        <v>0.58099999999999996</v>
      </c>
    </row>
    <row r="109" spans="1:6">
      <c r="A109" s="3">
        <v>3</v>
      </c>
      <c r="B109" s="3" t="s">
        <v>21</v>
      </c>
      <c r="C109" s="9">
        <v>3.1199999999999999E-2</v>
      </c>
      <c r="D109" s="13">
        <f t="shared" si="24"/>
        <v>0.55079999999999996</v>
      </c>
      <c r="E109" s="8">
        <v>3.0200000000000001E-2</v>
      </c>
      <c r="F109" s="9">
        <f t="shared" si="25"/>
        <v>0.58099999999999996</v>
      </c>
    </row>
    <row r="110" spans="1:6">
      <c r="A110" s="3">
        <v>4</v>
      </c>
      <c r="B110" s="3" t="s">
        <v>23</v>
      </c>
      <c r="C110" s="9">
        <v>3.1199999999999999E-2</v>
      </c>
      <c r="D110" s="13">
        <f t="shared" si="24"/>
        <v>0.55079999999999996</v>
      </c>
      <c r="E110" s="8">
        <v>2.7199999999999998E-2</v>
      </c>
      <c r="F110" s="9">
        <f t="shared" si="25"/>
        <v>0.57799999999999996</v>
      </c>
    </row>
    <row r="111" spans="1:6">
      <c r="A111" s="120" t="s">
        <v>45</v>
      </c>
      <c r="B111" s="121"/>
      <c r="C111" s="121"/>
      <c r="D111" s="121"/>
      <c r="E111" s="121"/>
      <c r="F111" s="121"/>
    </row>
    <row r="112" spans="1:6">
      <c r="A112" s="3">
        <v>1</v>
      </c>
      <c r="B112" s="3" t="s">
        <v>19</v>
      </c>
      <c r="C112" s="9">
        <v>3.1199999999999999E-2</v>
      </c>
      <c r="D112" s="13">
        <f t="shared" ref="D112:D113" si="26">C112+$C$9</f>
        <v>0.55079999999999996</v>
      </c>
      <c r="E112" s="8">
        <v>3.2399999999999998E-2</v>
      </c>
      <c r="F112" s="9">
        <f>(D112+E112)</f>
        <v>0.58319999999999994</v>
      </c>
    </row>
    <row r="113" spans="1:6">
      <c r="A113" s="3">
        <v>2</v>
      </c>
      <c r="B113" s="3" t="s">
        <v>20</v>
      </c>
      <c r="C113" s="9">
        <v>3.1199999999999999E-2</v>
      </c>
      <c r="D113" s="13">
        <f t="shared" si="26"/>
        <v>0.55079999999999996</v>
      </c>
      <c r="E113" s="8">
        <v>3.2399999999999998E-2</v>
      </c>
      <c r="F113" s="9">
        <f>(D113+E113)</f>
        <v>0.58319999999999994</v>
      </c>
    </row>
    <row r="115" spans="1:6">
      <c r="A115" s="117" t="s">
        <v>46</v>
      </c>
      <c r="B115" s="117"/>
      <c r="C115" s="117"/>
      <c r="D115" s="117"/>
      <c r="E115" s="117"/>
      <c r="F115" s="117"/>
    </row>
    <row r="116" spans="1:6" ht="38.25">
      <c r="A116" s="3" t="s">
        <v>8</v>
      </c>
      <c r="B116" s="3" t="s">
        <v>9</v>
      </c>
      <c r="C116" s="4" t="s">
        <v>10</v>
      </c>
      <c r="D116" s="4" t="s">
        <v>11</v>
      </c>
      <c r="E116" s="4" t="s">
        <v>12</v>
      </c>
      <c r="F116" s="4" t="s">
        <v>13</v>
      </c>
    </row>
    <row r="117" spans="1:6">
      <c r="A117" s="7"/>
      <c r="B117" s="7" t="s">
        <v>14</v>
      </c>
      <c r="C117" s="7" t="s">
        <v>15</v>
      </c>
      <c r="D117" s="7" t="s">
        <v>5</v>
      </c>
      <c r="E117" s="7" t="s">
        <v>16</v>
      </c>
      <c r="F117" s="11" t="s">
        <v>17</v>
      </c>
    </row>
    <row r="118" spans="1:6">
      <c r="A118" s="120" t="s">
        <v>47</v>
      </c>
      <c r="B118" s="121"/>
      <c r="C118" s="121"/>
      <c r="D118" s="121"/>
      <c r="E118" s="121"/>
      <c r="F118" s="121"/>
    </row>
    <row r="119" spans="1:6">
      <c r="A119" s="3">
        <v>1</v>
      </c>
      <c r="B119" s="3" t="s">
        <v>20</v>
      </c>
      <c r="C119" s="9">
        <v>2.5000000000000001E-2</v>
      </c>
      <c r="D119" s="13">
        <f t="shared" ref="D119:D123" si="27">C119+$C$9</f>
        <v>0.54459999999999997</v>
      </c>
      <c r="E119" s="8">
        <v>3.5700000000000003E-2</v>
      </c>
      <c r="F119" s="9">
        <f>(D119+E119)</f>
        <v>0.58029999999999993</v>
      </c>
    </row>
    <row r="120" spans="1:6">
      <c r="A120" s="3">
        <v>2</v>
      </c>
      <c r="B120" s="3" t="s">
        <v>21</v>
      </c>
      <c r="C120" s="9">
        <v>2.5000000000000001E-2</v>
      </c>
      <c r="D120" s="13">
        <f t="shared" si="27"/>
        <v>0.54459999999999997</v>
      </c>
      <c r="E120" s="8">
        <v>2.86E-2</v>
      </c>
      <c r="F120" s="9">
        <f t="shared" ref="F120:F123" si="28">(D120+E120)</f>
        <v>0.57319999999999993</v>
      </c>
    </row>
    <row r="121" spans="1:6">
      <c r="A121" s="3">
        <v>3</v>
      </c>
      <c r="B121" s="3" t="s">
        <v>22</v>
      </c>
      <c r="C121" s="9">
        <v>2.5000000000000001E-2</v>
      </c>
      <c r="D121" s="13">
        <f t="shared" si="27"/>
        <v>0.54459999999999997</v>
      </c>
      <c r="E121" s="8">
        <v>2.6800000000000001E-2</v>
      </c>
      <c r="F121" s="9">
        <f t="shared" si="28"/>
        <v>0.57140000000000002</v>
      </c>
    </row>
    <row r="122" spans="1:6">
      <c r="A122" s="3">
        <v>4</v>
      </c>
      <c r="B122" s="3" t="s">
        <v>23</v>
      </c>
      <c r="C122" s="9">
        <v>2.5000000000000001E-2</v>
      </c>
      <c r="D122" s="13">
        <f t="shared" si="27"/>
        <v>0.54459999999999997</v>
      </c>
      <c r="E122" s="8">
        <v>2.5000000000000001E-2</v>
      </c>
      <c r="F122" s="9">
        <f t="shared" si="28"/>
        <v>0.5696</v>
      </c>
    </row>
    <row r="123" spans="1:6">
      <c r="A123" s="3">
        <v>5</v>
      </c>
      <c r="B123" s="3" t="s">
        <v>24</v>
      </c>
      <c r="C123" s="9">
        <v>2.5000000000000001E-2</v>
      </c>
      <c r="D123" s="13">
        <f t="shared" si="27"/>
        <v>0.54459999999999997</v>
      </c>
      <c r="E123" s="8">
        <v>2.3199999999999998E-2</v>
      </c>
      <c r="F123" s="9">
        <f t="shared" si="28"/>
        <v>0.56779999999999997</v>
      </c>
    </row>
    <row r="125" spans="1:6">
      <c r="A125" s="117" t="s">
        <v>48</v>
      </c>
      <c r="B125" s="117"/>
      <c r="C125" s="117"/>
      <c r="D125" s="117"/>
      <c r="E125" s="117"/>
      <c r="F125" s="117"/>
    </row>
    <row r="126" spans="1:6" ht="38.25">
      <c r="A126" s="3" t="s">
        <v>8</v>
      </c>
      <c r="B126" s="3" t="s">
        <v>9</v>
      </c>
      <c r="C126" s="4" t="s">
        <v>10</v>
      </c>
      <c r="D126" s="4" t="s">
        <v>11</v>
      </c>
      <c r="E126" s="4" t="s">
        <v>12</v>
      </c>
      <c r="F126" s="4" t="s">
        <v>13</v>
      </c>
    </row>
    <row r="127" spans="1:6">
      <c r="A127" s="7"/>
      <c r="B127" s="7" t="s">
        <v>14</v>
      </c>
      <c r="C127" s="7" t="s">
        <v>15</v>
      </c>
      <c r="D127" s="7" t="s">
        <v>5</v>
      </c>
      <c r="E127" s="7" t="s">
        <v>16</v>
      </c>
      <c r="F127" s="11" t="s">
        <v>17</v>
      </c>
    </row>
    <row r="128" spans="1:6">
      <c r="A128" s="120" t="s">
        <v>49</v>
      </c>
      <c r="B128" s="121"/>
      <c r="C128" s="121"/>
      <c r="D128" s="121"/>
      <c r="E128" s="121"/>
      <c r="F128" s="121"/>
    </row>
    <row r="129" spans="1:6">
      <c r="A129" s="3">
        <v>1</v>
      </c>
      <c r="B129" s="3" t="s">
        <v>19</v>
      </c>
      <c r="C129" s="9">
        <v>2.6599999999999999E-2</v>
      </c>
      <c r="D129" s="13">
        <f t="shared" ref="D129:D134" si="29">C129+$C$9</f>
        <v>0.54619999999999991</v>
      </c>
      <c r="E129" s="8">
        <v>3.2099999999999997E-2</v>
      </c>
      <c r="F129" s="9">
        <f>(D129+E129)</f>
        <v>0.57829999999999993</v>
      </c>
    </row>
    <row r="130" spans="1:6">
      <c r="A130" s="3">
        <v>2</v>
      </c>
      <c r="B130" s="3" t="s">
        <v>20</v>
      </c>
      <c r="C130" s="9">
        <v>2.6599999999999999E-2</v>
      </c>
      <c r="D130" s="13">
        <f t="shared" si="29"/>
        <v>0.54619999999999991</v>
      </c>
      <c r="E130" s="8">
        <v>3.2099999999999997E-2</v>
      </c>
      <c r="F130" s="9">
        <f t="shared" ref="F130:F134" si="30">(D130+E130)</f>
        <v>0.57829999999999993</v>
      </c>
    </row>
    <row r="131" spans="1:6">
      <c r="A131" s="3">
        <v>3</v>
      </c>
      <c r="B131" s="3" t="s">
        <v>21</v>
      </c>
      <c r="C131" s="9">
        <v>2.6599999999999999E-2</v>
      </c>
      <c r="D131" s="13">
        <f t="shared" si="29"/>
        <v>0.54619999999999991</v>
      </c>
      <c r="E131" s="8">
        <v>3.2099999999999997E-2</v>
      </c>
      <c r="F131" s="9">
        <f t="shared" si="30"/>
        <v>0.57829999999999993</v>
      </c>
    </row>
    <row r="132" spans="1:6">
      <c r="A132" s="3">
        <v>4</v>
      </c>
      <c r="B132" s="3" t="s">
        <v>22</v>
      </c>
      <c r="C132" s="9">
        <v>2.6599999999999999E-2</v>
      </c>
      <c r="D132" s="13">
        <f t="shared" si="29"/>
        <v>0.54619999999999991</v>
      </c>
      <c r="E132" s="8">
        <v>3.0499999999999999E-2</v>
      </c>
      <c r="F132" s="9">
        <f t="shared" si="30"/>
        <v>0.57669999999999988</v>
      </c>
    </row>
    <row r="133" spans="1:6">
      <c r="A133" s="3">
        <v>5</v>
      </c>
      <c r="B133" s="3" t="s">
        <v>23</v>
      </c>
      <c r="C133" s="9">
        <v>2.6599999999999999E-2</v>
      </c>
      <c r="D133" s="13">
        <f t="shared" si="29"/>
        <v>0.54619999999999991</v>
      </c>
      <c r="E133" s="8">
        <v>2.8899999999999999E-2</v>
      </c>
      <c r="F133" s="9">
        <f t="shared" si="30"/>
        <v>0.57509999999999994</v>
      </c>
    </row>
    <row r="134" spans="1:6">
      <c r="A134" s="3">
        <v>6</v>
      </c>
      <c r="B134" s="3" t="s">
        <v>24</v>
      </c>
      <c r="C134" s="9">
        <v>2.6599999999999999E-2</v>
      </c>
      <c r="D134" s="13">
        <f t="shared" si="29"/>
        <v>0.54619999999999991</v>
      </c>
      <c r="E134" s="8">
        <v>2.7300000000000001E-2</v>
      </c>
      <c r="F134" s="9">
        <f t="shared" si="30"/>
        <v>0.5734999999999999</v>
      </c>
    </row>
    <row r="135" spans="1:6">
      <c r="A135" s="120" t="s">
        <v>50</v>
      </c>
      <c r="B135" s="121"/>
      <c r="C135" s="121"/>
      <c r="D135" s="121"/>
      <c r="E135" s="121"/>
      <c r="F135" s="121"/>
    </row>
    <row r="136" spans="1:6">
      <c r="A136" s="3">
        <v>1</v>
      </c>
      <c r="B136" s="3" t="s">
        <v>19</v>
      </c>
      <c r="C136" s="9">
        <v>2.6599999999999999E-2</v>
      </c>
      <c r="D136" s="13">
        <f t="shared" ref="D136:D140" si="31">C136+$C$9</f>
        <v>0.54619999999999991</v>
      </c>
      <c r="E136" s="8">
        <v>5.0500000000000003E-2</v>
      </c>
      <c r="F136" s="9">
        <f>(D136+E136)</f>
        <v>0.5966999999999999</v>
      </c>
    </row>
    <row r="137" spans="1:6">
      <c r="A137" s="3">
        <v>2</v>
      </c>
      <c r="B137" s="3" t="s">
        <v>20</v>
      </c>
      <c r="C137" s="9">
        <v>2.6599999999999999E-2</v>
      </c>
      <c r="D137" s="13">
        <f t="shared" si="31"/>
        <v>0.54619999999999991</v>
      </c>
      <c r="E137" s="8">
        <v>4.2099999999999999E-2</v>
      </c>
      <c r="F137" s="9">
        <f t="shared" ref="F137:F140" si="32">(D137+E137)</f>
        <v>0.58829999999999993</v>
      </c>
    </row>
    <row r="138" spans="1:6">
      <c r="A138" s="3">
        <v>3</v>
      </c>
      <c r="B138" s="3" t="s">
        <v>21</v>
      </c>
      <c r="C138" s="9">
        <v>2.6599999999999999E-2</v>
      </c>
      <c r="D138" s="13">
        <f t="shared" si="31"/>
        <v>0.54619999999999991</v>
      </c>
      <c r="E138" s="8">
        <v>3.7900000000000003E-2</v>
      </c>
      <c r="F138" s="9">
        <f t="shared" si="32"/>
        <v>0.58409999999999995</v>
      </c>
    </row>
    <row r="139" spans="1:6">
      <c r="A139" s="3">
        <v>4</v>
      </c>
      <c r="B139" s="3" t="s">
        <v>22</v>
      </c>
      <c r="C139" s="9">
        <v>2.6599999999999999E-2</v>
      </c>
      <c r="D139" s="13">
        <f t="shared" si="31"/>
        <v>0.54619999999999991</v>
      </c>
      <c r="E139" s="8">
        <v>3.5799999999999998E-2</v>
      </c>
      <c r="F139" s="9">
        <f t="shared" si="32"/>
        <v>0.58199999999999985</v>
      </c>
    </row>
    <row r="140" spans="1:6">
      <c r="A140" s="3">
        <v>5</v>
      </c>
      <c r="B140" s="3" t="s">
        <v>23</v>
      </c>
      <c r="C140" s="9">
        <v>2.6599999999999999E-2</v>
      </c>
      <c r="D140" s="13">
        <f t="shared" si="31"/>
        <v>0.54619999999999991</v>
      </c>
      <c r="E140" s="8">
        <v>3.5799999999999998E-2</v>
      </c>
      <c r="F140" s="9">
        <f t="shared" si="32"/>
        <v>0.58199999999999985</v>
      </c>
    </row>
    <row r="142" spans="1:6">
      <c r="A142" s="117" t="s">
        <v>51</v>
      </c>
      <c r="B142" s="117"/>
      <c r="C142" s="117"/>
      <c r="D142" s="117"/>
      <c r="E142" s="117"/>
      <c r="F142" s="117"/>
    </row>
    <row r="143" spans="1:6" ht="38.25">
      <c r="A143" s="3" t="s">
        <v>8</v>
      </c>
      <c r="B143" s="3" t="s">
        <v>9</v>
      </c>
      <c r="C143" s="4" t="s">
        <v>10</v>
      </c>
      <c r="D143" s="4" t="s">
        <v>11</v>
      </c>
      <c r="E143" s="4" t="s">
        <v>12</v>
      </c>
      <c r="F143" s="4" t="s">
        <v>13</v>
      </c>
    </row>
    <row r="144" spans="1:6">
      <c r="A144" s="7"/>
      <c r="B144" s="7" t="s">
        <v>14</v>
      </c>
      <c r="C144" s="7" t="s">
        <v>15</v>
      </c>
      <c r="D144" s="7" t="s">
        <v>5</v>
      </c>
      <c r="E144" s="7" t="s">
        <v>16</v>
      </c>
      <c r="F144" s="11" t="s">
        <v>17</v>
      </c>
    </row>
    <row r="145" spans="1:6">
      <c r="A145" s="120" t="s">
        <v>52</v>
      </c>
      <c r="B145" s="121"/>
      <c r="C145" s="121"/>
      <c r="D145" s="121"/>
      <c r="E145" s="121"/>
      <c r="F145" s="121"/>
    </row>
    <row r="146" spans="1:6">
      <c r="A146" s="3">
        <v>1</v>
      </c>
      <c r="B146" s="3" t="s">
        <v>19</v>
      </c>
      <c r="C146" s="9">
        <v>2.63E-2</v>
      </c>
      <c r="D146" s="13">
        <f t="shared" ref="D146:D150" si="33">C146+$C$9</f>
        <v>0.54589999999999994</v>
      </c>
      <c r="E146" s="8">
        <v>6.6500000000000004E-2</v>
      </c>
      <c r="F146" s="9">
        <f>(D146+E146)</f>
        <v>0.61239999999999994</v>
      </c>
    </row>
    <row r="147" spans="1:6">
      <c r="A147" s="3">
        <v>2</v>
      </c>
      <c r="B147" s="3" t="s">
        <v>20</v>
      </c>
      <c r="C147" s="9">
        <v>2.63E-2</v>
      </c>
      <c r="D147" s="13">
        <f t="shared" si="33"/>
        <v>0.54589999999999994</v>
      </c>
      <c r="E147" s="8">
        <v>5.7799999999999997E-2</v>
      </c>
      <c r="F147" s="9">
        <f t="shared" ref="F147:F150" si="34">(D147+E147)</f>
        <v>0.6036999999999999</v>
      </c>
    </row>
    <row r="148" spans="1:6">
      <c r="A148" s="3">
        <v>3</v>
      </c>
      <c r="B148" s="3" t="s">
        <v>21</v>
      </c>
      <c r="C148" s="9">
        <v>2.63E-2</v>
      </c>
      <c r="D148" s="13">
        <f t="shared" si="33"/>
        <v>0.54589999999999994</v>
      </c>
      <c r="E148" s="8">
        <v>4.9099999999999998E-2</v>
      </c>
      <c r="F148" s="9">
        <f t="shared" si="34"/>
        <v>0.59499999999999997</v>
      </c>
    </row>
    <row r="149" spans="1:6">
      <c r="A149" s="3">
        <v>4</v>
      </c>
      <c r="B149" s="3" t="s">
        <v>22</v>
      </c>
      <c r="C149" s="9">
        <v>2.63E-2</v>
      </c>
      <c r="D149" s="13">
        <f t="shared" si="33"/>
        <v>0.54589999999999994</v>
      </c>
      <c r="E149" s="8">
        <v>4.9099999999999998E-2</v>
      </c>
      <c r="F149" s="9">
        <f t="shared" si="34"/>
        <v>0.59499999999999997</v>
      </c>
    </row>
    <row r="150" spans="1:6">
      <c r="A150" s="3">
        <v>5</v>
      </c>
      <c r="B150" s="3" t="s">
        <v>23</v>
      </c>
      <c r="C150" s="9">
        <v>2.63E-2</v>
      </c>
      <c r="D150" s="13">
        <f t="shared" si="33"/>
        <v>0.54589999999999994</v>
      </c>
      <c r="E150" s="8">
        <v>4.8000000000000001E-2</v>
      </c>
      <c r="F150" s="9">
        <f t="shared" si="34"/>
        <v>0.59389999999999998</v>
      </c>
    </row>
    <row r="152" spans="1:6">
      <c r="A152" s="117" t="s">
        <v>53</v>
      </c>
      <c r="B152" s="117"/>
      <c r="C152" s="117"/>
      <c r="D152" s="117"/>
      <c r="E152" s="117"/>
      <c r="F152" s="117"/>
    </row>
    <row r="153" spans="1:6" ht="38.25">
      <c r="A153" s="3" t="s">
        <v>8</v>
      </c>
      <c r="B153" s="3" t="s">
        <v>9</v>
      </c>
      <c r="C153" s="4" t="s">
        <v>10</v>
      </c>
      <c r="D153" s="4" t="s">
        <v>11</v>
      </c>
      <c r="E153" s="4" t="s">
        <v>12</v>
      </c>
      <c r="F153" s="4" t="s">
        <v>13</v>
      </c>
    </row>
    <row r="154" spans="1:6">
      <c r="A154" s="7"/>
      <c r="B154" s="7" t="s">
        <v>14</v>
      </c>
      <c r="C154" s="7" t="s">
        <v>15</v>
      </c>
      <c r="D154" s="7" t="s">
        <v>5</v>
      </c>
      <c r="E154" s="7" t="s">
        <v>16</v>
      </c>
      <c r="F154" s="11" t="s">
        <v>17</v>
      </c>
    </row>
    <row r="155" spans="1:6">
      <c r="A155" s="120" t="s">
        <v>54</v>
      </c>
      <c r="B155" s="121"/>
      <c r="C155" s="121"/>
      <c r="D155" s="121"/>
      <c r="E155" s="121"/>
      <c r="F155" s="121"/>
    </row>
    <row r="156" spans="1:6">
      <c r="A156" s="3">
        <v>1</v>
      </c>
      <c r="B156" s="3" t="s">
        <v>19</v>
      </c>
      <c r="C156" s="9">
        <v>2.6599999999999999E-2</v>
      </c>
      <c r="D156" s="13">
        <f t="shared" ref="D156:D161" si="35">C156+$C$9</f>
        <v>0.54619999999999991</v>
      </c>
      <c r="E156" s="8">
        <v>7.0499999999999993E-2</v>
      </c>
      <c r="F156" s="9">
        <f>(D156+E156)</f>
        <v>0.61669999999999991</v>
      </c>
    </row>
    <row r="157" spans="1:6">
      <c r="A157" s="3">
        <v>2</v>
      </c>
      <c r="B157" s="3" t="s">
        <v>20</v>
      </c>
      <c r="C157" s="9">
        <v>2.6599999999999999E-2</v>
      </c>
      <c r="D157" s="13">
        <f t="shared" si="35"/>
        <v>0.54619999999999991</v>
      </c>
      <c r="E157" s="8">
        <v>7.0499999999999993E-2</v>
      </c>
      <c r="F157" s="9">
        <f t="shared" ref="F157:F161" si="36">(D157+E157)</f>
        <v>0.61669999999999991</v>
      </c>
    </row>
    <row r="158" spans="1:6">
      <c r="A158" s="3">
        <v>3</v>
      </c>
      <c r="B158" s="3" t="s">
        <v>21</v>
      </c>
      <c r="C158" s="9">
        <v>2.6599999999999999E-2</v>
      </c>
      <c r="D158" s="13">
        <f t="shared" si="35"/>
        <v>0.54619999999999991</v>
      </c>
      <c r="E158" s="8">
        <v>5.6399999999999999E-2</v>
      </c>
      <c r="F158" s="9">
        <f t="shared" si="36"/>
        <v>0.60259999999999991</v>
      </c>
    </row>
    <row r="159" spans="1:6">
      <c r="A159" s="3">
        <v>4</v>
      </c>
      <c r="B159" s="3" t="s">
        <v>22</v>
      </c>
      <c r="C159" s="9">
        <v>2.6599999999999999E-2</v>
      </c>
      <c r="D159" s="13">
        <f t="shared" si="35"/>
        <v>0.54619999999999991</v>
      </c>
      <c r="E159" s="8">
        <v>5.2900000000000003E-2</v>
      </c>
      <c r="F159" s="9">
        <f t="shared" si="36"/>
        <v>0.59909999999999997</v>
      </c>
    </row>
    <row r="160" spans="1:6">
      <c r="A160" s="3">
        <v>5</v>
      </c>
      <c r="B160" s="3" t="s">
        <v>23</v>
      </c>
      <c r="C160" s="9">
        <v>2.6599999999999999E-2</v>
      </c>
      <c r="D160" s="13">
        <f t="shared" si="35"/>
        <v>0.54619999999999991</v>
      </c>
      <c r="E160" s="8">
        <v>4.9399999999999999E-2</v>
      </c>
      <c r="F160" s="9">
        <f t="shared" si="36"/>
        <v>0.59559999999999991</v>
      </c>
    </row>
    <row r="161" spans="1:6">
      <c r="A161" s="3">
        <v>6</v>
      </c>
      <c r="B161" s="3" t="s">
        <v>24</v>
      </c>
      <c r="C161" s="9">
        <v>2.6599999999999999E-2</v>
      </c>
      <c r="D161" s="13">
        <f t="shared" si="35"/>
        <v>0.54619999999999991</v>
      </c>
      <c r="E161" s="8">
        <v>4.58E-2</v>
      </c>
      <c r="F161" s="9">
        <f t="shared" si="36"/>
        <v>0.59199999999999986</v>
      </c>
    </row>
    <row r="163" spans="1:6">
      <c r="A163" s="117" t="s">
        <v>55</v>
      </c>
      <c r="B163" s="117"/>
      <c r="C163" s="117"/>
      <c r="D163" s="117"/>
      <c r="E163" s="117"/>
      <c r="F163" s="117"/>
    </row>
    <row r="164" spans="1:6" ht="38.25">
      <c r="A164" s="3" t="s">
        <v>8</v>
      </c>
      <c r="B164" s="3" t="s">
        <v>9</v>
      </c>
      <c r="C164" s="4" t="s">
        <v>10</v>
      </c>
      <c r="D164" s="4" t="s">
        <v>11</v>
      </c>
      <c r="E164" s="4" t="s">
        <v>12</v>
      </c>
      <c r="F164" s="4" t="s">
        <v>13</v>
      </c>
    </row>
    <row r="165" spans="1:6">
      <c r="A165" s="7"/>
      <c r="B165" s="7" t="s">
        <v>14</v>
      </c>
      <c r="C165" s="7" t="s">
        <v>15</v>
      </c>
      <c r="D165" s="7" t="s">
        <v>5</v>
      </c>
      <c r="E165" s="7" t="s">
        <v>16</v>
      </c>
      <c r="F165" s="11" t="s">
        <v>17</v>
      </c>
    </row>
    <row r="166" spans="1:6">
      <c r="A166" s="120" t="s">
        <v>56</v>
      </c>
      <c r="B166" s="121"/>
      <c r="C166" s="121"/>
      <c r="D166" s="121"/>
      <c r="E166" s="121"/>
      <c r="F166" s="121"/>
    </row>
    <row r="167" spans="1:6">
      <c r="A167" s="3">
        <v>1</v>
      </c>
      <c r="B167" s="3" t="s">
        <v>19</v>
      </c>
      <c r="C167" s="9">
        <v>2.6599999999999999E-2</v>
      </c>
      <c r="D167" s="13">
        <f t="shared" ref="D167:D172" si="37">C167+$C$9</f>
        <v>0.54619999999999991</v>
      </c>
      <c r="E167" s="8">
        <v>4.0599999999999997E-2</v>
      </c>
      <c r="F167" s="9">
        <f>(D167+E167)</f>
        <v>0.58679999999999988</v>
      </c>
    </row>
    <row r="168" spans="1:6">
      <c r="A168" s="3">
        <v>2</v>
      </c>
      <c r="B168" s="3" t="s">
        <v>20</v>
      </c>
      <c r="C168" s="9">
        <v>2.6599999999999999E-2</v>
      </c>
      <c r="D168" s="13">
        <f t="shared" si="37"/>
        <v>0.54619999999999991</v>
      </c>
      <c r="E168" s="8">
        <v>4.0599999999999997E-2</v>
      </c>
      <c r="F168" s="9">
        <f t="shared" ref="F168:F172" si="38">(D168+E168)</f>
        <v>0.58679999999999988</v>
      </c>
    </row>
    <row r="169" spans="1:6">
      <c r="A169" s="3">
        <v>3</v>
      </c>
      <c r="B169" s="3" t="s">
        <v>21</v>
      </c>
      <c r="C169" s="9">
        <v>2.6599999999999999E-2</v>
      </c>
      <c r="D169" s="13">
        <f t="shared" si="37"/>
        <v>0.54619999999999991</v>
      </c>
      <c r="E169" s="8">
        <v>3.2500000000000001E-2</v>
      </c>
      <c r="F169" s="9">
        <f t="shared" si="38"/>
        <v>0.57869999999999988</v>
      </c>
    </row>
    <row r="170" spans="1:6">
      <c r="A170" s="3">
        <v>4</v>
      </c>
      <c r="B170" s="3" t="s">
        <v>22</v>
      </c>
      <c r="C170" s="9">
        <v>2.6599999999999999E-2</v>
      </c>
      <c r="D170" s="13">
        <f t="shared" si="37"/>
        <v>0.54619999999999991</v>
      </c>
      <c r="E170" s="8">
        <v>3.0499999999999999E-2</v>
      </c>
      <c r="F170" s="9">
        <f t="shared" si="38"/>
        <v>0.57669999999999988</v>
      </c>
    </row>
    <row r="171" spans="1:6">
      <c r="A171" s="3">
        <v>5</v>
      </c>
      <c r="B171" s="3" t="s">
        <v>23</v>
      </c>
      <c r="C171" s="9">
        <v>2.6599999999999999E-2</v>
      </c>
      <c r="D171" s="13">
        <f t="shared" si="37"/>
        <v>0.54619999999999991</v>
      </c>
      <c r="E171" s="8">
        <v>2.8400000000000002E-2</v>
      </c>
      <c r="F171" s="9">
        <f t="shared" si="38"/>
        <v>0.57459999999999989</v>
      </c>
    </row>
    <row r="172" spans="1:6">
      <c r="A172" s="3">
        <v>6</v>
      </c>
      <c r="B172" s="3" t="s">
        <v>24</v>
      </c>
      <c r="C172" s="9">
        <v>2.6599999999999999E-2</v>
      </c>
      <c r="D172" s="13">
        <f t="shared" si="37"/>
        <v>0.54619999999999991</v>
      </c>
      <c r="E172" s="8">
        <v>2.64E-2</v>
      </c>
      <c r="F172" s="9">
        <f t="shared" si="38"/>
        <v>0.57259999999999989</v>
      </c>
    </row>
    <row r="174" spans="1:6">
      <c r="A174" s="117" t="s">
        <v>57</v>
      </c>
      <c r="B174" s="117"/>
      <c r="C174" s="117"/>
      <c r="D174" s="117"/>
      <c r="E174" s="117"/>
      <c r="F174" s="117"/>
    </row>
    <row r="175" spans="1:6" ht="38.25">
      <c r="A175" s="3" t="s">
        <v>8</v>
      </c>
      <c r="B175" s="3" t="s">
        <v>9</v>
      </c>
      <c r="C175" s="4" t="s">
        <v>10</v>
      </c>
      <c r="D175" s="4" t="s">
        <v>11</v>
      </c>
      <c r="E175" s="4" t="s">
        <v>12</v>
      </c>
      <c r="F175" s="4" t="s">
        <v>13</v>
      </c>
    </row>
    <row r="176" spans="1:6">
      <c r="A176" s="7"/>
      <c r="B176" s="7" t="s">
        <v>14</v>
      </c>
      <c r="C176" s="7" t="s">
        <v>15</v>
      </c>
      <c r="D176" s="7" t="s">
        <v>5</v>
      </c>
      <c r="E176" s="7" t="s">
        <v>16</v>
      </c>
      <c r="F176" s="11" t="s">
        <v>17</v>
      </c>
    </row>
    <row r="177" spans="1:6">
      <c r="A177" s="120" t="s">
        <v>58</v>
      </c>
      <c r="B177" s="121"/>
      <c r="C177" s="121"/>
      <c r="D177" s="121"/>
      <c r="E177" s="121"/>
      <c r="F177" s="121"/>
    </row>
    <row r="178" spans="1:6">
      <c r="A178" s="3">
        <v>1</v>
      </c>
      <c r="B178" s="3" t="s">
        <v>20</v>
      </c>
      <c r="C178" s="9">
        <v>2.6599999999999999E-2</v>
      </c>
      <c r="D178" s="13">
        <f t="shared" ref="D178:D180" si="39">C178+$C$9</f>
        <v>0.54619999999999991</v>
      </c>
      <c r="E178" s="8">
        <v>3.27E-2</v>
      </c>
      <c r="F178" s="9">
        <f>(D178+E178)</f>
        <v>0.57889999999999986</v>
      </c>
    </row>
    <row r="179" spans="1:6">
      <c r="A179" s="3">
        <v>2</v>
      </c>
      <c r="B179" s="3" t="s">
        <v>21</v>
      </c>
      <c r="C179" s="9">
        <v>2.6599999999999999E-2</v>
      </c>
      <c r="D179" s="13">
        <f t="shared" si="39"/>
        <v>0.54619999999999991</v>
      </c>
      <c r="E179" s="8">
        <v>3.2000000000000001E-2</v>
      </c>
      <c r="F179" s="9">
        <f t="shared" ref="F179:F180" si="40">(D179+E179)</f>
        <v>0.57819999999999994</v>
      </c>
    </row>
    <row r="180" spans="1:6">
      <c r="A180" s="3">
        <v>3</v>
      </c>
      <c r="B180" s="3" t="s">
        <v>23</v>
      </c>
      <c r="C180" s="9">
        <v>2.6599999999999999E-2</v>
      </c>
      <c r="D180" s="13">
        <f t="shared" si="39"/>
        <v>0.54619999999999991</v>
      </c>
      <c r="E180" s="8">
        <v>2.9399999999999999E-2</v>
      </c>
      <c r="F180" s="9">
        <f t="shared" si="40"/>
        <v>0.57559999999999989</v>
      </c>
    </row>
    <row r="182" spans="1:6">
      <c r="A182" s="117" t="s">
        <v>59</v>
      </c>
      <c r="B182" s="117"/>
      <c r="C182" s="117"/>
      <c r="D182" s="117"/>
      <c r="E182" s="117"/>
      <c r="F182" s="117"/>
    </row>
    <row r="183" spans="1:6" ht="38.25">
      <c r="A183" s="3" t="s">
        <v>8</v>
      </c>
      <c r="B183" s="3" t="s">
        <v>9</v>
      </c>
      <c r="C183" s="4" t="s">
        <v>10</v>
      </c>
      <c r="D183" s="4" t="s">
        <v>11</v>
      </c>
      <c r="E183" s="4" t="s">
        <v>12</v>
      </c>
      <c r="F183" s="4" t="s">
        <v>13</v>
      </c>
    </row>
    <row r="184" spans="1:6">
      <c r="A184" s="7"/>
      <c r="B184" s="7" t="s">
        <v>14</v>
      </c>
      <c r="C184" s="7" t="s">
        <v>15</v>
      </c>
      <c r="D184" s="7" t="s">
        <v>5</v>
      </c>
      <c r="E184" s="7" t="s">
        <v>16</v>
      </c>
      <c r="F184" s="11" t="s">
        <v>17</v>
      </c>
    </row>
    <row r="185" spans="1:6">
      <c r="A185" s="120" t="s">
        <v>60</v>
      </c>
      <c r="B185" s="121"/>
      <c r="C185" s="121"/>
      <c r="D185" s="121"/>
      <c r="E185" s="121"/>
      <c r="F185" s="121"/>
    </row>
    <row r="186" spans="1:6">
      <c r="A186" s="3">
        <v>1</v>
      </c>
      <c r="B186" s="3" t="s">
        <v>20</v>
      </c>
      <c r="C186" s="9">
        <v>2.6599999999999999E-2</v>
      </c>
      <c r="D186" s="13">
        <f t="shared" ref="D186:D189" si="41">C186+$C$9</f>
        <v>0.54619999999999991</v>
      </c>
      <c r="E186" s="8">
        <v>6.9199999999999998E-2</v>
      </c>
      <c r="F186" s="9">
        <f t="shared" ref="F186:F189" si="42">(D186+E186)</f>
        <v>0.61539999999999995</v>
      </c>
    </row>
    <row r="187" spans="1:6">
      <c r="A187" s="3">
        <v>2</v>
      </c>
      <c r="B187" s="3" t="s">
        <v>21</v>
      </c>
      <c r="C187" s="9">
        <v>2.6599999999999999E-2</v>
      </c>
      <c r="D187" s="13">
        <f t="shared" si="41"/>
        <v>0.54619999999999991</v>
      </c>
      <c r="E187" s="8">
        <v>6.5699999999999995E-2</v>
      </c>
      <c r="F187" s="9">
        <f t="shared" si="42"/>
        <v>0.61189999999999989</v>
      </c>
    </row>
    <row r="188" spans="1:6">
      <c r="A188" s="3">
        <v>3</v>
      </c>
      <c r="B188" s="3" t="s">
        <v>23</v>
      </c>
      <c r="C188" s="9">
        <v>2.6599999999999999E-2</v>
      </c>
      <c r="D188" s="13">
        <f t="shared" si="41"/>
        <v>0.54619999999999991</v>
      </c>
      <c r="E188" s="8">
        <v>5.8799999999999998E-2</v>
      </c>
      <c r="F188" s="9">
        <f t="shared" si="42"/>
        <v>0.60499999999999987</v>
      </c>
    </row>
    <row r="189" spans="1:6">
      <c r="A189" s="3">
        <v>4</v>
      </c>
      <c r="B189" s="3" t="s">
        <v>25</v>
      </c>
      <c r="C189" s="9">
        <v>2.6599999999999999E-2</v>
      </c>
      <c r="D189" s="13">
        <f t="shared" si="41"/>
        <v>0.54619999999999991</v>
      </c>
      <c r="E189" s="8">
        <v>4.1500000000000002E-2</v>
      </c>
      <c r="F189" s="9">
        <f t="shared" si="42"/>
        <v>0.58769999999999989</v>
      </c>
    </row>
    <row r="191" spans="1:6">
      <c r="A191" s="117" t="s">
        <v>61</v>
      </c>
      <c r="B191" s="117"/>
      <c r="C191" s="117"/>
      <c r="D191" s="117"/>
      <c r="E191" s="117"/>
      <c r="F191" s="117"/>
    </row>
    <row r="192" spans="1:6" ht="38.25">
      <c r="A192" s="3" t="s">
        <v>8</v>
      </c>
      <c r="B192" s="3" t="s">
        <v>9</v>
      </c>
      <c r="C192" s="4" t="s">
        <v>10</v>
      </c>
      <c r="D192" s="4" t="s">
        <v>11</v>
      </c>
      <c r="E192" s="4" t="s">
        <v>12</v>
      </c>
      <c r="F192" s="4" t="s">
        <v>13</v>
      </c>
    </row>
    <row r="193" spans="1:6">
      <c r="A193" s="7"/>
      <c r="B193" s="7" t="s">
        <v>14</v>
      </c>
      <c r="C193" s="7" t="s">
        <v>15</v>
      </c>
      <c r="D193" s="7" t="s">
        <v>5</v>
      </c>
      <c r="E193" s="7" t="s">
        <v>16</v>
      </c>
      <c r="F193" s="11" t="s">
        <v>17</v>
      </c>
    </row>
    <row r="194" spans="1:6">
      <c r="A194" s="120" t="s">
        <v>62</v>
      </c>
      <c r="B194" s="121"/>
      <c r="C194" s="121"/>
      <c r="D194" s="121"/>
      <c r="E194" s="121"/>
      <c r="F194" s="121"/>
    </row>
    <row r="195" spans="1:6">
      <c r="A195" s="3">
        <v>1</v>
      </c>
      <c r="B195" s="3" t="s">
        <v>19</v>
      </c>
      <c r="C195" s="9">
        <v>2.5899999999999999E-2</v>
      </c>
      <c r="D195" s="13">
        <f t="shared" ref="D195:D199" si="43">C195+$C$9</f>
        <v>0.54549999999999998</v>
      </c>
      <c r="E195" s="8">
        <v>4.87E-2</v>
      </c>
      <c r="F195" s="9">
        <f t="shared" ref="F195:F199" si="44">(D195+E195)</f>
        <v>0.59419999999999995</v>
      </c>
    </row>
    <row r="196" spans="1:6">
      <c r="A196" s="3">
        <v>2</v>
      </c>
      <c r="B196" s="3" t="s">
        <v>20</v>
      </c>
      <c r="C196" s="9">
        <v>2.5899999999999999E-2</v>
      </c>
      <c r="D196" s="13">
        <f t="shared" si="43"/>
        <v>0.54549999999999998</v>
      </c>
      <c r="E196" s="8">
        <v>4.87E-2</v>
      </c>
      <c r="F196" s="9">
        <f t="shared" si="44"/>
        <v>0.59419999999999995</v>
      </c>
    </row>
    <row r="197" spans="1:6">
      <c r="A197" s="3">
        <v>3</v>
      </c>
      <c r="B197" s="3" t="s">
        <v>21</v>
      </c>
      <c r="C197" s="9">
        <v>2.5899999999999999E-2</v>
      </c>
      <c r="D197" s="13">
        <f t="shared" si="43"/>
        <v>0.54549999999999998</v>
      </c>
      <c r="E197" s="8">
        <v>4.87E-2</v>
      </c>
      <c r="F197" s="9">
        <f t="shared" si="44"/>
        <v>0.59419999999999995</v>
      </c>
    </row>
    <row r="198" spans="1:6">
      <c r="A198" s="3">
        <v>4</v>
      </c>
      <c r="B198" s="3" t="s">
        <v>22</v>
      </c>
      <c r="C198" s="9">
        <v>2.5899999999999999E-2</v>
      </c>
      <c r="D198" s="13">
        <f t="shared" si="43"/>
        <v>0.54549999999999998</v>
      </c>
      <c r="E198" s="8">
        <v>4.6300000000000001E-2</v>
      </c>
      <c r="F198" s="9">
        <f t="shared" si="44"/>
        <v>0.59179999999999999</v>
      </c>
    </row>
    <row r="199" spans="1:6">
      <c r="A199" s="3">
        <v>5</v>
      </c>
      <c r="B199" s="3" t="s">
        <v>23</v>
      </c>
      <c r="C199" s="9">
        <v>2.5899999999999999E-2</v>
      </c>
      <c r="D199" s="13">
        <f t="shared" si="43"/>
        <v>0.54549999999999998</v>
      </c>
      <c r="E199" s="8">
        <v>4.3799999999999999E-2</v>
      </c>
      <c r="F199" s="9">
        <f t="shared" si="44"/>
        <v>0.58929999999999993</v>
      </c>
    </row>
    <row r="201" spans="1:6">
      <c r="A201" s="117" t="s">
        <v>63</v>
      </c>
      <c r="B201" s="117"/>
      <c r="C201" s="117"/>
      <c r="D201" s="117"/>
      <c r="E201" s="117"/>
      <c r="F201" s="117"/>
    </row>
    <row r="202" spans="1:6" ht="38.25">
      <c r="A202" s="3" t="s">
        <v>8</v>
      </c>
      <c r="B202" s="3" t="s">
        <v>9</v>
      </c>
      <c r="C202" s="4" t="s">
        <v>10</v>
      </c>
      <c r="D202" s="4" t="s">
        <v>11</v>
      </c>
      <c r="E202" s="4" t="s">
        <v>12</v>
      </c>
      <c r="F202" s="4" t="s">
        <v>13</v>
      </c>
    </row>
    <row r="203" spans="1:6">
      <c r="A203" s="7"/>
      <c r="B203" s="7" t="s">
        <v>14</v>
      </c>
      <c r="C203" s="7" t="s">
        <v>15</v>
      </c>
      <c r="D203" s="7" t="s">
        <v>5</v>
      </c>
      <c r="E203" s="7" t="s">
        <v>16</v>
      </c>
      <c r="F203" s="11" t="s">
        <v>17</v>
      </c>
    </row>
    <row r="204" spans="1:6">
      <c r="A204" s="120" t="s">
        <v>64</v>
      </c>
      <c r="B204" s="121"/>
      <c r="C204" s="121"/>
      <c r="D204" s="121"/>
      <c r="E204" s="121"/>
      <c r="F204" s="121"/>
    </row>
    <row r="205" spans="1:6">
      <c r="A205" s="3">
        <v>1</v>
      </c>
      <c r="B205" s="3" t="s">
        <v>19</v>
      </c>
      <c r="C205" s="9">
        <v>2.5899999999999999E-2</v>
      </c>
      <c r="D205" s="13">
        <f t="shared" ref="D205:D209" si="45">C205+$C$9</f>
        <v>0.54549999999999998</v>
      </c>
      <c r="E205" s="8">
        <v>5.8599999999999999E-2</v>
      </c>
      <c r="F205" s="9">
        <f t="shared" ref="F205:F209" si="46">(D205+E205)</f>
        <v>0.60409999999999997</v>
      </c>
    </row>
    <row r="206" spans="1:6">
      <c r="A206" s="3">
        <v>2</v>
      </c>
      <c r="B206" s="3" t="s">
        <v>20</v>
      </c>
      <c r="C206" s="9">
        <v>2.5899999999999999E-2</v>
      </c>
      <c r="D206" s="13">
        <f t="shared" si="45"/>
        <v>0.54549999999999998</v>
      </c>
      <c r="E206" s="8">
        <v>5.8599999999999999E-2</v>
      </c>
      <c r="F206" s="9">
        <f t="shared" si="46"/>
        <v>0.60409999999999997</v>
      </c>
    </row>
    <row r="207" spans="1:6">
      <c r="A207" s="3">
        <v>3</v>
      </c>
      <c r="B207" s="3" t="s">
        <v>21</v>
      </c>
      <c r="C207" s="9">
        <v>2.5899999999999999E-2</v>
      </c>
      <c r="D207" s="13">
        <f t="shared" si="45"/>
        <v>0.54549999999999998</v>
      </c>
      <c r="E207" s="8">
        <v>5.8599999999999999E-2</v>
      </c>
      <c r="F207" s="9">
        <f t="shared" si="46"/>
        <v>0.60409999999999997</v>
      </c>
    </row>
    <row r="208" spans="1:6">
      <c r="A208" s="3">
        <v>4</v>
      </c>
      <c r="B208" s="3" t="s">
        <v>22</v>
      </c>
      <c r="C208" s="9">
        <v>2.5899999999999999E-2</v>
      </c>
      <c r="D208" s="13">
        <f t="shared" si="45"/>
        <v>0.54549999999999998</v>
      </c>
      <c r="E208" s="8">
        <v>5.57E-2</v>
      </c>
      <c r="F208" s="9">
        <f t="shared" si="46"/>
        <v>0.60119999999999996</v>
      </c>
    </row>
    <row r="209" spans="1:6">
      <c r="A209" s="3">
        <v>5</v>
      </c>
      <c r="B209" s="3" t="s">
        <v>23</v>
      </c>
      <c r="C209" s="9">
        <v>2.5899999999999999E-2</v>
      </c>
      <c r="D209" s="13">
        <f t="shared" si="45"/>
        <v>0.54549999999999998</v>
      </c>
      <c r="E209" s="8">
        <v>5.2699999999999997E-2</v>
      </c>
      <c r="F209" s="9">
        <f t="shared" si="46"/>
        <v>0.59819999999999995</v>
      </c>
    </row>
    <row r="210" spans="1:6">
      <c r="A210" s="120" t="s">
        <v>65</v>
      </c>
      <c r="B210" s="121"/>
      <c r="C210" s="121"/>
      <c r="D210" s="121"/>
      <c r="E210" s="121"/>
      <c r="F210" s="121"/>
    </row>
    <row r="211" spans="1:6">
      <c r="A211" s="3">
        <v>1</v>
      </c>
      <c r="B211" s="3" t="s">
        <v>20</v>
      </c>
      <c r="C211" s="9">
        <v>2.5899999999999999E-2</v>
      </c>
      <c r="D211" s="13">
        <f t="shared" ref="D211:D214" si="47">C211+$C$9</f>
        <v>0.54549999999999998</v>
      </c>
      <c r="E211" s="8">
        <v>4.2999999999999997E-2</v>
      </c>
      <c r="F211" s="9">
        <f t="shared" ref="F211:F214" si="48">(D211+E211)</f>
        <v>0.58850000000000002</v>
      </c>
    </row>
    <row r="212" spans="1:6">
      <c r="A212" s="3">
        <v>2</v>
      </c>
      <c r="B212" s="3" t="s">
        <v>21</v>
      </c>
      <c r="C212" s="9">
        <v>2.5899999999999999E-2</v>
      </c>
      <c r="D212" s="13">
        <f t="shared" si="47"/>
        <v>0.54549999999999998</v>
      </c>
      <c r="E212" s="8">
        <v>4.2999999999999997E-2</v>
      </c>
      <c r="F212" s="9">
        <f t="shared" si="48"/>
        <v>0.58850000000000002</v>
      </c>
    </row>
    <row r="213" spans="1:6">
      <c r="A213" s="3">
        <v>3</v>
      </c>
      <c r="B213" s="3" t="s">
        <v>22</v>
      </c>
      <c r="C213" s="9">
        <v>2.5899999999999999E-2</v>
      </c>
      <c r="D213" s="13">
        <f t="shared" si="47"/>
        <v>0.54549999999999998</v>
      </c>
      <c r="E213" s="8">
        <v>4.0899999999999999E-2</v>
      </c>
      <c r="F213" s="9">
        <f t="shared" si="48"/>
        <v>0.58640000000000003</v>
      </c>
    </row>
    <row r="214" spans="1:6">
      <c r="A214" s="3">
        <v>4</v>
      </c>
      <c r="B214" s="3" t="s">
        <v>23</v>
      </c>
      <c r="C214" s="9">
        <v>2.5899999999999999E-2</v>
      </c>
      <c r="D214" s="13">
        <f t="shared" si="47"/>
        <v>0.54549999999999998</v>
      </c>
      <c r="E214" s="8">
        <v>3.8699999999999998E-2</v>
      </c>
      <c r="F214" s="9">
        <f t="shared" si="48"/>
        <v>0.58419999999999994</v>
      </c>
    </row>
    <row r="215" spans="1:6">
      <c r="A215" s="122" t="s">
        <v>66</v>
      </c>
      <c r="B215" s="122"/>
      <c r="C215" s="122"/>
      <c r="D215" s="122"/>
      <c r="E215" s="122"/>
      <c r="F215" s="122"/>
    </row>
    <row r="216" spans="1:6">
      <c r="A216" s="3">
        <v>1</v>
      </c>
      <c r="B216" s="3" t="s">
        <v>20</v>
      </c>
      <c r="C216" s="9">
        <v>2.5899999999999999E-2</v>
      </c>
      <c r="D216" s="13">
        <f t="shared" ref="D216:D219" si="49">C216+$C$9</f>
        <v>0.54549999999999998</v>
      </c>
      <c r="E216" s="8">
        <v>5.1499999999999997E-2</v>
      </c>
      <c r="F216" s="9">
        <f t="shared" ref="F216:F219" si="50">(D216+E216)</f>
        <v>0.59699999999999998</v>
      </c>
    </row>
    <row r="217" spans="1:6">
      <c r="A217" s="3">
        <v>2</v>
      </c>
      <c r="B217" s="3" t="s">
        <v>21</v>
      </c>
      <c r="C217" s="9">
        <v>2.5899999999999999E-2</v>
      </c>
      <c r="D217" s="13">
        <f t="shared" si="49"/>
        <v>0.54549999999999998</v>
      </c>
      <c r="E217" s="8">
        <v>4.1200000000000001E-2</v>
      </c>
      <c r="F217" s="9">
        <f t="shared" si="50"/>
        <v>0.5867</v>
      </c>
    </row>
    <row r="218" spans="1:6">
      <c r="A218" s="3">
        <v>3</v>
      </c>
      <c r="B218" s="3" t="s">
        <v>22</v>
      </c>
      <c r="C218" s="9">
        <v>2.5899999999999999E-2</v>
      </c>
      <c r="D218" s="13">
        <f t="shared" si="49"/>
        <v>0.54549999999999998</v>
      </c>
      <c r="E218" s="8">
        <v>3.8600000000000002E-2</v>
      </c>
      <c r="F218" s="9">
        <f t="shared" si="50"/>
        <v>0.58409999999999995</v>
      </c>
    </row>
    <row r="219" spans="1:6">
      <c r="A219" s="3">
        <v>4</v>
      </c>
      <c r="B219" s="3" t="s">
        <v>23</v>
      </c>
      <c r="C219" s="9">
        <v>2.5899999999999999E-2</v>
      </c>
      <c r="D219" s="13">
        <f t="shared" si="49"/>
        <v>0.54549999999999998</v>
      </c>
      <c r="E219" s="8">
        <v>3.61E-2</v>
      </c>
      <c r="F219" s="9">
        <f t="shared" si="50"/>
        <v>0.58160000000000001</v>
      </c>
    </row>
    <row r="221" spans="1:6">
      <c r="A221" s="117" t="s">
        <v>67</v>
      </c>
      <c r="B221" s="117"/>
      <c r="C221" s="117"/>
      <c r="D221" s="117"/>
      <c r="E221" s="117"/>
      <c r="F221" s="117"/>
    </row>
    <row r="222" spans="1:6" ht="38.25">
      <c r="A222" s="3" t="s">
        <v>8</v>
      </c>
      <c r="B222" s="3" t="s">
        <v>9</v>
      </c>
      <c r="C222" s="4" t="s">
        <v>10</v>
      </c>
      <c r="D222" s="4" t="s">
        <v>11</v>
      </c>
      <c r="E222" s="4" t="s">
        <v>12</v>
      </c>
      <c r="F222" s="4" t="s">
        <v>13</v>
      </c>
    </row>
    <row r="223" spans="1:6">
      <c r="A223" s="7"/>
      <c r="B223" s="7" t="s">
        <v>14</v>
      </c>
      <c r="C223" s="7" t="s">
        <v>15</v>
      </c>
      <c r="D223" s="7" t="s">
        <v>5</v>
      </c>
      <c r="E223" s="7" t="s">
        <v>16</v>
      </c>
      <c r="F223" s="11" t="s">
        <v>17</v>
      </c>
    </row>
    <row r="224" spans="1:6">
      <c r="A224" s="120" t="s">
        <v>68</v>
      </c>
      <c r="B224" s="121"/>
      <c r="C224" s="121"/>
      <c r="D224" s="121"/>
      <c r="E224" s="121"/>
      <c r="F224" s="121"/>
    </row>
    <row r="225" spans="1:6">
      <c r="A225" s="3">
        <v>1</v>
      </c>
      <c r="B225" s="3" t="s">
        <v>19</v>
      </c>
      <c r="C225" s="9">
        <v>2.9499999999999998E-2</v>
      </c>
      <c r="D225" s="13">
        <f t="shared" ref="D225:D228" si="51">C225+$C$9</f>
        <v>0.54909999999999992</v>
      </c>
      <c r="E225" s="8">
        <v>5.7099999999999998E-2</v>
      </c>
      <c r="F225" s="9">
        <f t="shared" ref="F225:F228" si="52">(D225+E225)</f>
        <v>0.60619999999999996</v>
      </c>
    </row>
    <row r="226" spans="1:6">
      <c r="A226" s="3">
        <v>2</v>
      </c>
      <c r="B226" s="3" t="s">
        <v>20</v>
      </c>
      <c r="C226" s="9">
        <v>2.9499999999999998E-2</v>
      </c>
      <c r="D226" s="13">
        <f t="shared" si="51"/>
        <v>0.54909999999999992</v>
      </c>
      <c r="E226" s="8">
        <v>4.3900000000000002E-2</v>
      </c>
      <c r="F226" s="9">
        <f t="shared" si="52"/>
        <v>0.59299999999999997</v>
      </c>
    </row>
    <row r="227" spans="1:6">
      <c r="A227" s="3">
        <v>3</v>
      </c>
      <c r="B227" s="3" t="s">
        <v>21</v>
      </c>
      <c r="C227" s="9">
        <v>2.9499999999999998E-2</v>
      </c>
      <c r="D227" s="13">
        <f t="shared" si="51"/>
        <v>0.54909999999999992</v>
      </c>
      <c r="E227" s="8">
        <v>3.73E-2</v>
      </c>
      <c r="F227" s="9">
        <f t="shared" si="52"/>
        <v>0.58639999999999992</v>
      </c>
    </row>
    <row r="228" spans="1:6">
      <c r="A228" s="3">
        <v>4</v>
      </c>
      <c r="B228" s="3" t="s">
        <v>23</v>
      </c>
      <c r="C228" s="9">
        <v>2.9499999999999998E-2</v>
      </c>
      <c r="D228" s="13">
        <f t="shared" si="51"/>
        <v>0.54909999999999992</v>
      </c>
      <c r="E228" s="8">
        <v>3.2899999999999999E-2</v>
      </c>
      <c r="F228" s="9">
        <f t="shared" si="52"/>
        <v>0.58199999999999996</v>
      </c>
    </row>
    <row r="230" spans="1:6">
      <c r="A230" s="117" t="s">
        <v>69</v>
      </c>
      <c r="B230" s="117"/>
      <c r="C230" s="117"/>
      <c r="D230" s="117"/>
      <c r="E230" s="117"/>
      <c r="F230" s="117"/>
    </row>
    <row r="231" spans="1:6" ht="38.25">
      <c r="A231" s="3" t="s">
        <v>8</v>
      </c>
      <c r="B231" s="3" t="s">
        <v>9</v>
      </c>
      <c r="C231" s="4" t="s">
        <v>10</v>
      </c>
      <c r="D231" s="4" t="s">
        <v>11</v>
      </c>
      <c r="E231" s="4" t="s">
        <v>12</v>
      </c>
      <c r="F231" s="4" t="s">
        <v>13</v>
      </c>
    </row>
    <row r="232" spans="1:6">
      <c r="A232" s="7"/>
      <c r="B232" s="7" t="s">
        <v>14</v>
      </c>
      <c r="C232" s="7" t="s">
        <v>15</v>
      </c>
      <c r="D232" s="7" t="s">
        <v>5</v>
      </c>
      <c r="E232" s="7" t="s">
        <v>16</v>
      </c>
      <c r="F232" s="11" t="s">
        <v>17</v>
      </c>
    </row>
    <row r="233" spans="1:6">
      <c r="A233" s="120" t="s">
        <v>68</v>
      </c>
      <c r="B233" s="121"/>
      <c r="C233" s="121"/>
      <c r="D233" s="121"/>
      <c r="E233" s="121"/>
      <c r="F233" s="121"/>
    </row>
    <row r="234" spans="1:6">
      <c r="A234" s="3">
        <v>1</v>
      </c>
      <c r="B234" s="3" t="s">
        <v>19</v>
      </c>
      <c r="C234" s="9">
        <v>3.7100000000000001E-2</v>
      </c>
      <c r="D234" s="13">
        <f t="shared" ref="D234:D241" si="53">C234+$C$9</f>
        <v>0.55669999999999997</v>
      </c>
      <c r="E234" s="8">
        <v>5.7099999999999998E-2</v>
      </c>
      <c r="F234" s="9">
        <f t="shared" ref="F234:F241" si="54">(D234+E234)</f>
        <v>0.61380000000000001</v>
      </c>
    </row>
    <row r="235" spans="1:6">
      <c r="A235" s="3">
        <v>2</v>
      </c>
      <c r="B235" s="3" t="s">
        <v>20</v>
      </c>
      <c r="C235" s="9">
        <v>3.7100000000000001E-2</v>
      </c>
      <c r="D235" s="13">
        <f t="shared" si="53"/>
        <v>0.55669999999999997</v>
      </c>
      <c r="E235" s="8">
        <v>4.3900000000000002E-2</v>
      </c>
      <c r="F235" s="9">
        <f t="shared" si="54"/>
        <v>0.60060000000000002</v>
      </c>
    </row>
    <row r="236" spans="1:6">
      <c r="A236" s="3">
        <v>3</v>
      </c>
      <c r="B236" s="3" t="s">
        <v>21</v>
      </c>
      <c r="C236" s="9">
        <v>3.7100000000000001E-2</v>
      </c>
      <c r="D236" s="13">
        <f t="shared" si="53"/>
        <v>0.55669999999999997</v>
      </c>
      <c r="E236" s="8">
        <v>3.73E-2</v>
      </c>
      <c r="F236" s="9">
        <f t="shared" si="54"/>
        <v>0.59399999999999997</v>
      </c>
    </row>
    <row r="237" spans="1:6">
      <c r="A237" s="3">
        <v>4</v>
      </c>
      <c r="B237" s="3" t="s">
        <v>22</v>
      </c>
      <c r="C237" s="9">
        <v>3.7100000000000001E-2</v>
      </c>
      <c r="D237" s="13">
        <f t="shared" si="53"/>
        <v>0.55669999999999997</v>
      </c>
      <c r="E237" s="8">
        <v>3.5099999999999999E-2</v>
      </c>
      <c r="F237" s="9">
        <f t="shared" si="54"/>
        <v>0.59179999999999999</v>
      </c>
    </row>
    <row r="238" spans="1:6">
      <c r="A238" s="3">
        <v>5</v>
      </c>
      <c r="B238" s="3" t="s">
        <v>23</v>
      </c>
      <c r="C238" s="9">
        <v>3.7100000000000001E-2</v>
      </c>
      <c r="D238" s="13">
        <f t="shared" si="53"/>
        <v>0.55669999999999997</v>
      </c>
      <c r="E238" s="8">
        <v>3.2899999999999999E-2</v>
      </c>
      <c r="F238" s="9">
        <f t="shared" si="54"/>
        <v>0.58960000000000001</v>
      </c>
    </row>
    <row r="239" spans="1:6">
      <c r="A239" s="3">
        <v>6</v>
      </c>
      <c r="B239" s="3" t="s">
        <v>24</v>
      </c>
      <c r="C239" s="9">
        <v>3.7100000000000001E-2</v>
      </c>
      <c r="D239" s="13">
        <f t="shared" si="53"/>
        <v>0.55669999999999997</v>
      </c>
      <c r="E239" s="8">
        <v>3.0700000000000002E-2</v>
      </c>
      <c r="F239" s="9">
        <f t="shared" si="54"/>
        <v>0.58739999999999992</v>
      </c>
    </row>
    <row r="240" spans="1:6">
      <c r="A240" s="3">
        <v>7</v>
      </c>
      <c r="B240" s="3" t="s">
        <v>25</v>
      </c>
      <c r="C240" s="9">
        <v>3.7100000000000001E-2</v>
      </c>
      <c r="D240" s="13">
        <f t="shared" si="53"/>
        <v>0.55669999999999997</v>
      </c>
      <c r="E240" s="8">
        <v>2.8500000000000001E-2</v>
      </c>
      <c r="F240" s="9">
        <f t="shared" si="54"/>
        <v>0.58519999999999994</v>
      </c>
    </row>
    <row r="241" spans="1:6">
      <c r="A241" s="3">
        <v>8</v>
      </c>
      <c r="B241" s="3" t="s">
        <v>28</v>
      </c>
      <c r="C241" s="9">
        <v>3.7100000000000001E-2</v>
      </c>
      <c r="D241" s="13">
        <f t="shared" si="53"/>
        <v>0.55669999999999997</v>
      </c>
      <c r="E241" s="8">
        <v>2.63E-2</v>
      </c>
      <c r="F241" s="9">
        <f t="shared" si="54"/>
        <v>0.58299999999999996</v>
      </c>
    </row>
    <row r="243" spans="1:6">
      <c r="A243" s="117" t="s">
        <v>70</v>
      </c>
      <c r="B243" s="117"/>
      <c r="C243" s="117"/>
      <c r="D243" s="117"/>
      <c r="E243" s="117"/>
      <c r="F243" s="117"/>
    </row>
    <row r="244" spans="1:6" ht="38.25">
      <c r="A244" s="3" t="s">
        <v>8</v>
      </c>
      <c r="B244" s="3" t="s">
        <v>9</v>
      </c>
      <c r="C244" s="4" t="s">
        <v>10</v>
      </c>
      <c r="D244" s="4" t="s">
        <v>11</v>
      </c>
      <c r="E244" s="4" t="s">
        <v>12</v>
      </c>
      <c r="F244" s="4" t="s">
        <v>13</v>
      </c>
    </row>
    <row r="245" spans="1:6">
      <c r="A245" s="7"/>
      <c r="B245" s="7" t="s">
        <v>14</v>
      </c>
      <c r="C245" s="7" t="s">
        <v>15</v>
      </c>
      <c r="D245" s="7" t="s">
        <v>5</v>
      </c>
      <c r="E245" s="7" t="s">
        <v>16</v>
      </c>
      <c r="F245" s="11" t="s">
        <v>17</v>
      </c>
    </row>
    <row r="246" spans="1:6">
      <c r="A246" s="120" t="s">
        <v>68</v>
      </c>
      <c r="B246" s="121"/>
      <c r="C246" s="121"/>
      <c r="D246" s="121"/>
      <c r="E246" s="121"/>
      <c r="F246" s="121"/>
    </row>
    <row r="247" spans="1:6">
      <c r="A247" s="3">
        <v>1</v>
      </c>
      <c r="B247" s="3" t="s">
        <v>19</v>
      </c>
      <c r="C247" s="9">
        <v>3.7100000000000001E-2</v>
      </c>
      <c r="D247" s="13">
        <f t="shared" ref="D247:D253" si="55">C247+$C$9</f>
        <v>0.55669999999999997</v>
      </c>
      <c r="E247" s="8">
        <v>5.7099999999999998E-2</v>
      </c>
      <c r="F247" s="9">
        <f t="shared" ref="F247:F253" si="56">(D247+E247)</f>
        <v>0.61380000000000001</v>
      </c>
    </row>
    <row r="248" spans="1:6">
      <c r="A248" s="3">
        <v>2</v>
      </c>
      <c r="B248" s="3" t="s">
        <v>20</v>
      </c>
      <c r="C248" s="9">
        <v>3.7100000000000001E-2</v>
      </c>
      <c r="D248" s="13">
        <f t="shared" si="55"/>
        <v>0.55669999999999997</v>
      </c>
      <c r="E248" s="8">
        <v>4.3900000000000002E-2</v>
      </c>
      <c r="F248" s="9">
        <f t="shared" si="56"/>
        <v>0.60060000000000002</v>
      </c>
    </row>
    <row r="249" spans="1:6">
      <c r="A249" s="3">
        <v>3</v>
      </c>
      <c r="B249" s="3" t="s">
        <v>21</v>
      </c>
      <c r="C249" s="9">
        <v>3.7100000000000001E-2</v>
      </c>
      <c r="D249" s="13">
        <f t="shared" si="55"/>
        <v>0.55669999999999997</v>
      </c>
      <c r="E249" s="8">
        <v>3.73E-2</v>
      </c>
      <c r="F249" s="9">
        <f t="shared" si="56"/>
        <v>0.59399999999999997</v>
      </c>
    </row>
    <row r="250" spans="1:6">
      <c r="A250" s="3">
        <v>4</v>
      </c>
      <c r="B250" s="3" t="s">
        <v>22</v>
      </c>
      <c r="C250" s="9">
        <v>3.7100000000000001E-2</v>
      </c>
      <c r="D250" s="13">
        <f t="shared" si="55"/>
        <v>0.55669999999999997</v>
      </c>
      <c r="E250" s="8">
        <v>3.5099999999999999E-2</v>
      </c>
      <c r="F250" s="9">
        <f t="shared" si="56"/>
        <v>0.59179999999999999</v>
      </c>
    </row>
    <row r="251" spans="1:6">
      <c r="A251" s="3">
        <v>5</v>
      </c>
      <c r="B251" s="3" t="s">
        <v>23</v>
      </c>
      <c r="C251" s="9">
        <v>3.7100000000000001E-2</v>
      </c>
      <c r="D251" s="13">
        <f t="shared" si="55"/>
        <v>0.55669999999999997</v>
      </c>
      <c r="E251" s="8">
        <v>3.2899999999999999E-2</v>
      </c>
      <c r="F251" s="9">
        <f t="shared" si="56"/>
        <v>0.58960000000000001</v>
      </c>
    </row>
    <row r="252" spans="1:6">
      <c r="A252" s="3">
        <v>6</v>
      </c>
      <c r="B252" s="3" t="s">
        <v>24</v>
      </c>
      <c r="C252" s="9">
        <v>3.7100000000000001E-2</v>
      </c>
      <c r="D252" s="13">
        <f t="shared" si="55"/>
        <v>0.55669999999999997</v>
      </c>
      <c r="E252" s="8">
        <v>3.0700000000000002E-2</v>
      </c>
      <c r="F252" s="9">
        <f t="shared" si="56"/>
        <v>0.58739999999999992</v>
      </c>
    </row>
    <row r="253" spans="1:6">
      <c r="A253" s="3">
        <v>7</v>
      </c>
      <c r="B253" s="3" t="s">
        <v>25</v>
      </c>
      <c r="C253" s="9">
        <v>3.7100000000000001E-2</v>
      </c>
      <c r="D253" s="13">
        <f t="shared" si="55"/>
        <v>0.55669999999999997</v>
      </c>
      <c r="E253" s="8">
        <v>2.8500000000000001E-2</v>
      </c>
      <c r="F253" s="9">
        <f t="shared" si="56"/>
        <v>0.58519999999999994</v>
      </c>
    </row>
    <row r="255" spans="1:6">
      <c r="A255" s="117" t="s">
        <v>71</v>
      </c>
      <c r="B255" s="117"/>
      <c r="C255" s="117"/>
      <c r="D255" s="117"/>
      <c r="E255" s="117"/>
      <c r="F255" s="117"/>
    </row>
    <row r="256" spans="1:6" ht="38.25">
      <c r="A256" s="3" t="s">
        <v>8</v>
      </c>
      <c r="B256" s="3" t="s">
        <v>9</v>
      </c>
      <c r="C256" s="4" t="s">
        <v>10</v>
      </c>
      <c r="D256" s="4" t="s">
        <v>11</v>
      </c>
      <c r="E256" s="4" t="s">
        <v>12</v>
      </c>
      <c r="F256" s="4" t="s">
        <v>13</v>
      </c>
    </row>
    <row r="257" spans="1:6">
      <c r="A257" s="7"/>
      <c r="B257" s="7" t="s">
        <v>14</v>
      </c>
      <c r="C257" s="7" t="s">
        <v>15</v>
      </c>
      <c r="D257" s="7" t="s">
        <v>5</v>
      </c>
      <c r="E257" s="7" t="s">
        <v>16</v>
      </c>
      <c r="F257" s="11" t="s">
        <v>17</v>
      </c>
    </row>
    <row r="258" spans="1:6">
      <c r="A258" s="120" t="s">
        <v>68</v>
      </c>
      <c r="B258" s="121"/>
      <c r="C258" s="121"/>
      <c r="D258" s="121"/>
      <c r="E258" s="121"/>
      <c r="F258" s="121"/>
    </row>
    <row r="259" spans="1:6">
      <c r="A259" s="3">
        <v>1</v>
      </c>
      <c r="B259" s="3" t="s">
        <v>19</v>
      </c>
      <c r="C259" s="9">
        <v>2.9499999999999998E-2</v>
      </c>
      <c r="D259" s="13">
        <f t="shared" ref="D259:D265" si="57">C259+$C$9</f>
        <v>0.54909999999999992</v>
      </c>
      <c r="E259" s="8">
        <v>5.7099999999999998E-2</v>
      </c>
      <c r="F259" s="9">
        <f t="shared" ref="F259:F265" si="58">(D259+E259)</f>
        <v>0.60619999999999996</v>
      </c>
    </row>
    <row r="260" spans="1:6">
      <c r="A260" s="3">
        <v>2</v>
      </c>
      <c r="B260" s="3" t="s">
        <v>20</v>
      </c>
      <c r="C260" s="9">
        <v>2.9499999999999998E-2</v>
      </c>
      <c r="D260" s="13">
        <f t="shared" si="57"/>
        <v>0.54909999999999992</v>
      </c>
      <c r="E260" s="8">
        <v>4.3900000000000002E-2</v>
      </c>
      <c r="F260" s="9">
        <f t="shared" si="58"/>
        <v>0.59299999999999997</v>
      </c>
    </row>
    <row r="261" spans="1:6">
      <c r="A261" s="3">
        <v>3</v>
      </c>
      <c r="B261" s="3" t="s">
        <v>21</v>
      </c>
      <c r="C261" s="9">
        <v>2.9499999999999998E-2</v>
      </c>
      <c r="D261" s="13">
        <f t="shared" si="57"/>
        <v>0.54909999999999992</v>
      </c>
      <c r="E261" s="8">
        <v>3.73E-2</v>
      </c>
      <c r="F261" s="9">
        <f t="shared" si="58"/>
        <v>0.58639999999999992</v>
      </c>
    </row>
    <row r="262" spans="1:6">
      <c r="A262" s="3">
        <v>4</v>
      </c>
      <c r="B262" s="3" t="s">
        <v>22</v>
      </c>
      <c r="C262" s="9">
        <v>2.9499999999999998E-2</v>
      </c>
      <c r="D262" s="13">
        <f t="shared" si="57"/>
        <v>0.54909999999999992</v>
      </c>
      <c r="E262" s="8">
        <v>3.5099999999999999E-2</v>
      </c>
      <c r="F262" s="9">
        <f t="shared" si="58"/>
        <v>0.58419999999999994</v>
      </c>
    </row>
    <row r="263" spans="1:6">
      <c r="A263" s="3">
        <v>5</v>
      </c>
      <c r="B263" s="3" t="s">
        <v>23</v>
      </c>
      <c r="C263" s="9">
        <v>2.9499999999999998E-2</v>
      </c>
      <c r="D263" s="13">
        <f t="shared" si="57"/>
        <v>0.54909999999999992</v>
      </c>
      <c r="E263" s="8">
        <v>3.2899999999999999E-2</v>
      </c>
      <c r="F263" s="9">
        <f t="shared" si="58"/>
        <v>0.58199999999999996</v>
      </c>
    </row>
    <row r="264" spans="1:6">
      <c r="A264" s="3">
        <v>6</v>
      </c>
      <c r="B264" s="3" t="s">
        <v>24</v>
      </c>
      <c r="C264" s="9">
        <v>2.9499999999999998E-2</v>
      </c>
      <c r="D264" s="13">
        <f t="shared" si="57"/>
        <v>0.54909999999999992</v>
      </c>
      <c r="E264" s="8">
        <v>3.0700000000000002E-2</v>
      </c>
      <c r="F264" s="9">
        <f t="shared" si="58"/>
        <v>0.57979999999999987</v>
      </c>
    </row>
    <row r="265" spans="1:6">
      <c r="A265" s="3">
        <v>7</v>
      </c>
      <c r="B265" s="3" t="s">
        <v>25</v>
      </c>
      <c r="C265" s="9">
        <v>2.9499999999999998E-2</v>
      </c>
      <c r="D265" s="13">
        <f t="shared" si="57"/>
        <v>0.54909999999999992</v>
      </c>
      <c r="E265" s="8">
        <v>2.8500000000000001E-2</v>
      </c>
      <c r="F265" s="9">
        <f t="shared" si="58"/>
        <v>0.57759999999999989</v>
      </c>
    </row>
    <row r="267" spans="1:6">
      <c r="A267" s="117" t="s">
        <v>72</v>
      </c>
      <c r="B267" s="117"/>
      <c r="C267" s="117"/>
      <c r="D267" s="117"/>
      <c r="E267" s="117"/>
      <c r="F267" s="117"/>
    </row>
    <row r="268" spans="1:6" ht="38.25">
      <c r="A268" s="3" t="s">
        <v>8</v>
      </c>
      <c r="B268" s="3" t="s">
        <v>9</v>
      </c>
      <c r="C268" s="4" t="s">
        <v>10</v>
      </c>
      <c r="D268" s="4" t="s">
        <v>11</v>
      </c>
      <c r="E268" s="4" t="s">
        <v>12</v>
      </c>
      <c r="F268" s="4" t="s">
        <v>13</v>
      </c>
    </row>
    <row r="269" spans="1:6">
      <c r="A269" s="7"/>
      <c r="B269" s="7" t="s">
        <v>14</v>
      </c>
      <c r="C269" s="7" t="s">
        <v>15</v>
      </c>
      <c r="D269" s="7" t="s">
        <v>5</v>
      </c>
      <c r="E269" s="7" t="s">
        <v>16</v>
      </c>
      <c r="F269" s="11" t="s">
        <v>17</v>
      </c>
    </row>
    <row r="270" spans="1:6">
      <c r="A270" s="120" t="s">
        <v>68</v>
      </c>
      <c r="B270" s="121"/>
      <c r="C270" s="121"/>
      <c r="D270" s="121"/>
      <c r="E270" s="121"/>
      <c r="F270" s="121"/>
    </row>
    <row r="271" spans="1:6">
      <c r="A271" s="3">
        <v>1</v>
      </c>
      <c r="B271" s="3" t="s">
        <v>19</v>
      </c>
      <c r="C271" s="9">
        <v>3.7100000000000001E-2</v>
      </c>
      <c r="D271" s="13">
        <f t="shared" ref="D271:D276" si="59">C271+$C$9</f>
        <v>0.55669999999999997</v>
      </c>
      <c r="E271" s="8">
        <v>5.7099999999999998E-2</v>
      </c>
      <c r="F271" s="9">
        <f t="shared" ref="F271:F276" si="60">(D271+E271)</f>
        <v>0.61380000000000001</v>
      </c>
    </row>
    <row r="272" spans="1:6">
      <c r="A272" s="3">
        <v>2</v>
      </c>
      <c r="B272" s="3" t="s">
        <v>20</v>
      </c>
      <c r="C272" s="9">
        <v>3.7100000000000001E-2</v>
      </c>
      <c r="D272" s="13">
        <f t="shared" si="59"/>
        <v>0.55669999999999997</v>
      </c>
      <c r="E272" s="8">
        <v>4.3900000000000002E-2</v>
      </c>
      <c r="F272" s="9">
        <f t="shared" si="60"/>
        <v>0.60060000000000002</v>
      </c>
    </row>
    <row r="273" spans="1:6">
      <c r="A273" s="3">
        <v>3</v>
      </c>
      <c r="B273" s="3" t="s">
        <v>21</v>
      </c>
      <c r="C273" s="9">
        <v>3.7100000000000001E-2</v>
      </c>
      <c r="D273" s="13">
        <f t="shared" si="59"/>
        <v>0.55669999999999997</v>
      </c>
      <c r="E273" s="8">
        <v>3.73E-2</v>
      </c>
      <c r="F273" s="9">
        <f t="shared" si="60"/>
        <v>0.59399999999999997</v>
      </c>
    </row>
    <row r="274" spans="1:6">
      <c r="A274" s="3">
        <v>4</v>
      </c>
      <c r="B274" s="3" t="s">
        <v>23</v>
      </c>
      <c r="C274" s="9">
        <v>3.7100000000000001E-2</v>
      </c>
      <c r="D274" s="13">
        <f t="shared" si="59"/>
        <v>0.55669999999999997</v>
      </c>
      <c r="E274" s="8">
        <v>3.2899999999999999E-2</v>
      </c>
      <c r="F274" s="9">
        <f t="shared" si="60"/>
        <v>0.58960000000000001</v>
      </c>
    </row>
    <row r="275" spans="1:6">
      <c r="A275" s="3">
        <v>5</v>
      </c>
      <c r="B275" s="3" t="s">
        <v>28</v>
      </c>
      <c r="C275" s="9">
        <v>3.7100000000000001E-2</v>
      </c>
      <c r="D275" s="13">
        <f t="shared" si="59"/>
        <v>0.55669999999999997</v>
      </c>
      <c r="E275" s="8">
        <v>2.63E-2</v>
      </c>
      <c r="F275" s="9">
        <f t="shared" si="60"/>
        <v>0.58299999999999996</v>
      </c>
    </row>
    <row r="276" spans="1:6">
      <c r="A276" s="3">
        <v>6</v>
      </c>
      <c r="B276" s="3" t="s">
        <v>73</v>
      </c>
      <c r="C276" s="9">
        <v>3.7100000000000001E-2</v>
      </c>
      <c r="D276" s="13">
        <f t="shared" si="59"/>
        <v>0.55669999999999997</v>
      </c>
      <c r="E276" s="8">
        <v>1.54E-2</v>
      </c>
      <c r="F276" s="9">
        <f t="shared" si="60"/>
        <v>0.57209999999999994</v>
      </c>
    </row>
    <row r="278" spans="1:6">
      <c r="A278" s="117" t="s">
        <v>74</v>
      </c>
      <c r="B278" s="117"/>
      <c r="C278" s="117"/>
      <c r="D278" s="117"/>
      <c r="E278" s="117"/>
      <c r="F278" s="117"/>
    </row>
    <row r="279" spans="1:6" ht="38.25">
      <c r="A279" s="3" t="s">
        <v>8</v>
      </c>
      <c r="B279" s="3" t="s">
        <v>9</v>
      </c>
      <c r="C279" s="4" t="s">
        <v>10</v>
      </c>
      <c r="D279" s="4" t="s">
        <v>11</v>
      </c>
      <c r="E279" s="4" t="s">
        <v>12</v>
      </c>
      <c r="F279" s="4" t="s">
        <v>13</v>
      </c>
    </row>
    <row r="280" spans="1:6">
      <c r="A280" s="7"/>
      <c r="B280" s="7" t="s">
        <v>14</v>
      </c>
      <c r="C280" s="7" t="s">
        <v>15</v>
      </c>
      <c r="D280" s="7" t="s">
        <v>5</v>
      </c>
      <c r="E280" s="7" t="s">
        <v>16</v>
      </c>
      <c r="F280" s="11" t="s">
        <v>17</v>
      </c>
    </row>
    <row r="281" spans="1:6">
      <c r="A281" s="120" t="s">
        <v>68</v>
      </c>
      <c r="B281" s="121"/>
      <c r="C281" s="121"/>
      <c r="D281" s="121"/>
      <c r="E281" s="121"/>
      <c r="F281" s="121"/>
    </row>
    <row r="282" spans="1:6">
      <c r="A282" s="3">
        <v>1</v>
      </c>
      <c r="B282" s="3" t="s">
        <v>19</v>
      </c>
      <c r="C282" s="9">
        <v>3.7100000000000001E-2</v>
      </c>
      <c r="D282" s="13">
        <f t="shared" ref="D282:D288" si="61">C282+$C$9</f>
        <v>0.55669999999999997</v>
      </c>
      <c r="E282" s="8">
        <v>5.7099999999999998E-2</v>
      </c>
      <c r="F282" s="9">
        <f t="shared" ref="F282:F288" si="62">(D282+E282)</f>
        <v>0.61380000000000001</v>
      </c>
    </row>
    <row r="283" spans="1:6">
      <c r="A283" s="3">
        <v>2</v>
      </c>
      <c r="B283" s="3" t="s">
        <v>20</v>
      </c>
      <c r="C283" s="9">
        <v>3.7100000000000001E-2</v>
      </c>
      <c r="D283" s="13">
        <f t="shared" si="61"/>
        <v>0.55669999999999997</v>
      </c>
      <c r="E283" s="8">
        <v>4.3900000000000002E-2</v>
      </c>
      <c r="F283" s="9">
        <f t="shared" si="62"/>
        <v>0.60060000000000002</v>
      </c>
    </row>
    <row r="284" spans="1:6">
      <c r="A284" s="3">
        <v>3</v>
      </c>
      <c r="B284" s="3" t="s">
        <v>21</v>
      </c>
      <c r="C284" s="9">
        <v>3.7100000000000001E-2</v>
      </c>
      <c r="D284" s="13">
        <f t="shared" si="61"/>
        <v>0.55669999999999997</v>
      </c>
      <c r="E284" s="8">
        <v>3.73E-2</v>
      </c>
      <c r="F284" s="9">
        <f t="shared" si="62"/>
        <v>0.59399999999999997</v>
      </c>
    </row>
    <row r="285" spans="1:6">
      <c r="A285" s="3">
        <v>4</v>
      </c>
      <c r="B285" s="3" t="s">
        <v>22</v>
      </c>
      <c r="C285" s="9">
        <v>3.7100000000000001E-2</v>
      </c>
      <c r="D285" s="13">
        <f t="shared" si="61"/>
        <v>0.55669999999999997</v>
      </c>
      <c r="E285" s="8">
        <v>3.5099999999999999E-2</v>
      </c>
      <c r="F285" s="9">
        <f t="shared" si="62"/>
        <v>0.59179999999999999</v>
      </c>
    </row>
    <row r="286" spans="1:6">
      <c r="A286" s="3">
        <v>5</v>
      </c>
      <c r="B286" s="3" t="s">
        <v>23</v>
      </c>
      <c r="C286" s="9">
        <v>3.7100000000000001E-2</v>
      </c>
      <c r="D286" s="13">
        <f t="shared" si="61"/>
        <v>0.55669999999999997</v>
      </c>
      <c r="E286" s="8">
        <v>3.2899999999999999E-2</v>
      </c>
      <c r="F286" s="9">
        <f t="shared" si="62"/>
        <v>0.58960000000000001</v>
      </c>
    </row>
    <row r="287" spans="1:6">
      <c r="A287" s="3">
        <v>6</v>
      </c>
      <c r="B287" s="3" t="s">
        <v>24</v>
      </c>
      <c r="C287" s="9">
        <v>3.7100000000000001E-2</v>
      </c>
      <c r="D287" s="13">
        <f t="shared" si="61"/>
        <v>0.55669999999999997</v>
      </c>
      <c r="E287" s="8">
        <v>3.0700000000000002E-2</v>
      </c>
      <c r="F287" s="9">
        <f t="shared" si="62"/>
        <v>0.58739999999999992</v>
      </c>
    </row>
    <row r="288" spans="1:6">
      <c r="A288" s="3">
        <v>7</v>
      </c>
      <c r="B288" s="3" t="s">
        <v>25</v>
      </c>
      <c r="C288" s="9">
        <v>3.7100000000000001E-2</v>
      </c>
      <c r="D288" s="13">
        <f t="shared" si="61"/>
        <v>0.55669999999999997</v>
      </c>
      <c r="E288" s="8">
        <v>2.8500000000000001E-2</v>
      </c>
      <c r="F288" s="9">
        <f t="shared" si="62"/>
        <v>0.58519999999999994</v>
      </c>
    </row>
    <row r="290" spans="1:6">
      <c r="A290" s="117" t="s">
        <v>75</v>
      </c>
      <c r="B290" s="117"/>
      <c r="C290" s="117"/>
      <c r="D290" s="117"/>
      <c r="E290" s="117"/>
      <c r="F290" s="117"/>
    </row>
    <row r="291" spans="1:6" ht="38.25">
      <c r="A291" s="3" t="s">
        <v>8</v>
      </c>
      <c r="B291" s="3" t="s">
        <v>9</v>
      </c>
      <c r="C291" s="4" t="s">
        <v>10</v>
      </c>
      <c r="D291" s="4" t="s">
        <v>11</v>
      </c>
      <c r="E291" s="4" t="s">
        <v>12</v>
      </c>
      <c r="F291" s="4" t="s">
        <v>13</v>
      </c>
    </row>
    <row r="292" spans="1:6">
      <c r="A292" s="7"/>
      <c r="B292" s="7" t="s">
        <v>14</v>
      </c>
      <c r="C292" s="7" t="s">
        <v>15</v>
      </c>
      <c r="D292" s="7" t="s">
        <v>5</v>
      </c>
      <c r="E292" s="7" t="s">
        <v>16</v>
      </c>
      <c r="F292" s="11" t="s">
        <v>17</v>
      </c>
    </row>
    <row r="293" spans="1:6">
      <c r="A293" s="120" t="s">
        <v>76</v>
      </c>
      <c r="B293" s="121"/>
      <c r="C293" s="121"/>
      <c r="D293" s="121"/>
      <c r="E293" s="121"/>
      <c r="F293" s="121"/>
    </row>
    <row r="294" spans="1:6">
      <c r="A294" s="3">
        <v>1</v>
      </c>
      <c r="B294" s="3" t="s">
        <v>19</v>
      </c>
      <c r="C294" s="9">
        <v>2.9499999999999998E-2</v>
      </c>
      <c r="D294" s="13">
        <f t="shared" ref="D294:D299" si="63">C294+$C$9</f>
        <v>0.54909999999999992</v>
      </c>
      <c r="E294" s="8">
        <v>3.1699999999999999E-2</v>
      </c>
      <c r="F294" s="9">
        <f t="shared" ref="F294:F299" si="64">(D294+E294)</f>
        <v>0.58079999999999987</v>
      </c>
    </row>
    <row r="295" spans="1:6">
      <c r="A295" s="3">
        <v>2</v>
      </c>
      <c r="B295" s="3" t="s">
        <v>20</v>
      </c>
      <c r="C295" s="9">
        <v>2.9499999999999998E-2</v>
      </c>
      <c r="D295" s="13">
        <f t="shared" si="63"/>
        <v>0.54909999999999992</v>
      </c>
      <c r="E295" s="8">
        <v>3.1699999999999999E-2</v>
      </c>
      <c r="F295" s="9">
        <f t="shared" si="64"/>
        <v>0.58079999999999987</v>
      </c>
    </row>
    <row r="296" spans="1:6">
      <c r="A296" s="3">
        <v>3</v>
      </c>
      <c r="B296" s="3" t="s">
        <v>21</v>
      </c>
      <c r="C296" s="9">
        <v>2.9499999999999998E-2</v>
      </c>
      <c r="D296" s="13">
        <f t="shared" si="63"/>
        <v>0.54909999999999992</v>
      </c>
      <c r="E296" s="8">
        <v>2.5399999999999999E-2</v>
      </c>
      <c r="F296" s="9">
        <f t="shared" si="64"/>
        <v>0.5744999999999999</v>
      </c>
    </row>
    <row r="297" spans="1:6">
      <c r="A297" s="3">
        <v>4</v>
      </c>
      <c r="B297" s="3" t="s">
        <v>22</v>
      </c>
      <c r="C297" s="9">
        <v>2.9499999999999998E-2</v>
      </c>
      <c r="D297" s="13">
        <f t="shared" si="63"/>
        <v>0.54909999999999992</v>
      </c>
      <c r="E297" s="8">
        <v>2.3800000000000002E-2</v>
      </c>
      <c r="F297" s="9">
        <f t="shared" si="64"/>
        <v>0.57289999999999996</v>
      </c>
    </row>
    <row r="298" spans="1:6">
      <c r="A298" s="3">
        <v>5</v>
      </c>
      <c r="B298" s="3" t="s">
        <v>23</v>
      </c>
      <c r="C298" s="9">
        <v>2.9499999999999998E-2</v>
      </c>
      <c r="D298" s="13">
        <f t="shared" si="63"/>
        <v>0.54909999999999992</v>
      </c>
      <c r="E298" s="8">
        <v>2.2200000000000001E-2</v>
      </c>
      <c r="F298" s="9">
        <f t="shared" si="64"/>
        <v>0.57129999999999992</v>
      </c>
    </row>
    <row r="299" spans="1:6">
      <c r="A299" s="3">
        <v>6</v>
      </c>
      <c r="B299" s="3" t="s">
        <v>24</v>
      </c>
      <c r="C299" s="9">
        <v>2.9499999999999998E-2</v>
      </c>
      <c r="D299" s="13">
        <f t="shared" si="63"/>
        <v>0.54909999999999992</v>
      </c>
      <c r="E299" s="8">
        <v>2.06E-2</v>
      </c>
      <c r="F299" s="9">
        <f t="shared" si="64"/>
        <v>0.56969999999999987</v>
      </c>
    </row>
    <row r="301" spans="1:6">
      <c r="A301" s="117" t="s">
        <v>77</v>
      </c>
      <c r="B301" s="117"/>
      <c r="C301" s="117"/>
      <c r="D301" s="117"/>
      <c r="E301" s="117"/>
      <c r="F301" s="117"/>
    </row>
    <row r="302" spans="1:6" ht="38.25">
      <c r="A302" s="3" t="s">
        <v>8</v>
      </c>
      <c r="B302" s="3" t="s">
        <v>9</v>
      </c>
      <c r="C302" s="4" t="s">
        <v>10</v>
      </c>
      <c r="D302" s="4" t="s">
        <v>11</v>
      </c>
      <c r="E302" s="4" t="s">
        <v>12</v>
      </c>
      <c r="F302" s="4" t="s">
        <v>13</v>
      </c>
    </row>
    <row r="303" spans="1:6">
      <c r="A303" s="7"/>
      <c r="B303" s="7" t="s">
        <v>14</v>
      </c>
      <c r="C303" s="7" t="s">
        <v>15</v>
      </c>
      <c r="D303" s="7" t="s">
        <v>5</v>
      </c>
      <c r="E303" s="7" t="s">
        <v>16</v>
      </c>
      <c r="F303" s="11" t="s">
        <v>17</v>
      </c>
    </row>
    <row r="304" spans="1:6">
      <c r="A304" s="120" t="s">
        <v>78</v>
      </c>
      <c r="B304" s="121"/>
      <c r="C304" s="121"/>
      <c r="D304" s="121"/>
      <c r="E304" s="121"/>
      <c r="F304" s="121"/>
    </row>
    <row r="305" spans="1:6">
      <c r="A305" s="3">
        <v>1</v>
      </c>
      <c r="B305" s="3" t="s">
        <v>19</v>
      </c>
      <c r="C305" s="9">
        <v>3.04E-2</v>
      </c>
      <c r="D305" s="13">
        <f t="shared" ref="D305:D309" si="65">C305+$C$9</f>
        <v>0.54999999999999993</v>
      </c>
      <c r="E305" s="8">
        <v>6.1600000000000002E-2</v>
      </c>
      <c r="F305" s="9">
        <f t="shared" ref="F305:F309" si="66">(D305+E305)</f>
        <v>0.61159999999999992</v>
      </c>
    </row>
    <row r="306" spans="1:6">
      <c r="A306" s="3">
        <v>2</v>
      </c>
      <c r="B306" s="3" t="s">
        <v>20</v>
      </c>
      <c r="C306" s="9">
        <v>3.04E-2</v>
      </c>
      <c r="D306" s="13">
        <f t="shared" si="65"/>
        <v>0.54999999999999993</v>
      </c>
      <c r="E306" s="8">
        <v>4.9299999999999997E-2</v>
      </c>
      <c r="F306" s="9">
        <f t="shared" si="66"/>
        <v>0.59929999999999994</v>
      </c>
    </row>
    <row r="307" spans="1:6">
      <c r="A307" s="3">
        <v>3</v>
      </c>
      <c r="B307" s="3" t="s">
        <v>21</v>
      </c>
      <c r="C307" s="9">
        <v>3.04E-2</v>
      </c>
      <c r="D307" s="13">
        <f t="shared" si="65"/>
        <v>0.54999999999999993</v>
      </c>
      <c r="E307" s="8">
        <v>4.6800000000000001E-2</v>
      </c>
      <c r="F307" s="9">
        <f t="shared" si="66"/>
        <v>0.59679999999999989</v>
      </c>
    </row>
    <row r="308" spans="1:6">
      <c r="A308" s="3">
        <v>4</v>
      </c>
      <c r="B308" s="3" t="s">
        <v>22</v>
      </c>
      <c r="C308" s="9">
        <v>3.04E-2</v>
      </c>
      <c r="D308" s="13">
        <f t="shared" si="65"/>
        <v>0.54999999999999993</v>
      </c>
      <c r="E308" s="8">
        <v>4.4400000000000002E-2</v>
      </c>
      <c r="F308" s="9">
        <f t="shared" si="66"/>
        <v>0.59439999999999993</v>
      </c>
    </row>
    <row r="309" spans="1:6">
      <c r="A309" s="3">
        <v>5</v>
      </c>
      <c r="B309" s="3" t="s">
        <v>23</v>
      </c>
      <c r="C309" s="9">
        <v>3.04E-2</v>
      </c>
      <c r="D309" s="13">
        <f t="shared" si="65"/>
        <v>0.54999999999999993</v>
      </c>
      <c r="E309" s="8">
        <v>4.19E-2</v>
      </c>
      <c r="F309" s="9">
        <f t="shared" si="66"/>
        <v>0.59189999999999998</v>
      </c>
    </row>
    <row r="310" spans="1:6">
      <c r="A310" s="120" t="s">
        <v>79</v>
      </c>
      <c r="B310" s="121"/>
      <c r="C310" s="121"/>
      <c r="D310" s="121"/>
      <c r="E310" s="121"/>
      <c r="F310" s="121"/>
    </row>
    <row r="311" spans="1:6">
      <c r="A311" s="3">
        <v>1</v>
      </c>
      <c r="B311" s="3" t="s">
        <v>20</v>
      </c>
      <c r="C311" s="9">
        <v>3.04E-2</v>
      </c>
      <c r="D311" s="13">
        <f t="shared" ref="D311:D313" si="67">C311+$C$9</f>
        <v>0.54999999999999993</v>
      </c>
      <c r="E311" s="8">
        <v>5.2200000000000003E-2</v>
      </c>
      <c r="F311" s="9">
        <f t="shared" ref="F311:F313" si="68">(D311+E311)</f>
        <v>0.60219999999999996</v>
      </c>
    </row>
    <row r="312" spans="1:6">
      <c r="A312" s="3">
        <v>2</v>
      </c>
      <c r="B312" s="3" t="s">
        <v>22</v>
      </c>
      <c r="C312" s="9">
        <v>3.04E-2</v>
      </c>
      <c r="D312" s="13">
        <f t="shared" si="67"/>
        <v>0.54999999999999993</v>
      </c>
      <c r="E312" s="8">
        <v>4.9599999999999998E-2</v>
      </c>
      <c r="F312" s="9">
        <f t="shared" si="68"/>
        <v>0.59959999999999991</v>
      </c>
    </row>
    <row r="313" spans="1:6">
      <c r="A313" s="3">
        <v>3</v>
      </c>
      <c r="B313" s="3" t="s">
        <v>23</v>
      </c>
      <c r="C313" s="9">
        <v>3.04E-2</v>
      </c>
      <c r="D313" s="13">
        <f t="shared" si="67"/>
        <v>0.54999999999999993</v>
      </c>
      <c r="E313" s="8">
        <v>4.7E-2</v>
      </c>
      <c r="F313" s="9">
        <f t="shared" si="68"/>
        <v>0.59699999999999998</v>
      </c>
    </row>
    <row r="315" spans="1:6">
      <c r="A315" s="117" t="s">
        <v>80</v>
      </c>
      <c r="B315" s="117"/>
      <c r="C315" s="117"/>
      <c r="D315" s="117"/>
      <c r="E315" s="117"/>
      <c r="F315" s="117"/>
    </row>
    <row r="316" spans="1:6" ht="38.25">
      <c r="A316" s="3" t="s">
        <v>8</v>
      </c>
      <c r="B316" s="3" t="s">
        <v>9</v>
      </c>
      <c r="C316" s="4" t="s">
        <v>10</v>
      </c>
      <c r="D316" s="4" t="s">
        <v>11</v>
      </c>
      <c r="E316" s="4" t="s">
        <v>12</v>
      </c>
      <c r="F316" s="4" t="s">
        <v>13</v>
      </c>
    </row>
    <row r="317" spans="1:6">
      <c r="A317" s="7"/>
      <c r="B317" s="7" t="s">
        <v>14</v>
      </c>
      <c r="C317" s="7" t="s">
        <v>15</v>
      </c>
      <c r="D317" s="7" t="s">
        <v>5</v>
      </c>
      <c r="E317" s="7" t="s">
        <v>16</v>
      </c>
      <c r="F317" s="11" t="s">
        <v>17</v>
      </c>
    </row>
    <row r="318" spans="1:6">
      <c r="A318" s="120" t="s">
        <v>81</v>
      </c>
      <c r="B318" s="121"/>
      <c r="C318" s="121"/>
      <c r="D318" s="121"/>
      <c r="E318" s="121"/>
      <c r="F318" s="121"/>
    </row>
    <row r="319" spans="1:6">
      <c r="A319" s="3">
        <v>1</v>
      </c>
      <c r="B319" s="3" t="s">
        <v>19</v>
      </c>
      <c r="C319" s="9">
        <v>2.7900000000000001E-2</v>
      </c>
      <c r="D319" s="13">
        <f t="shared" ref="D319:D323" si="69">C319+$C$9</f>
        <v>0.54749999999999999</v>
      </c>
      <c r="E319" s="8">
        <v>0.10589999999999999</v>
      </c>
      <c r="F319" s="9">
        <f t="shared" ref="F319:F323" si="70">(D319+E319)</f>
        <v>0.65339999999999998</v>
      </c>
    </row>
    <row r="320" spans="1:6">
      <c r="A320" s="3">
        <v>2</v>
      </c>
      <c r="B320" s="3" t="s">
        <v>20</v>
      </c>
      <c r="C320" s="9">
        <v>2.7900000000000001E-2</v>
      </c>
      <c r="D320" s="13">
        <f t="shared" si="69"/>
        <v>0.54749999999999999</v>
      </c>
      <c r="E320" s="8">
        <v>9.6299999999999997E-2</v>
      </c>
      <c r="F320" s="9">
        <f t="shared" si="70"/>
        <v>0.64379999999999993</v>
      </c>
    </row>
    <row r="321" spans="1:6">
      <c r="A321" s="3">
        <v>3</v>
      </c>
      <c r="B321" s="3" t="s">
        <v>21</v>
      </c>
      <c r="C321" s="9">
        <v>2.7900000000000001E-2</v>
      </c>
      <c r="D321" s="13">
        <f t="shared" si="69"/>
        <v>0.54749999999999999</v>
      </c>
      <c r="E321" s="8">
        <v>9.6299999999999997E-2</v>
      </c>
      <c r="F321" s="9">
        <f t="shared" si="70"/>
        <v>0.64379999999999993</v>
      </c>
    </row>
    <row r="322" spans="1:6">
      <c r="A322" s="3">
        <v>4</v>
      </c>
      <c r="B322" s="3" t="s">
        <v>22</v>
      </c>
      <c r="C322" s="9">
        <v>2.7900000000000001E-2</v>
      </c>
      <c r="D322" s="13">
        <f t="shared" si="69"/>
        <v>0.54749999999999999</v>
      </c>
      <c r="E322" s="8">
        <v>9.1499999999999998E-2</v>
      </c>
      <c r="F322" s="9">
        <f t="shared" si="70"/>
        <v>0.63900000000000001</v>
      </c>
    </row>
    <row r="323" spans="1:6">
      <c r="A323" s="3">
        <v>5</v>
      </c>
      <c r="B323" s="3" t="s">
        <v>23</v>
      </c>
      <c r="C323" s="9">
        <v>2.7900000000000001E-2</v>
      </c>
      <c r="D323" s="13">
        <f t="shared" si="69"/>
        <v>0.54749999999999999</v>
      </c>
      <c r="E323" s="8">
        <v>8.6699999999999999E-2</v>
      </c>
      <c r="F323" s="9">
        <f t="shared" si="70"/>
        <v>0.63419999999999999</v>
      </c>
    </row>
    <row r="325" spans="1:6">
      <c r="A325" s="117" t="s">
        <v>82</v>
      </c>
      <c r="B325" s="117"/>
      <c r="C325" s="117"/>
      <c r="D325" s="117"/>
      <c r="E325" s="117"/>
      <c r="F325" s="117"/>
    </row>
    <row r="326" spans="1:6" ht="38.25">
      <c r="A326" s="3" t="s">
        <v>8</v>
      </c>
      <c r="B326" s="3" t="s">
        <v>9</v>
      </c>
      <c r="C326" s="4" t="s">
        <v>10</v>
      </c>
      <c r="D326" s="4" t="s">
        <v>11</v>
      </c>
      <c r="E326" s="4" t="s">
        <v>12</v>
      </c>
      <c r="F326" s="4" t="s">
        <v>13</v>
      </c>
    </row>
    <row r="327" spans="1:6">
      <c r="A327" s="7"/>
      <c r="B327" s="7" t="s">
        <v>14</v>
      </c>
      <c r="C327" s="7" t="s">
        <v>15</v>
      </c>
      <c r="D327" s="7" t="s">
        <v>5</v>
      </c>
      <c r="E327" s="7" t="s">
        <v>16</v>
      </c>
      <c r="F327" s="11" t="s">
        <v>17</v>
      </c>
    </row>
    <row r="328" spans="1:6">
      <c r="A328" s="120" t="s">
        <v>83</v>
      </c>
      <c r="B328" s="121"/>
      <c r="C328" s="121"/>
      <c r="D328" s="121"/>
      <c r="E328" s="121"/>
      <c r="F328" s="121"/>
    </row>
    <row r="329" spans="1:6">
      <c r="A329" s="3">
        <v>1</v>
      </c>
      <c r="B329" s="3" t="s">
        <v>19</v>
      </c>
      <c r="C329" s="9">
        <v>2.7900000000000001E-2</v>
      </c>
      <c r="D329" s="13">
        <f t="shared" ref="D329:D334" si="71">C329+$C$9</f>
        <v>0.54749999999999999</v>
      </c>
      <c r="E329" s="8">
        <v>0.1124</v>
      </c>
      <c r="F329" s="9">
        <f t="shared" ref="F329:F334" si="72">(D329+E329)</f>
        <v>0.65989999999999993</v>
      </c>
    </row>
    <row r="330" spans="1:6">
      <c r="A330" s="3">
        <v>2</v>
      </c>
      <c r="B330" s="3" t="s">
        <v>20</v>
      </c>
      <c r="C330" s="9">
        <v>2.7900000000000001E-2</v>
      </c>
      <c r="D330" s="13">
        <f t="shared" si="71"/>
        <v>0.54749999999999999</v>
      </c>
      <c r="E330" s="8">
        <v>0.1022</v>
      </c>
      <c r="F330" s="9">
        <f t="shared" si="72"/>
        <v>0.64969999999999994</v>
      </c>
    </row>
    <row r="331" spans="1:6">
      <c r="A331" s="3">
        <v>3</v>
      </c>
      <c r="B331" s="3" t="s">
        <v>21</v>
      </c>
      <c r="C331" s="9">
        <v>2.7900000000000001E-2</v>
      </c>
      <c r="D331" s="13">
        <f t="shared" si="71"/>
        <v>0.54749999999999999</v>
      </c>
      <c r="E331" s="8">
        <v>0.1022</v>
      </c>
      <c r="F331" s="9">
        <f t="shared" si="72"/>
        <v>0.64969999999999994</v>
      </c>
    </row>
    <row r="332" spans="1:6">
      <c r="A332" s="3">
        <v>4</v>
      </c>
      <c r="B332" s="3" t="s">
        <v>22</v>
      </c>
      <c r="C332" s="9">
        <v>2.7900000000000001E-2</v>
      </c>
      <c r="D332" s="13">
        <f t="shared" si="71"/>
        <v>0.54749999999999999</v>
      </c>
      <c r="E332" s="8">
        <v>9.7100000000000006E-2</v>
      </c>
      <c r="F332" s="9">
        <f t="shared" si="72"/>
        <v>0.64459999999999995</v>
      </c>
    </row>
    <row r="333" spans="1:6">
      <c r="A333" s="3">
        <v>5</v>
      </c>
      <c r="B333" s="3" t="s">
        <v>23</v>
      </c>
      <c r="C333" s="9">
        <v>2.7900000000000001E-2</v>
      </c>
      <c r="D333" s="13">
        <f t="shared" si="71"/>
        <v>0.54749999999999999</v>
      </c>
      <c r="E333" s="8">
        <v>9.1999999999999998E-2</v>
      </c>
      <c r="F333" s="9">
        <f t="shared" si="72"/>
        <v>0.63949999999999996</v>
      </c>
    </row>
    <row r="334" spans="1:6">
      <c r="A334" s="3">
        <v>6</v>
      </c>
      <c r="B334" s="3" t="s">
        <v>24</v>
      </c>
      <c r="C334" s="9">
        <v>2.7900000000000001E-2</v>
      </c>
      <c r="D334" s="13">
        <f t="shared" si="71"/>
        <v>0.54749999999999999</v>
      </c>
      <c r="E334" s="8">
        <v>8.6900000000000005E-2</v>
      </c>
      <c r="F334" s="9">
        <f t="shared" si="72"/>
        <v>0.63439999999999996</v>
      </c>
    </row>
    <row r="336" spans="1:6">
      <c r="A336" s="117" t="s">
        <v>84</v>
      </c>
      <c r="B336" s="117"/>
      <c r="C336" s="117"/>
      <c r="D336" s="117"/>
      <c r="E336" s="117"/>
      <c r="F336" s="117"/>
    </row>
    <row r="337" spans="1:6" ht="38.25">
      <c r="A337" s="3" t="s">
        <v>8</v>
      </c>
      <c r="B337" s="3" t="s">
        <v>9</v>
      </c>
      <c r="C337" s="4" t="s">
        <v>10</v>
      </c>
      <c r="D337" s="4" t="s">
        <v>11</v>
      </c>
      <c r="E337" s="4" t="s">
        <v>12</v>
      </c>
      <c r="F337" s="4" t="s">
        <v>13</v>
      </c>
    </row>
    <row r="338" spans="1:6">
      <c r="A338" s="7"/>
      <c r="B338" s="7" t="s">
        <v>14</v>
      </c>
      <c r="C338" s="7" t="s">
        <v>15</v>
      </c>
      <c r="D338" s="7" t="s">
        <v>5</v>
      </c>
      <c r="E338" s="7" t="s">
        <v>16</v>
      </c>
      <c r="F338" s="11" t="s">
        <v>17</v>
      </c>
    </row>
    <row r="339" spans="1:6">
      <c r="A339" s="120" t="s">
        <v>85</v>
      </c>
      <c r="B339" s="121"/>
      <c r="C339" s="121"/>
      <c r="D339" s="121"/>
      <c r="E339" s="121"/>
      <c r="F339" s="121"/>
    </row>
    <row r="340" spans="1:6">
      <c r="A340" s="3">
        <v>1</v>
      </c>
      <c r="B340" s="3" t="s">
        <v>23</v>
      </c>
      <c r="C340" s="9">
        <v>2.7900000000000001E-2</v>
      </c>
      <c r="D340" s="13">
        <f t="shared" ref="D340:D342" si="73">C340+$C$9</f>
        <v>0.54749999999999999</v>
      </c>
      <c r="E340" s="8">
        <v>9.0300000000000005E-2</v>
      </c>
      <c r="F340" s="9">
        <f t="shared" ref="F340:F342" si="74">(D340+E340)</f>
        <v>0.63780000000000003</v>
      </c>
    </row>
    <row r="341" spans="1:6">
      <c r="A341" s="3">
        <v>2</v>
      </c>
      <c r="B341" s="3" t="s">
        <v>25</v>
      </c>
      <c r="C341" s="9">
        <v>2.7900000000000001E-2</v>
      </c>
      <c r="D341" s="13">
        <f t="shared" si="73"/>
        <v>0.54749999999999999</v>
      </c>
      <c r="E341" s="8">
        <v>8.0199999999999994E-2</v>
      </c>
      <c r="F341" s="9">
        <f t="shared" si="74"/>
        <v>0.62769999999999992</v>
      </c>
    </row>
    <row r="342" spans="1:6">
      <c r="A342" s="3">
        <v>3</v>
      </c>
      <c r="B342" s="3" t="s">
        <v>28</v>
      </c>
      <c r="C342" s="9">
        <v>2.7900000000000001E-2</v>
      </c>
      <c r="D342" s="13">
        <f t="shared" si="73"/>
        <v>0.54749999999999999</v>
      </c>
      <c r="E342" s="8">
        <v>7.5200000000000003E-2</v>
      </c>
      <c r="F342" s="9">
        <f t="shared" si="74"/>
        <v>0.62270000000000003</v>
      </c>
    </row>
  </sheetData>
  <mergeCells count="70">
    <mergeCell ref="A318:F318"/>
    <mergeCell ref="A325:F325"/>
    <mergeCell ref="A328:F328"/>
    <mergeCell ref="A336:F336"/>
    <mergeCell ref="A339:F339"/>
    <mergeCell ref="A224:F224"/>
    <mergeCell ref="A230:F230"/>
    <mergeCell ref="A233:F233"/>
    <mergeCell ref="A243:F243"/>
    <mergeCell ref="A215:F215"/>
    <mergeCell ref="A194:F194"/>
    <mergeCell ref="A201:F201"/>
    <mergeCell ref="A204:F204"/>
    <mergeCell ref="A210:F210"/>
    <mergeCell ref="A221:F221"/>
    <mergeCell ref="A177:F177"/>
    <mergeCell ref="A182:F182"/>
    <mergeCell ref="A304:F304"/>
    <mergeCell ref="A310:F310"/>
    <mergeCell ref="A315:F315"/>
    <mergeCell ref="A255:F255"/>
    <mergeCell ref="A258:F258"/>
    <mergeCell ref="A267:F267"/>
    <mergeCell ref="A270:F270"/>
    <mergeCell ref="A278:F278"/>
    <mergeCell ref="A281:F281"/>
    <mergeCell ref="A290:F290"/>
    <mergeCell ref="A293:F293"/>
    <mergeCell ref="A301:F301"/>
    <mergeCell ref="A246:F246"/>
    <mergeCell ref="A191:F191"/>
    <mergeCell ref="A185:F185"/>
    <mergeCell ref="A155:F155"/>
    <mergeCell ref="A102:F102"/>
    <mergeCell ref="A106:F106"/>
    <mergeCell ref="A111:F111"/>
    <mergeCell ref="A115:F115"/>
    <mergeCell ref="A118:F118"/>
    <mergeCell ref="A125:F125"/>
    <mergeCell ref="A128:F128"/>
    <mergeCell ref="A135:F135"/>
    <mergeCell ref="A142:F142"/>
    <mergeCell ref="A145:F145"/>
    <mergeCell ref="A152:F152"/>
    <mergeCell ref="A163:F163"/>
    <mergeCell ref="A166:F166"/>
    <mergeCell ref="A174:F174"/>
    <mergeCell ref="A99:F99"/>
    <mergeCell ref="A45:F45"/>
    <mergeCell ref="A51:F51"/>
    <mergeCell ref="A54:F54"/>
    <mergeCell ref="A58:F58"/>
    <mergeCell ref="A63:F63"/>
    <mergeCell ref="A66:F66"/>
    <mergeCell ref="A71:F71"/>
    <mergeCell ref="A77:F77"/>
    <mergeCell ref="A83:F83"/>
    <mergeCell ref="A86:F86"/>
    <mergeCell ref="A94:F94"/>
    <mergeCell ref="A39:F39"/>
    <mergeCell ref="A1:F1"/>
    <mergeCell ref="A3:F3"/>
    <mergeCell ref="A6:F6"/>
    <mergeCell ref="A11:F11"/>
    <mergeCell ref="A14:F14"/>
    <mergeCell ref="A23:F23"/>
    <mergeCell ref="A26:F26"/>
    <mergeCell ref="A36:F36"/>
    <mergeCell ref="A4:F4"/>
    <mergeCell ref="A8:F8"/>
  </mergeCells>
  <pageMargins left="0.39370078740157483" right="0.39370078740157483" top="1.0833333333333333" bottom="0.74803149606299213" header="0.31496062992125984" footer="0.31496062992125984"/>
  <pageSetup scale="78" orientation="portrait" r:id="rId1"/>
  <rowBreaks count="3" manualBreakCount="3">
    <brk id="50" max="16383" man="1"/>
    <brk id="98" max="16383" man="1"/>
    <brk id="141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/>
  <dimension ref="A1:F346"/>
  <sheetViews>
    <sheetView zoomScaleNormal="100" workbookViewId="0">
      <selection activeCell="F17" sqref="F17"/>
    </sheetView>
  </sheetViews>
  <sheetFormatPr defaultRowHeight="15"/>
  <cols>
    <col min="1" max="1" width="4.140625" customWidth="1"/>
    <col min="2" max="2" width="12.140625" customWidth="1"/>
    <col min="3" max="3" width="23" customWidth="1"/>
    <col min="4" max="4" width="31.42578125" customWidth="1"/>
    <col min="5" max="5" width="27.7109375" customWidth="1"/>
    <col min="6" max="6" width="25.7109375" customWidth="1"/>
  </cols>
  <sheetData>
    <row r="1" spans="1:6" ht="17.25">
      <c r="A1" s="113" t="s">
        <v>89</v>
      </c>
      <c r="B1" s="118"/>
      <c r="C1" s="118"/>
      <c r="D1" s="118"/>
      <c r="E1" s="118"/>
      <c r="F1" s="118"/>
    </row>
    <row r="2" spans="1:6">
      <c r="B2" s="118"/>
      <c r="C2" s="118"/>
      <c r="D2" s="118"/>
      <c r="E2" s="118"/>
      <c r="F2" s="118"/>
    </row>
    <row r="3" spans="1:6">
      <c r="A3" s="125" t="s">
        <v>1</v>
      </c>
      <c r="B3" s="125"/>
      <c r="C3" s="125"/>
      <c r="D3" s="125"/>
      <c r="E3" s="125"/>
      <c r="F3" s="125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119"/>
      <c r="B5" s="119"/>
      <c r="C5" s="119"/>
      <c r="D5" s="119"/>
      <c r="E5" s="119"/>
      <c r="F5" s="119"/>
    </row>
    <row r="6" spans="1:6">
      <c r="A6" s="119" t="s">
        <v>3</v>
      </c>
      <c r="B6" s="119"/>
      <c r="C6" s="119"/>
      <c r="D6" s="119"/>
      <c r="E6" s="119"/>
      <c r="F6" s="119"/>
    </row>
    <row r="7" spans="1:6" ht="14.45" customHeight="1">
      <c r="A7" s="115" t="s">
        <v>4</v>
      </c>
      <c r="B7" s="115"/>
      <c r="C7" s="115"/>
      <c r="D7" s="115"/>
      <c r="E7" s="115"/>
      <c r="F7" s="115"/>
    </row>
    <row r="8" spans="1:6">
      <c r="A8" s="115"/>
      <c r="B8" s="115"/>
      <c r="C8" s="115"/>
      <c r="D8" s="115"/>
      <c r="E8" s="115"/>
      <c r="F8" s="115"/>
    </row>
    <row r="9" spans="1:6">
      <c r="A9" s="115"/>
      <c r="B9" s="115"/>
      <c r="C9" s="115"/>
      <c r="D9" s="115"/>
      <c r="E9" s="115"/>
      <c r="F9" s="115"/>
    </row>
    <row r="10" spans="1:6">
      <c r="A10" s="115"/>
      <c r="B10" s="115"/>
      <c r="C10" s="115"/>
      <c r="D10" s="115"/>
      <c r="E10" s="115"/>
      <c r="F10" s="115"/>
    </row>
    <row r="11" spans="1:6">
      <c r="A11" s="115"/>
      <c r="B11" s="115"/>
      <c r="C11" s="115"/>
      <c r="D11" s="115"/>
      <c r="E11" s="115"/>
      <c r="F11" s="115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5" spans="1:6">
      <c r="A15" s="117" t="s">
        <v>7</v>
      </c>
      <c r="B15" s="117"/>
      <c r="C15" s="117"/>
      <c r="D15" s="117"/>
      <c r="E15" s="117"/>
      <c r="F15" s="117"/>
    </row>
    <row r="16" spans="1:6" ht="38.25">
      <c r="A16" s="3" t="s">
        <v>8</v>
      </c>
      <c r="B16" s="3" t="s">
        <v>9</v>
      </c>
      <c r="C16" s="4" t="s">
        <v>10</v>
      </c>
      <c r="D16" s="4" t="s">
        <v>11</v>
      </c>
      <c r="E16" s="4" t="s">
        <v>12</v>
      </c>
      <c r="F16" s="4" t="s">
        <v>13</v>
      </c>
    </row>
    <row r="17" spans="1:6" ht="13.5" customHeight="1">
      <c r="A17" s="7"/>
      <c r="B17" s="7" t="s">
        <v>14</v>
      </c>
      <c r="C17" s="7" t="s">
        <v>15</v>
      </c>
      <c r="D17" s="7" t="s">
        <v>5</v>
      </c>
      <c r="E17" s="7" t="s">
        <v>16</v>
      </c>
      <c r="F17" s="11" t="s">
        <v>17</v>
      </c>
    </row>
    <row r="18" spans="1:6" ht="13.5" customHeight="1">
      <c r="A18" s="120" t="s">
        <v>18</v>
      </c>
      <c r="B18" s="121"/>
      <c r="C18" s="121"/>
      <c r="D18" s="121"/>
      <c r="E18" s="121"/>
      <c r="F18" s="121"/>
    </row>
    <row r="19" spans="1:6" ht="17.100000000000001" customHeight="1">
      <c r="A19" s="3">
        <v>1</v>
      </c>
      <c r="B19" s="3" t="s">
        <v>19</v>
      </c>
      <c r="C19" s="9">
        <v>2.9700000000000001E-2</v>
      </c>
      <c r="D19" s="9">
        <f>(C19+0.3607)</f>
        <v>0.39040000000000002</v>
      </c>
      <c r="E19" s="8">
        <v>6.2100000000000002E-2</v>
      </c>
      <c r="F19" s="9">
        <f>(D19+E19)</f>
        <v>0.45250000000000001</v>
      </c>
    </row>
    <row r="20" spans="1:6" ht="17.100000000000001" customHeight="1">
      <c r="A20" s="3">
        <v>2</v>
      </c>
      <c r="B20" s="3" t="s">
        <v>20</v>
      </c>
      <c r="C20" s="9">
        <v>2.9700000000000001E-2</v>
      </c>
      <c r="D20" s="9">
        <f t="shared" ref="D20:D25" si="0">(C20+0.3607)</f>
        <v>0.39040000000000002</v>
      </c>
      <c r="E20" s="8">
        <v>4.7800000000000002E-2</v>
      </c>
      <c r="F20" s="9">
        <f t="shared" ref="F20:F25" si="1">(D20+E20)</f>
        <v>0.43820000000000003</v>
      </c>
    </row>
    <row r="21" spans="1:6" ht="17.100000000000001" customHeight="1">
      <c r="A21" s="3">
        <v>3</v>
      </c>
      <c r="B21" s="3" t="s">
        <v>21</v>
      </c>
      <c r="C21" s="9">
        <v>2.9700000000000001E-2</v>
      </c>
      <c r="D21" s="9">
        <f t="shared" si="0"/>
        <v>0.39040000000000002</v>
      </c>
      <c r="E21" s="8">
        <v>4.7800000000000002E-2</v>
      </c>
      <c r="F21" s="9">
        <f t="shared" si="1"/>
        <v>0.43820000000000003</v>
      </c>
    </row>
    <row r="22" spans="1:6" ht="17.100000000000001" customHeight="1">
      <c r="A22" s="3">
        <v>4</v>
      </c>
      <c r="B22" s="3" t="s">
        <v>22</v>
      </c>
      <c r="C22" s="9">
        <v>2.9700000000000001E-2</v>
      </c>
      <c r="D22" s="9">
        <f t="shared" si="0"/>
        <v>0.39040000000000002</v>
      </c>
      <c r="E22" s="8">
        <v>4.5400000000000003E-2</v>
      </c>
      <c r="F22" s="9">
        <f t="shared" si="1"/>
        <v>0.43580000000000002</v>
      </c>
    </row>
    <row r="23" spans="1:6" ht="17.100000000000001" customHeight="1">
      <c r="A23" s="3">
        <v>5</v>
      </c>
      <c r="B23" s="3" t="s">
        <v>23</v>
      </c>
      <c r="C23" s="9">
        <v>2.9700000000000001E-2</v>
      </c>
      <c r="D23" s="9">
        <f t="shared" si="0"/>
        <v>0.39040000000000002</v>
      </c>
      <c r="E23" s="8">
        <v>4.2999999999999997E-2</v>
      </c>
      <c r="F23" s="9">
        <f t="shared" si="1"/>
        <v>0.43340000000000001</v>
      </c>
    </row>
    <row r="24" spans="1:6" ht="17.100000000000001" customHeight="1">
      <c r="A24" s="3">
        <v>6</v>
      </c>
      <c r="B24" s="3" t="s">
        <v>24</v>
      </c>
      <c r="C24" s="9">
        <v>2.9700000000000001E-2</v>
      </c>
      <c r="D24" s="9">
        <f t="shared" si="0"/>
        <v>0.39040000000000002</v>
      </c>
      <c r="E24" s="8">
        <v>4.0599999999999997E-2</v>
      </c>
      <c r="F24" s="9">
        <f t="shared" si="1"/>
        <v>0.43100000000000005</v>
      </c>
    </row>
    <row r="25" spans="1:6" ht="17.100000000000001" customHeight="1">
      <c r="A25" s="3">
        <v>7</v>
      </c>
      <c r="B25" s="3" t="s">
        <v>25</v>
      </c>
      <c r="C25" s="9">
        <v>2.9700000000000001E-2</v>
      </c>
      <c r="D25" s="9">
        <f t="shared" si="0"/>
        <v>0.39040000000000002</v>
      </c>
      <c r="E25" s="8">
        <v>3.8199999999999998E-2</v>
      </c>
      <c r="F25" s="9">
        <f t="shared" si="1"/>
        <v>0.42860000000000004</v>
      </c>
    </row>
    <row r="26" spans="1:6">
      <c r="A26" s="1"/>
      <c r="B26" s="2"/>
      <c r="C26" s="5"/>
      <c r="D26" s="6"/>
      <c r="E26" s="6"/>
    </row>
    <row r="27" spans="1:6">
      <c r="A27" s="117" t="s">
        <v>26</v>
      </c>
      <c r="B27" s="117"/>
      <c r="C27" s="117"/>
      <c r="D27" s="117"/>
      <c r="E27" s="117"/>
      <c r="F27" s="117"/>
    </row>
    <row r="28" spans="1:6" ht="38.25">
      <c r="A28" s="3" t="s">
        <v>8</v>
      </c>
      <c r="B28" s="3" t="s">
        <v>9</v>
      </c>
      <c r="C28" s="4" t="s">
        <v>10</v>
      </c>
      <c r="D28" s="4" t="s">
        <v>11</v>
      </c>
      <c r="E28" s="4" t="s">
        <v>12</v>
      </c>
      <c r="F28" s="4" t="s">
        <v>13</v>
      </c>
    </row>
    <row r="29" spans="1:6">
      <c r="A29" s="7"/>
      <c r="B29" s="7" t="s">
        <v>14</v>
      </c>
      <c r="C29" s="7" t="s">
        <v>15</v>
      </c>
      <c r="D29" s="7" t="s">
        <v>5</v>
      </c>
      <c r="E29" s="7" t="s">
        <v>16</v>
      </c>
      <c r="F29" s="11" t="s">
        <v>17</v>
      </c>
    </row>
    <row r="30" spans="1:6">
      <c r="A30" s="120" t="s">
        <v>27</v>
      </c>
      <c r="B30" s="121"/>
      <c r="C30" s="121"/>
      <c r="D30" s="121"/>
      <c r="E30" s="121"/>
      <c r="F30" s="121"/>
    </row>
    <row r="31" spans="1:6">
      <c r="A31" s="3">
        <v>1</v>
      </c>
      <c r="B31" s="3" t="s">
        <v>19</v>
      </c>
      <c r="C31" s="9">
        <v>2.3199999999999998E-2</v>
      </c>
      <c r="D31" s="9">
        <f>(C31+0.3607)</f>
        <v>0.38390000000000002</v>
      </c>
      <c r="E31" s="10">
        <v>4.02E-2</v>
      </c>
      <c r="F31" s="9">
        <f>(D31+E31)</f>
        <v>0.42410000000000003</v>
      </c>
    </row>
    <row r="32" spans="1:6">
      <c r="A32" s="3">
        <v>2</v>
      </c>
      <c r="B32" s="3" t="s">
        <v>20</v>
      </c>
      <c r="C32" s="9">
        <v>2.3199999999999998E-2</v>
      </c>
      <c r="D32" s="9">
        <f t="shared" ref="D32:D38" si="2">(C32+0.3607)</f>
        <v>0.38390000000000002</v>
      </c>
      <c r="E32" s="10">
        <v>4.02E-2</v>
      </c>
      <c r="F32" s="9">
        <f t="shared" ref="F32:F38" si="3">(D32+E32)</f>
        <v>0.42410000000000003</v>
      </c>
    </row>
    <row r="33" spans="1:6">
      <c r="A33" s="3">
        <v>3</v>
      </c>
      <c r="B33" s="3" t="s">
        <v>21</v>
      </c>
      <c r="C33" s="9">
        <v>2.3199999999999998E-2</v>
      </c>
      <c r="D33" s="9">
        <f t="shared" si="2"/>
        <v>0.38390000000000002</v>
      </c>
      <c r="E33" s="10">
        <v>4.02E-2</v>
      </c>
      <c r="F33" s="9">
        <f t="shared" si="3"/>
        <v>0.42410000000000003</v>
      </c>
    </row>
    <row r="34" spans="1:6">
      <c r="A34" s="3">
        <v>4</v>
      </c>
      <c r="B34" s="3" t="s">
        <v>22</v>
      </c>
      <c r="C34" s="9">
        <v>2.3199999999999998E-2</v>
      </c>
      <c r="D34" s="9">
        <f t="shared" si="2"/>
        <v>0.38390000000000002</v>
      </c>
      <c r="E34" s="10">
        <v>3.6200000000000003E-2</v>
      </c>
      <c r="F34" s="9">
        <f t="shared" si="3"/>
        <v>0.42010000000000003</v>
      </c>
    </row>
    <row r="35" spans="1:6">
      <c r="A35" s="3">
        <v>5</v>
      </c>
      <c r="B35" s="3" t="s">
        <v>23</v>
      </c>
      <c r="C35" s="9">
        <v>2.3199999999999998E-2</v>
      </c>
      <c r="D35" s="9">
        <f t="shared" si="2"/>
        <v>0.38390000000000002</v>
      </c>
      <c r="E35" s="10">
        <v>3.6200000000000003E-2</v>
      </c>
      <c r="F35" s="9">
        <f t="shared" si="3"/>
        <v>0.42010000000000003</v>
      </c>
    </row>
    <row r="36" spans="1:6">
      <c r="A36" s="3">
        <v>6</v>
      </c>
      <c r="B36" s="3" t="s">
        <v>24</v>
      </c>
      <c r="C36" s="9">
        <v>2.3199999999999998E-2</v>
      </c>
      <c r="D36" s="9">
        <f t="shared" si="2"/>
        <v>0.38390000000000002</v>
      </c>
      <c r="E36" s="10">
        <v>3.4200000000000001E-2</v>
      </c>
      <c r="F36" s="9">
        <f t="shared" si="3"/>
        <v>0.41810000000000003</v>
      </c>
    </row>
    <row r="37" spans="1:6">
      <c r="A37" s="3">
        <v>7</v>
      </c>
      <c r="B37" s="3" t="s">
        <v>25</v>
      </c>
      <c r="C37" s="9">
        <v>2.3199999999999998E-2</v>
      </c>
      <c r="D37" s="9">
        <f t="shared" si="2"/>
        <v>0.38390000000000002</v>
      </c>
      <c r="E37" s="10">
        <v>3.2199999999999999E-2</v>
      </c>
      <c r="F37" s="9">
        <f t="shared" si="3"/>
        <v>0.41610000000000003</v>
      </c>
    </row>
    <row r="38" spans="1:6">
      <c r="A38" s="3">
        <v>8</v>
      </c>
      <c r="B38" s="3" t="s">
        <v>28</v>
      </c>
      <c r="C38" s="9">
        <v>2.3199999999999998E-2</v>
      </c>
      <c r="D38" s="9">
        <f t="shared" si="2"/>
        <v>0.38390000000000002</v>
      </c>
      <c r="E38" s="10">
        <v>3.0200000000000001E-2</v>
      </c>
      <c r="F38" s="9">
        <f t="shared" si="3"/>
        <v>0.41410000000000002</v>
      </c>
    </row>
    <row r="40" spans="1:6">
      <c r="A40" s="117" t="s">
        <v>29</v>
      </c>
      <c r="B40" s="117"/>
      <c r="C40" s="117"/>
      <c r="D40" s="117"/>
      <c r="E40" s="117"/>
      <c r="F40" s="117"/>
    </row>
    <row r="41" spans="1:6" ht="38.25">
      <c r="A41" s="3" t="s">
        <v>8</v>
      </c>
      <c r="B41" s="3" t="s">
        <v>9</v>
      </c>
      <c r="C41" s="4" t="s">
        <v>10</v>
      </c>
      <c r="D41" s="4" t="s">
        <v>11</v>
      </c>
      <c r="E41" s="4" t="s">
        <v>12</v>
      </c>
      <c r="F41" s="4" t="s">
        <v>13</v>
      </c>
    </row>
    <row r="42" spans="1:6">
      <c r="A42" s="7"/>
      <c r="B42" s="7" t="s">
        <v>14</v>
      </c>
      <c r="C42" s="7" t="s">
        <v>15</v>
      </c>
      <c r="D42" s="7" t="s">
        <v>5</v>
      </c>
      <c r="E42" s="7" t="s">
        <v>16</v>
      </c>
      <c r="F42" s="11" t="s">
        <v>17</v>
      </c>
    </row>
    <row r="43" spans="1:6">
      <c r="A43" s="120" t="s">
        <v>30</v>
      </c>
      <c r="B43" s="121"/>
      <c r="C43" s="121"/>
      <c r="D43" s="121"/>
      <c r="E43" s="121"/>
      <c r="F43" s="121"/>
    </row>
    <row r="44" spans="1:6">
      <c r="A44" s="3">
        <v>1</v>
      </c>
      <c r="B44" s="3" t="s">
        <v>19</v>
      </c>
      <c r="C44" s="9">
        <v>2.5899999999999999E-2</v>
      </c>
      <c r="D44" s="9">
        <f>(C44+0.3607)</f>
        <v>0.3866</v>
      </c>
      <c r="E44" s="8">
        <v>2.3599999999999999E-2</v>
      </c>
      <c r="F44" s="9">
        <f>(D44+E44)</f>
        <v>0.41020000000000001</v>
      </c>
    </row>
    <row r="45" spans="1:6">
      <c r="A45" s="3">
        <v>2</v>
      </c>
      <c r="B45" s="3" t="s">
        <v>20</v>
      </c>
      <c r="C45" s="9">
        <v>2.5899999999999999E-2</v>
      </c>
      <c r="D45" s="9">
        <f t="shared" ref="D45:D48" si="4">(C45+0.3607)</f>
        <v>0.3866</v>
      </c>
      <c r="E45" s="8">
        <v>2.3599999999999999E-2</v>
      </c>
      <c r="F45" s="9">
        <f t="shared" ref="F45:F48" si="5">(D45+E45)</f>
        <v>0.41020000000000001</v>
      </c>
    </row>
    <row r="46" spans="1:6">
      <c r="A46" s="3">
        <v>3</v>
      </c>
      <c r="B46" s="3" t="s">
        <v>21</v>
      </c>
      <c r="C46" s="9">
        <v>2.5899999999999999E-2</v>
      </c>
      <c r="D46" s="9">
        <f t="shared" si="4"/>
        <v>0.3866</v>
      </c>
      <c r="E46" s="8">
        <v>2.12E-2</v>
      </c>
      <c r="F46" s="9">
        <f t="shared" si="5"/>
        <v>0.4078</v>
      </c>
    </row>
    <row r="47" spans="1:6">
      <c r="A47" s="3">
        <v>4</v>
      </c>
      <c r="B47" s="3" t="s">
        <v>22</v>
      </c>
      <c r="C47" s="9">
        <v>2.5899999999999999E-2</v>
      </c>
      <c r="D47" s="9">
        <f t="shared" si="4"/>
        <v>0.3866</v>
      </c>
      <c r="E47" s="8">
        <v>1.89E-2</v>
      </c>
      <c r="F47" s="9">
        <f t="shared" si="5"/>
        <v>0.40549999999999997</v>
      </c>
    </row>
    <row r="48" spans="1:6">
      <c r="A48" s="3">
        <v>5</v>
      </c>
      <c r="B48" s="3" t="s">
        <v>23</v>
      </c>
      <c r="C48" s="9">
        <v>2.5899999999999999E-2</v>
      </c>
      <c r="D48" s="9">
        <f t="shared" si="4"/>
        <v>0.3866</v>
      </c>
      <c r="E48" s="8">
        <v>1.77E-2</v>
      </c>
      <c r="F48" s="9">
        <f t="shared" si="5"/>
        <v>0.40429999999999999</v>
      </c>
    </row>
    <row r="49" spans="1:6">
      <c r="A49" s="120" t="s">
        <v>31</v>
      </c>
      <c r="B49" s="121"/>
      <c r="C49" s="121"/>
      <c r="D49" s="121"/>
      <c r="E49" s="121"/>
      <c r="F49" s="121"/>
    </row>
    <row r="50" spans="1:6">
      <c r="A50" s="3">
        <v>1</v>
      </c>
      <c r="B50" s="3" t="s">
        <v>20</v>
      </c>
      <c r="C50" s="9">
        <v>3.04E-2</v>
      </c>
      <c r="D50" s="9">
        <f>(C50+0.3607)</f>
        <v>0.3911</v>
      </c>
      <c r="E50" s="8">
        <v>7.5300000000000006E-2</v>
      </c>
      <c r="F50" s="9">
        <f>(D50+E50)</f>
        <v>0.46640000000000004</v>
      </c>
    </row>
    <row r="51" spans="1:6">
      <c r="A51" s="3">
        <v>2</v>
      </c>
      <c r="B51" s="3" t="s">
        <v>21</v>
      </c>
      <c r="C51" s="9">
        <v>3.04E-2</v>
      </c>
      <c r="D51" s="9">
        <f t="shared" ref="D51:D53" si="6">(C51+0.3607)</f>
        <v>0.3911</v>
      </c>
      <c r="E51" s="8">
        <v>7.1499999999999994E-2</v>
      </c>
      <c r="F51" s="9">
        <f t="shared" ref="F51:F53" si="7">(D51+E51)</f>
        <v>0.46260000000000001</v>
      </c>
    </row>
    <row r="52" spans="1:6">
      <c r="A52" s="3">
        <v>3</v>
      </c>
      <c r="B52" s="3" t="s">
        <v>22</v>
      </c>
      <c r="C52" s="9">
        <v>3.04E-2</v>
      </c>
      <c r="D52" s="9">
        <f t="shared" si="6"/>
        <v>0.3911</v>
      </c>
      <c r="E52" s="8">
        <v>6.7799999999999999E-2</v>
      </c>
      <c r="F52" s="9">
        <f t="shared" si="7"/>
        <v>0.45889999999999997</v>
      </c>
    </row>
    <row r="53" spans="1:6">
      <c r="A53" s="3">
        <v>4</v>
      </c>
      <c r="B53" s="3" t="s">
        <v>23</v>
      </c>
      <c r="C53" s="9">
        <v>3.04E-2</v>
      </c>
      <c r="D53" s="9">
        <f t="shared" si="6"/>
        <v>0.3911</v>
      </c>
      <c r="E53" s="8">
        <v>6.7799999999999999E-2</v>
      </c>
      <c r="F53" s="9">
        <f t="shared" si="7"/>
        <v>0.45889999999999997</v>
      </c>
    </row>
    <row r="55" spans="1:6">
      <c r="A55" s="117" t="s">
        <v>32</v>
      </c>
      <c r="B55" s="117"/>
      <c r="C55" s="117"/>
      <c r="D55" s="117"/>
      <c r="E55" s="117"/>
      <c r="F55" s="117"/>
    </row>
    <row r="56" spans="1:6" ht="38.25">
      <c r="A56" s="3" t="s">
        <v>8</v>
      </c>
      <c r="B56" s="3" t="s">
        <v>9</v>
      </c>
      <c r="C56" s="4" t="s">
        <v>10</v>
      </c>
      <c r="D56" s="4" t="s">
        <v>11</v>
      </c>
      <c r="E56" s="4" t="s">
        <v>12</v>
      </c>
      <c r="F56" s="4" t="s">
        <v>13</v>
      </c>
    </row>
    <row r="57" spans="1:6">
      <c r="A57" s="7"/>
      <c r="B57" s="7" t="s">
        <v>14</v>
      </c>
      <c r="C57" s="7" t="s">
        <v>15</v>
      </c>
      <c r="D57" s="7" t="s">
        <v>5</v>
      </c>
      <c r="E57" s="7" t="s">
        <v>16</v>
      </c>
      <c r="F57" s="11" t="s">
        <v>17</v>
      </c>
    </row>
    <row r="58" spans="1:6">
      <c r="A58" s="122" t="s">
        <v>33</v>
      </c>
      <c r="B58" s="122"/>
      <c r="C58" s="122"/>
      <c r="D58" s="122"/>
      <c r="E58" s="122"/>
      <c r="F58" s="122"/>
    </row>
    <row r="59" spans="1:6">
      <c r="A59" s="3">
        <v>1</v>
      </c>
      <c r="B59" s="3" t="s">
        <v>20</v>
      </c>
      <c r="C59" s="9">
        <v>3.4200000000000001E-2</v>
      </c>
      <c r="D59" s="9">
        <f>(C59+0.3607)</f>
        <v>0.39490000000000003</v>
      </c>
      <c r="E59" s="10">
        <v>5.8000000000000003E-2</v>
      </c>
      <c r="F59" s="9">
        <f>(D59+E59)</f>
        <v>0.45290000000000002</v>
      </c>
    </row>
    <row r="60" spans="1:6">
      <c r="A60" s="3">
        <v>2</v>
      </c>
      <c r="B60" s="3" t="s">
        <v>21</v>
      </c>
      <c r="C60" s="9">
        <v>3.4200000000000001E-2</v>
      </c>
      <c r="D60" s="9">
        <f t="shared" ref="D60:D61" si="8">(C60+0.3607)</f>
        <v>0.39490000000000003</v>
      </c>
      <c r="E60" s="10">
        <v>5.8000000000000003E-2</v>
      </c>
      <c r="F60" s="9">
        <f t="shared" ref="F60:F61" si="9">(D60+E60)</f>
        <v>0.45290000000000002</v>
      </c>
    </row>
    <row r="61" spans="1:6">
      <c r="A61" s="3">
        <v>3</v>
      </c>
      <c r="B61" s="3" t="s">
        <v>22</v>
      </c>
      <c r="C61" s="9">
        <v>3.4200000000000001E-2</v>
      </c>
      <c r="D61" s="9">
        <f t="shared" si="8"/>
        <v>0.39490000000000003</v>
      </c>
      <c r="E61" s="10">
        <v>5.5100000000000003E-2</v>
      </c>
      <c r="F61" s="9">
        <f t="shared" si="9"/>
        <v>0.45</v>
      </c>
    </row>
    <row r="62" spans="1:6">
      <c r="A62" s="122" t="s">
        <v>34</v>
      </c>
      <c r="B62" s="122"/>
      <c r="C62" s="122"/>
      <c r="D62" s="122"/>
      <c r="E62" s="122"/>
      <c r="F62" s="122"/>
    </row>
    <row r="63" spans="1:6">
      <c r="A63" s="3">
        <v>1</v>
      </c>
      <c r="B63" s="3" t="s">
        <v>20</v>
      </c>
      <c r="C63" s="9">
        <v>3.4200000000000001E-2</v>
      </c>
      <c r="D63" s="9">
        <f>(C63+0.3607)</f>
        <v>0.39490000000000003</v>
      </c>
      <c r="E63" s="10">
        <v>3.6499999999999998E-2</v>
      </c>
      <c r="F63" s="9">
        <f>(D63+E63)</f>
        <v>0.43140000000000001</v>
      </c>
    </row>
    <row r="64" spans="1:6">
      <c r="A64" s="3">
        <v>2</v>
      </c>
      <c r="B64" s="3" t="s">
        <v>21</v>
      </c>
      <c r="C64" s="9">
        <v>3.4200000000000001E-2</v>
      </c>
      <c r="D64" s="9">
        <f t="shared" ref="D64:D65" si="10">(C64+0.3607)</f>
        <v>0.39490000000000003</v>
      </c>
      <c r="E64" s="10">
        <v>3.6499999999999998E-2</v>
      </c>
      <c r="F64" s="9">
        <f t="shared" ref="F64:F65" si="11">(D64+E64)</f>
        <v>0.43140000000000001</v>
      </c>
    </row>
    <row r="65" spans="1:6">
      <c r="A65" s="3">
        <v>3</v>
      </c>
      <c r="B65" s="3" t="s">
        <v>23</v>
      </c>
      <c r="C65" s="9">
        <v>3.4200000000000001E-2</v>
      </c>
      <c r="D65" s="9">
        <f t="shared" si="10"/>
        <v>0.39490000000000003</v>
      </c>
      <c r="E65" s="10">
        <v>3.2899999999999999E-2</v>
      </c>
      <c r="F65" s="9">
        <f t="shared" si="11"/>
        <v>0.42780000000000001</v>
      </c>
    </row>
    <row r="67" spans="1:6">
      <c r="A67" s="117" t="s">
        <v>35</v>
      </c>
      <c r="B67" s="117"/>
      <c r="C67" s="117"/>
      <c r="D67" s="117"/>
      <c r="E67" s="117"/>
      <c r="F67" s="117"/>
    </row>
    <row r="68" spans="1:6" ht="38.25">
      <c r="A68" s="3" t="s">
        <v>8</v>
      </c>
      <c r="B68" s="3" t="s">
        <v>9</v>
      </c>
      <c r="C68" s="4" t="s">
        <v>10</v>
      </c>
      <c r="D68" s="4" t="s">
        <v>11</v>
      </c>
      <c r="E68" s="4" t="s">
        <v>12</v>
      </c>
      <c r="F68" s="4" t="s">
        <v>13</v>
      </c>
    </row>
    <row r="69" spans="1:6">
      <c r="A69" s="7"/>
      <c r="B69" s="7" t="s">
        <v>14</v>
      </c>
      <c r="C69" s="7" t="s">
        <v>15</v>
      </c>
      <c r="D69" s="7" t="s">
        <v>5</v>
      </c>
      <c r="E69" s="7" t="s">
        <v>16</v>
      </c>
      <c r="F69" s="11" t="s">
        <v>17</v>
      </c>
    </row>
    <row r="70" spans="1:6">
      <c r="A70" s="120" t="s">
        <v>36</v>
      </c>
      <c r="B70" s="121"/>
      <c r="C70" s="121"/>
      <c r="D70" s="121"/>
      <c r="E70" s="121"/>
      <c r="F70" s="121"/>
    </row>
    <row r="71" spans="1:6">
      <c r="A71" s="3">
        <v>1</v>
      </c>
      <c r="B71" s="3" t="s">
        <v>20</v>
      </c>
      <c r="C71" s="9">
        <v>3.04E-2</v>
      </c>
      <c r="D71" s="9">
        <f>(C71+0.3607)</f>
        <v>0.3911</v>
      </c>
      <c r="E71" s="8">
        <v>2.1499999999999998E-2</v>
      </c>
      <c r="F71" s="9">
        <f>(D71+E71)</f>
        <v>0.41260000000000002</v>
      </c>
    </row>
    <row r="72" spans="1:6">
      <c r="A72" s="3">
        <v>2</v>
      </c>
      <c r="B72" s="3" t="s">
        <v>21</v>
      </c>
      <c r="C72" s="9">
        <v>3.04E-2</v>
      </c>
      <c r="D72" s="9">
        <f t="shared" ref="D72:D74" si="12">(C72+0.3607)</f>
        <v>0.3911</v>
      </c>
      <c r="E72" s="8">
        <v>1.9400000000000001E-2</v>
      </c>
      <c r="F72" s="9">
        <f t="shared" ref="F72:F74" si="13">(D72+E72)</f>
        <v>0.41049999999999998</v>
      </c>
    </row>
    <row r="73" spans="1:6">
      <c r="A73" s="3">
        <v>3</v>
      </c>
      <c r="B73" s="3" t="s">
        <v>22</v>
      </c>
      <c r="C73" s="9">
        <v>3.04E-2</v>
      </c>
      <c r="D73" s="9">
        <f t="shared" si="12"/>
        <v>0.3911</v>
      </c>
      <c r="E73" s="8">
        <v>1.83E-2</v>
      </c>
      <c r="F73" s="9">
        <f t="shared" si="13"/>
        <v>0.40939999999999999</v>
      </c>
    </row>
    <row r="74" spans="1:6">
      <c r="A74" s="3">
        <v>4</v>
      </c>
      <c r="B74" s="3" t="s">
        <v>23</v>
      </c>
      <c r="C74" s="9">
        <v>3.04E-2</v>
      </c>
      <c r="D74" s="9">
        <f t="shared" si="12"/>
        <v>0.3911</v>
      </c>
      <c r="E74" s="8">
        <v>1.72E-2</v>
      </c>
      <c r="F74" s="9">
        <f t="shared" si="13"/>
        <v>0.4083</v>
      </c>
    </row>
    <row r="75" spans="1:6">
      <c r="A75" s="120" t="s">
        <v>37</v>
      </c>
      <c r="B75" s="121"/>
      <c r="C75" s="121"/>
      <c r="D75" s="121"/>
      <c r="E75" s="121"/>
      <c r="F75" s="121"/>
    </row>
    <row r="76" spans="1:6">
      <c r="A76" s="3">
        <v>1</v>
      </c>
      <c r="B76" s="3" t="s">
        <v>19</v>
      </c>
      <c r="C76" s="9">
        <v>3.04E-2</v>
      </c>
      <c r="D76" s="9">
        <f>(C76+0.3607)</f>
        <v>0.3911</v>
      </c>
      <c r="E76" s="8">
        <v>5.0200000000000002E-2</v>
      </c>
      <c r="F76" s="9">
        <f>(D76+E76)</f>
        <v>0.44130000000000003</v>
      </c>
    </row>
    <row r="77" spans="1:6">
      <c r="A77" s="3">
        <v>2</v>
      </c>
      <c r="B77" s="3" t="s">
        <v>20</v>
      </c>
      <c r="C77" s="9">
        <v>3.04E-2</v>
      </c>
      <c r="D77" s="9">
        <f t="shared" ref="D77:D80" si="14">(C77+0.3607)</f>
        <v>0.3911</v>
      </c>
      <c r="E77" s="8">
        <v>3.8600000000000002E-2</v>
      </c>
      <c r="F77" s="9">
        <f t="shared" ref="F77:F80" si="15">(D77+E77)</f>
        <v>0.42970000000000003</v>
      </c>
    </row>
    <row r="78" spans="1:6">
      <c r="A78" s="3">
        <v>3</v>
      </c>
      <c r="B78" s="3" t="s">
        <v>21</v>
      </c>
      <c r="C78" s="9">
        <v>3.04E-2</v>
      </c>
      <c r="D78" s="9">
        <f t="shared" si="14"/>
        <v>0.3911</v>
      </c>
      <c r="E78" s="8">
        <v>3.8600000000000002E-2</v>
      </c>
      <c r="F78" s="9">
        <f t="shared" si="15"/>
        <v>0.42970000000000003</v>
      </c>
    </row>
    <row r="79" spans="1:6">
      <c r="A79" s="3">
        <v>4</v>
      </c>
      <c r="B79" s="3" t="s">
        <v>22</v>
      </c>
      <c r="C79" s="9">
        <v>3.04E-2</v>
      </c>
      <c r="D79" s="9">
        <f t="shared" si="14"/>
        <v>0.3911</v>
      </c>
      <c r="E79" s="8">
        <v>3.6700000000000003E-2</v>
      </c>
      <c r="F79" s="9">
        <f t="shared" si="15"/>
        <v>0.42780000000000001</v>
      </c>
    </row>
    <row r="80" spans="1:6">
      <c r="A80" s="3">
        <v>5</v>
      </c>
      <c r="B80" s="3" t="s">
        <v>23</v>
      </c>
      <c r="C80" s="9">
        <v>3.04E-2</v>
      </c>
      <c r="D80" s="9">
        <f t="shared" si="14"/>
        <v>0.3911</v>
      </c>
      <c r="E80" s="8">
        <v>3.4700000000000002E-2</v>
      </c>
      <c r="F80" s="9">
        <f t="shared" si="15"/>
        <v>0.42580000000000001</v>
      </c>
    </row>
    <row r="81" spans="1:6">
      <c r="A81" s="122" t="s">
        <v>38</v>
      </c>
      <c r="B81" s="122"/>
      <c r="C81" s="122"/>
      <c r="D81" s="122"/>
      <c r="E81" s="122"/>
      <c r="F81" s="122"/>
    </row>
    <row r="82" spans="1:6">
      <c r="A82" s="3">
        <v>1</v>
      </c>
      <c r="B82" s="3" t="s">
        <v>19</v>
      </c>
      <c r="C82" s="9">
        <v>3.4200000000000001E-2</v>
      </c>
      <c r="D82" s="9">
        <f>(C82+0.3607)</f>
        <v>0.39490000000000003</v>
      </c>
      <c r="E82" s="8">
        <v>2.8500000000000001E-2</v>
      </c>
      <c r="F82" s="9">
        <f>(D82+E82)</f>
        <v>0.42340000000000005</v>
      </c>
    </row>
    <row r="83" spans="1:6">
      <c r="A83" s="3">
        <v>2</v>
      </c>
      <c r="B83" s="3" t="s">
        <v>20</v>
      </c>
      <c r="C83" s="9">
        <v>3.4200000000000001E-2</v>
      </c>
      <c r="D83" s="9">
        <f t="shared" ref="D83:D85" si="16">(C83+0.3607)</f>
        <v>0.39490000000000003</v>
      </c>
      <c r="E83" s="8">
        <v>2.4799999999999999E-2</v>
      </c>
      <c r="F83" s="9">
        <f t="shared" ref="F83:F85" si="17">(D83+E83)</f>
        <v>0.41970000000000002</v>
      </c>
    </row>
    <row r="84" spans="1:6">
      <c r="A84" s="3">
        <v>3</v>
      </c>
      <c r="B84" s="3" t="s">
        <v>21</v>
      </c>
      <c r="C84" s="9">
        <v>3.4200000000000001E-2</v>
      </c>
      <c r="D84" s="9">
        <f t="shared" si="16"/>
        <v>0.39490000000000003</v>
      </c>
      <c r="E84" s="8">
        <v>2.23E-2</v>
      </c>
      <c r="F84" s="9">
        <f t="shared" si="17"/>
        <v>0.41720000000000002</v>
      </c>
    </row>
    <row r="85" spans="1:6">
      <c r="A85" s="3">
        <v>4</v>
      </c>
      <c r="B85" s="3" t="s">
        <v>23</v>
      </c>
      <c r="C85" s="9">
        <v>3.4200000000000001E-2</v>
      </c>
      <c r="D85" s="9">
        <f t="shared" si="16"/>
        <v>0.39490000000000003</v>
      </c>
      <c r="E85" s="8">
        <v>1.9800000000000002E-2</v>
      </c>
      <c r="F85" s="9">
        <f t="shared" si="17"/>
        <v>0.41470000000000001</v>
      </c>
    </row>
    <row r="87" spans="1:6">
      <c r="A87" s="117" t="s">
        <v>39</v>
      </c>
      <c r="B87" s="117"/>
      <c r="C87" s="117"/>
      <c r="D87" s="117"/>
      <c r="E87" s="117"/>
      <c r="F87" s="117"/>
    </row>
    <row r="88" spans="1:6" ht="38.25">
      <c r="A88" s="3" t="s">
        <v>8</v>
      </c>
      <c r="B88" s="3" t="s">
        <v>9</v>
      </c>
      <c r="C88" s="4" t="s">
        <v>10</v>
      </c>
      <c r="D88" s="4" t="s">
        <v>11</v>
      </c>
      <c r="E88" s="4" t="s">
        <v>12</v>
      </c>
      <c r="F88" s="4" t="s">
        <v>13</v>
      </c>
    </row>
    <row r="89" spans="1:6">
      <c r="A89" s="7"/>
      <c r="B89" s="7" t="s">
        <v>14</v>
      </c>
      <c r="C89" s="7" t="s">
        <v>15</v>
      </c>
      <c r="D89" s="7" t="s">
        <v>5</v>
      </c>
      <c r="E89" s="7" t="s">
        <v>16</v>
      </c>
      <c r="F89" s="11" t="s">
        <v>17</v>
      </c>
    </row>
    <row r="90" spans="1:6">
      <c r="A90" s="120" t="s">
        <v>40</v>
      </c>
      <c r="B90" s="121"/>
      <c r="C90" s="121"/>
      <c r="D90" s="121"/>
      <c r="E90" s="121"/>
      <c r="F90" s="121"/>
    </row>
    <row r="91" spans="1:6">
      <c r="A91" s="3">
        <v>1</v>
      </c>
      <c r="B91" s="3" t="s">
        <v>19</v>
      </c>
      <c r="C91" s="9">
        <v>2.8199999999999999E-2</v>
      </c>
      <c r="D91" s="9">
        <f>(C91+0.3607)</f>
        <v>0.38890000000000002</v>
      </c>
      <c r="E91" s="8">
        <v>5.2999999999999999E-2</v>
      </c>
      <c r="F91" s="9">
        <f>(D91+E91)</f>
        <v>0.44190000000000002</v>
      </c>
    </row>
    <row r="92" spans="1:6">
      <c r="A92" s="3">
        <v>2</v>
      </c>
      <c r="B92" s="3" t="s">
        <v>20</v>
      </c>
      <c r="C92" s="9">
        <v>2.8199999999999999E-2</v>
      </c>
      <c r="D92" s="9">
        <f t="shared" ref="D92:D97" si="18">(C92+0.3607)</f>
        <v>0.38890000000000002</v>
      </c>
      <c r="E92" s="8">
        <v>4.4200000000000003E-2</v>
      </c>
      <c r="F92" s="9">
        <f t="shared" ref="F92:F97" si="19">(D92+E92)</f>
        <v>0.43310000000000004</v>
      </c>
    </row>
    <row r="93" spans="1:6">
      <c r="A93" s="3">
        <v>3</v>
      </c>
      <c r="B93" s="3" t="s">
        <v>21</v>
      </c>
      <c r="C93" s="9">
        <v>2.8199999999999999E-2</v>
      </c>
      <c r="D93" s="9">
        <f t="shared" si="18"/>
        <v>0.38890000000000002</v>
      </c>
      <c r="E93" s="8">
        <v>4.2000000000000003E-2</v>
      </c>
      <c r="F93" s="9">
        <f t="shared" si="19"/>
        <v>0.43090000000000001</v>
      </c>
    </row>
    <row r="94" spans="1:6">
      <c r="A94" s="3">
        <v>4</v>
      </c>
      <c r="B94" s="3" t="s">
        <v>22</v>
      </c>
      <c r="C94" s="9">
        <v>2.8199999999999999E-2</v>
      </c>
      <c r="D94" s="9">
        <f t="shared" si="18"/>
        <v>0.38890000000000002</v>
      </c>
      <c r="E94" s="8">
        <v>3.9800000000000002E-2</v>
      </c>
      <c r="F94" s="9">
        <f t="shared" si="19"/>
        <v>0.42870000000000003</v>
      </c>
    </row>
    <row r="95" spans="1:6">
      <c r="A95" s="3">
        <v>5</v>
      </c>
      <c r="B95" s="3" t="s">
        <v>23</v>
      </c>
      <c r="C95" s="9">
        <v>2.8199999999999999E-2</v>
      </c>
      <c r="D95" s="9">
        <f t="shared" si="18"/>
        <v>0.38890000000000002</v>
      </c>
      <c r="E95" s="8">
        <v>3.7600000000000001E-2</v>
      </c>
      <c r="F95" s="9">
        <f t="shared" si="19"/>
        <v>0.42650000000000005</v>
      </c>
    </row>
    <row r="96" spans="1:6">
      <c r="A96" s="3">
        <v>6</v>
      </c>
      <c r="B96" s="3" t="s">
        <v>24</v>
      </c>
      <c r="C96" s="9">
        <v>2.8199999999999999E-2</v>
      </c>
      <c r="D96" s="9">
        <f t="shared" si="18"/>
        <v>0.38890000000000002</v>
      </c>
      <c r="E96" s="8">
        <v>3.5400000000000001E-2</v>
      </c>
      <c r="F96" s="9">
        <f t="shared" si="19"/>
        <v>0.42430000000000001</v>
      </c>
    </row>
    <row r="97" spans="1:6">
      <c r="A97" s="3">
        <v>7</v>
      </c>
      <c r="B97" s="3" t="s">
        <v>25</v>
      </c>
      <c r="C97" s="9">
        <v>2.8199999999999999E-2</v>
      </c>
      <c r="D97" s="9">
        <f t="shared" si="18"/>
        <v>0.38890000000000002</v>
      </c>
      <c r="E97" s="8">
        <v>3.5400000000000001E-2</v>
      </c>
      <c r="F97" s="9">
        <f t="shared" si="19"/>
        <v>0.42430000000000001</v>
      </c>
    </row>
    <row r="98" spans="1:6">
      <c r="A98" s="120" t="s">
        <v>41</v>
      </c>
      <c r="B98" s="121"/>
      <c r="C98" s="121"/>
      <c r="D98" s="121"/>
      <c r="E98" s="121"/>
      <c r="F98" s="121"/>
    </row>
    <row r="99" spans="1:6">
      <c r="A99" s="3">
        <v>1</v>
      </c>
      <c r="B99" s="3" t="s">
        <v>20</v>
      </c>
      <c r="C99" s="9">
        <v>2.8199999999999999E-2</v>
      </c>
      <c r="D99" s="9">
        <f>(C99+0.3607)</f>
        <v>0.38890000000000002</v>
      </c>
      <c r="E99" s="8">
        <v>2.18E-2</v>
      </c>
      <c r="F99" s="9">
        <f>(D99+E99)</f>
        <v>0.41070000000000001</v>
      </c>
    </row>
    <row r="100" spans="1:6">
      <c r="A100" s="3">
        <v>2</v>
      </c>
      <c r="B100" s="3" t="s">
        <v>22</v>
      </c>
      <c r="C100" s="9">
        <v>2.8199999999999999E-2</v>
      </c>
      <c r="D100" s="9">
        <f t="shared" ref="D100:D101" si="20">(C100+0.3607)</f>
        <v>0.38890000000000002</v>
      </c>
      <c r="E100" s="8">
        <v>1.7399999999999999E-2</v>
      </c>
      <c r="F100" s="9">
        <f t="shared" ref="F100:F101" si="21">(D100+E100)</f>
        <v>0.40629999999999999</v>
      </c>
    </row>
    <row r="101" spans="1:6">
      <c r="A101" s="3">
        <v>3</v>
      </c>
      <c r="B101" s="3" t="s">
        <v>23</v>
      </c>
      <c r="C101" s="9">
        <v>2.8199999999999999E-2</v>
      </c>
      <c r="D101" s="9">
        <f t="shared" si="20"/>
        <v>0.38890000000000002</v>
      </c>
      <c r="E101" s="8">
        <v>1.7399999999999999E-2</v>
      </c>
      <c r="F101" s="9">
        <f t="shared" si="21"/>
        <v>0.40629999999999999</v>
      </c>
    </row>
    <row r="103" spans="1:6">
      <c r="A103" s="117" t="s">
        <v>42</v>
      </c>
      <c r="B103" s="117"/>
      <c r="C103" s="117"/>
      <c r="D103" s="117"/>
      <c r="E103" s="117"/>
      <c r="F103" s="117"/>
    </row>
    <row r="104" spans="1:6" ht="38.25">
      <c r="A104" s="3" t="s">
        <v>8</v>
      </c>
      <c r="B104" s="3" t="s">
        <v>9</v>
      </c>
      <c r="C104" s="4" t="s">
        <v>10</v>
      </c>
      <c r="D104" s="4" t="s">
        <v>11</v>
      </c>
      <c r="E104" s="4" t="s">
        <v>12</v>
      </c>
      <c r="F104" s="4" t="s">
        <v>13</v>
      </c>
    </row>
    <row r="105" spans="1:6">
      <c r="A105" s="7"/>
      <c r="B105" s="7" t="s">
        <v>14</v>
      </c>
      <c r="C105" s="7" t="s">
        <v>15</v>
      </c>
      <c r="D105" s="7" t="s">
        <v>5</v>
      </c>
      <c r="E105" s="7" t="s">
        <v>16</v>
      </c>
      <c r="F105" s="11" t="s">
        <v>17</v>
      </c>
    </row>
    <row r="106" spans="1:6">
      <c r="A106" s="120" t="s">
        <v>43</v>
      </c>
      <c r="B106" s="121"/>
      <c r="C106" s="121"/>
      <c r="D106" s="121"/>
      <c r="E106" s="121"/>
      <c r="F106" s="121"/>
    </row>
    <row r="107" spans="1:6">
      <c r="A107" s="3">
        <v>1</v>
      </c>
      <c r="B107" s="3" t="s">
        <v>20</v>
      </c>
      <c r="C107" s="9">
        <v>3.1199999999999999E-2</v>
      </c>
      <c r="D107" s="9">
        <f>(C107+0.3607)</f>
        <v>0.39190000000000003</v>
      </c>
      <c r="E107" s="8">
        <v>4.3099999999999999E-2</v>
      </c>
      <c r="F107" s="9">
        <f>(D107+E107)</f>
        <v>0.43500000000000005</v>
      </c>
    </row>
    <row r="108" spans="1:6">
      <c r="A108" s="3">
        <v>2</v>
      </c>
      <c r="B108" s="3" t="s">
        <v>21</v>
      </c>
      <c r="C108" s="9">
        <v>3.1199999999999999E-2</v>
      </c>
      <c r="D108" s="9">
        <f t="shared" ref="D108:D109" si="22">(C108+0.3607)</f>
        <v>0.39190000000000003</v>
      </c>
      <c r="E108" s="8">
        <v>3.4500000000000003E-2</v>
      </c>
      <c r="F108" s="9">
        <f t="shared" ref="F108:F109" si="23">(D108+E108)</f>
        <v>0.4264</v>
      </c>
    </row>
    <row r="109" spans="1:6">
      <c r="A109" s="3">
        <v>3</v>
      </c>
      <c r="B109" s="3" t="s">
        <v>22</v>
      </c>
      <c r="C109" s="9">
        <v>3.1199999999999999E-2</v>
      </c>
      <c r="D109" s="9">
        <f t="shared" si="22"/>
        <v>0.39190000000000003</v>
      </c>
      <c r="E109" s="8">
        <v>3.2300000000000002E-2</v>
      </c>
      <c r="F109" s="9">
        <f t="shared" si="23"/>
        <v>0.42420000000000002</v>
      </c>
    </row>
    <row r="110" spans="1:6">
      <c r="A110" s="120" t="s">
        <v>44</v>
      </c>
      <c r="B110" s="121"/>
      <c r="C110" s="121"/>
      <c r="D110" s="121"/>
      <c r="E110" s="121"/>
      <c r="F110" s="121"/>
    </row>
    <row r="111" spans="1:6">
      <c r="A111" s="3">
        <v>1</v>
      </c>
      <c r="B111" s="3" t="s">
        <v>19</v>
      </c>
      <c r="C111" s="9">
        <v>3.1199999999999999E-2</v>
      </c>
      <c r="D111" s="9">
        <f>(C111+0.3607)</f>
        <v>0.39190000000000003</v>
      </c>
      <c r="E111" s="8">
        <v>3.78E-2</v>
      </c>
      <c r="F111" s="9">
        <f>(D111+E111)</f>
        <v>0.42970000000000003</v>
      </c>
    </row>
    <row r="112" spans="1:6">
      <c r="A112" s="3">
        <v>2</v>
      </c>
      <c r="B112" s="3" t="s">
        <v>20</v>
      </c>
      <c r="C112" s="9">
        <v>3.1199999999999999E-2</v>
      </c>
      <c r="D112" s="9">
        <f t="shared" ref="D112:D114" si="24">(C112+0.3607)</f>
        <v>0.39190000000000003</v>
      </c>
      <c r="E112" s="8">
        <v>3.0200000000000001E-2</v>
      </c>
      <c r="F112" s="9">
        <f t="shared" ref="F112:F114" si="25">(D112+E112)</f>
        <v>0.42210000000000003</v>
      </c>
    </row>
    <row r="113" spans="1:6">
      <c r="A113" s="3">
        <v>3</v>
      </c>
      <c r="B113" s="3" t="s">
        <v>21</v>
      </c>
      <c r="C113" s="9">
        <v>3.1199999999999999E-2</v>
      </c>
      <c r="D113" s="9">
        <f t="shared" si="24"/>
        <v>0.39190000000000003</v>
      </c>
      <c r="E113" s="8">
        <v>3.0200000000000001E-2</v>
      </c>
      <c r="F113" s="9">
        <f t="shared" si="25"/>
        <v>0.42210000000000003</v>
      </c>
    </row>
    <row r="114" spans="1:6">
      <c r="A114" s="3">
        <v>4</v>
      </c>
      <c r="B114" s="3" t="s">
        <v>23</v>
      </c>
      <c r="C114" s="9">
        <v>3.1199999999999999E-2</v>
      </c>
      <c r="D114" s="9">
        <f t="shared" si="24"/>
        <v>0.39190000000000003</v>
      </c>
      <c r="E114" s="8">
        <v>2.7199999999999998E-2</v>
      </c>
      <c r="F114" s="9">
        <f t="shared" si="25"/>
        <v>0.41910000000000003</v>
      </c>
    </row>
    <row r="115" spans="1:6">
      <c r="A115" s="120" t="s">
        <v>45</v>
      </c>
      <c r="B115" s="121"/>
      <c r="C115" s="121"/>
      <c r="D115" s="121"/>
      <c r="E115" s="121"/>
      <c r="F115" s="121"/>
    </row>
    <row r="116" spans="1:6">
      <c r="A116" s="3">
        <v>1</v>
      </c>
      <c r="B116" s="3" t="s">
        <v>19</v>
      </c>
      <c r="C116" s="9">
        <v>3.1199999999999999E-2</v>
      </c>
      <c r="D116" s="9">
        <f>(C116+0.3607)</f>
        <v>0.39190000000000003</v>
      </c>
      <c r="E116" s="8">
        <v>3.2399999999999998E-2</v>
      </c>
      <c r="F116" s="9">
        <f>(D116+E116)</f>
        <v>0.42430000000000001</v>
      </c>
    </row>
    <row r="117" spans="1:6">
      <c r="A117" s="3">
        <v>2</v>
      </c>
      <c r="B117" s="3" t="s">
        <v>20</v>
      </c>
      <c r="C117" s="9">
        <v>3.1199999999999999E-2</v>
      </c>
      <c r="D117" s="9">
        <f>(C117+0.3607)</f>
        <v>0.39190000000000003</v>
      </c>
      <c r="E117" s="8">
        <v>3.2399999999999998E-2</v>
      </c>
      <c r="F117" s="9">
        <f>(D117+E117)</f>
        <v>0.42430000000000001</v>
      </c>
    </row>
    <row r="119" spans="1:6">
      <c r="A119" s="117" t="s">
        <v>46</v>
      </c>
      <c r="B119" s="117"/>
      <c r="C119" s="117"/>
      <c r="D119" s="117"/>
      <c r="E119" s="117"/>
      <c r="F119" s="117"/>
    </row>
    <row r="120" spans="1:6" ht="38.25">
      <c r="A120" s="3" t="s">
        <v>8</v>
      </c>
      <c r="B120" s="3" t="s">
        <v>9</v>
      </c>
      <c r="C120" s="4" t="s">
        <v>10</v>
      </c>
      <c r="D120" s="4" t="s">
        <v>11</v>
      </c>
      <c r="E120" s="4" t="s">
        <v>12</v>
      </c>
      <c r="F120" s="4" t="s">
        <v>13</v>
      </c>
    </row>
    <row r="121" spans="1:6">
      <c r="A121" s="7"/>
      <c r="B121" s="7" t="s">
        <v>14</v>
      </c>
      <c r="C121" s="7" t="s">
        <v>15</v>
      </c>
      <c r="D121" s="7" t="s">
        <v>5</v>
      </c>
      <c r="E121" s="7" t="s">
        <v>16</v>
      </c>
      <c r="F121" s="11" t="s">
        <v>17</v>
      </c>
    </row>
    <row r="122" spans="1:6">
      <c r="A122" s="120" t="s">
        <v>47</v>
      </c>
      <c r="B122" s="121"/>
      <c r="C122" s="121"/>
      <c r="D122" s="121"/>
      <c r="E122" s="121"/>
      <c r="F122" s="121"/>
    </row>
    <row r="123" spans="1:6">
      <c r="A123" s="3">
        <v>1</v>
      </c>
      <c r="B123" s="3" t="s">
        <v>20</v>
      </c>
      <c r="C123" s="9">
        <v>2.5000000000000001E-2</v>
      </c>
      <c r="D123" s="9">
        <f>(C123+0.3607)</f>
        <v>0.38570000000000004</v>
      </c>
      <c r="E123" s="8">
        <v>3.5700000000000003E-2</v>
      </c>
      <c r="F123" s="9">
        <f>(D123+E123)</f>
        <v>0.42140000000000005</v>
      </c>
    </row>
    <row r="124" spans="1:6">
      <c r="A124" s="3">
        <v>2</v>
      </c>
      <c r="B124" s="3" t="s">
        <v>21</v>
      </c>
      <c r="C124" s="9">
        <v>2.5000000000000001E-2</v>
      </c>
      <c r="D124" s="9">
        <f t="shared" ref="D124:D127" si="26">(C124+0.3607)</f>
        <v>0.38570000000000004</v>
      </c>
      <c r="E124" s="8">
        <v>2.86E-2</v>
      </c>
      <c r="F124" s="9">
        <f t="shared" ref="F124:F127" si="27">(D124+E124)</f>
        <v>0.41430000000000006</v>
      </c>
    </row>
    <row r="125" spans="1:6">
      <c r="A125" s="3">
        <v>3</v>
      </c>
      <c r="B125" s="3" t="s">
        <v>22</v>
      </c>
      <c r="C125" s="9">
        <v>2.5000000000000001E-2</v>
      </c>
      <c r="D125" s="9">
        <f t="shared" si="26"/>
        <v>0.38570000000000004</v>
      </c>
      <c r="E125" s="8">
        <v>2.6800000000000001E-2</v>
      </c>
      <c r="F125" s="9">
        <f t="shared" si="27"/>
        <v>0.41250000000000003</v>
      </c>
    </row>
    <row r="126" spans="1:6">
      <c r="A126" s="3">
        <v>4</v>
      </c>
      <c r="B126" s="3" t="s">
        <v>23</v>
      </c>
      <c r="C126" s="9">
        <v>2.5000000000000001E-2</v>
      </c>
      <c r="D126" s="9">
        <f t="shared" si="26"/>
        <v>0.38570000000000004</v>
      </c>
      <c r="E126" s="8">
        <v>2.5000000000000001E-2</v>
      </c>
      <c r="F126" s="9">
        <f t="shared" si="27"/>
        <v>0.41070000000000007</v>
      </c>
    </row>
    <row r="127" spans="1:6">
      <c r="A127" s="3">
        <v>5</v>
      </c>
      <c r="B127" s="3" t="s">
        <v>24</v>
      </c>
      <c r="C127" s="9">
        <v>2.5000000000000001E-2</v>
      </c>
      <c r="D127" s="9">
        <f t="shared" si="26"/>
        <v>0.38570000000000004</v>
      </c>
      <c r="E127" s="8">
        <v>2.3199999999999998E-2</v>
      </c>
      <c r="F127" s="9">
        <f t="shared" si="27"/>
        <v>0.40890000000000004</v>
      </c>
    </row>
    <row r="129" spans="1:6">
      <c r="A129" s="117" t="s">
        <v>48</v>
      </c>
      <c r="B129" s="117"/>
      <c r="C129" s="117"/>
      <c r="D129" s="117"/>
      <c r="E129" s="117"/>
      <c r="F129" s="117"/>
    </row>
    <row r="130" spans="1:6" ht="38.25">
      <c r="A130" s="3" t="s">
        <v>8</v>
      </c>
      <c r="B130" s="3" t="s">
        <v>9</v>
      </c>
      <c r="C130" s="4" t="s">
        <v>10</v>
      </c>
      <c r="D130" s="4" t="s">
        <v>11</v>
      </c>
      <c r="E130" s="4" t="s">
        <v>12</v>
      </c>
      <c r="F130" s="4" t="s">
        <v>13</v>
      </c>
    </row>
    <row r="131" spans="1:6">
      <c r="A131" s="7"/>
      <c r="B131" s="7" t="s">
        <v>14</v>
      </c>
      <c r="C131" s="7" t="s">
        <v>15</v>
      </c>
      <c r="D131" s="7" t="s">
        <v>5</v>
      </c>
      <c r="E131" s="7" t="s">
        <v>16</v>
      </c>
      <c r="F131" s="11" t="s">
        <v>17</v>
      </c>
    </row>
    <row r="132" spans="1:6">
      <c r="A132" s="120" t="s">
        <v>49</v>
      </c>
      <c r="B132" s="121"/>
      <c r="C132" s="121"/>
      <c r="D132" s="121"/>
      <c r="E132" s="121"/>
      <c r="F132" s="121"/>
    </row>
    <row r="133" spans="1:6">
      <c r="A133" s="3">
        <v>1</v>
      </c>
      <c r="B133" s="3" t="s">
        <v>19</v>
      </c>
      <c r="C133" s="9">
        <v>2.6599999999999999E-2</v>
      </c>
      <c r="D133" s="9">
        <f>(C133+0.3607)</f>
        <v>0.38730000000000003</v>
      </c>
      <c r="E133" s="8">
        <v>3.2099999999999997E-2</v>
      </c>
      <c r="F133" s="9">
        <f>(D133+E133)</f>
        <v>0.41940000000000005</v>
      </c>
    </row>
    <row r="134" spans="1:6">
      <c r="A134" s="3">
        <v>2</v>
      </c>
      <c r="B134" s="3" t="s">
        <v>20</v>
      </c>
      <c r="C134" s="9">
        <v>2.6599999999999999E-2</v>
      </c>
      <c r="D134" s="9">
        <f t="shared" ref="D134:D138" si="28">(C134+0.3607)</f>
        <v>0.38730000000000003</v>
      </c>
      <c r="E134" s="8">
        <v>3.2099999999999997E-2</v>
      </c>
      <c r="F134" s="9">
        <f t="shared" ref="F134:F138" si="29">(D134+E134)</f>
        <v>0.41940000000000005</v>
      </c>
    </row>
    <row r="135" spans="1:6">
      <c r="A135" s="3">
        <v>3</v>
      </c>
      <c r="B135" s="3" t="s">
        <v>21</v>
      </c>
      <c r="C135" s="9">
        <v>2.6599999999999999E-2</v>
      </c>
      <c r="D135" s="9">
        <f t="shared" si="28"/>
        <v>0.38730000000000003</v>
      </c>
      <c r="E135" s="8">
        <v>3.2099999999999997E-2</v>
      </c>
      <c r="F135" s="9">
        <f t="shared" si="29"/>
        <v>0.41940000000000005</v>
      </c>
    </row>
    <row r="136" spans="1:6">
      <c r="A136" s="3">
        <v>4</v>
      </c>
      <c r="B136" s="3" t="s">
        <v>22</v>
      </c>
      <c r="C136" s="9">
        <v>2.6599999999999999E-2</v>
      </c>
      <c r="D136" s="9">
        <f t="shared" si="28"/>
        <v>0.38730000000000003</v>
      </c>
      <c r="E136" s="8">
        <v>3.0499999999999999E-2</v>
      </c>
      <c r="F136" s="9">
        <f t="shared" si="29"/>
        <v>0.41780000000000006</v>
      </c>
    </row>
    <row r="137" spans="1:6">
      <c r="A137" s="3">
        <v>5</v>
      </c>
      <c r="B137" s="3" t="s">
        <v>23</v>
      </c>
      <c r="C137" s="9">
        <v>2.6599999999999999E-2</v>
      </c>
      <c r="D137" s="9">
        <f t="shared" si="28"/>
        <v>0.38730000000000003</v>
      </c>
      <c r="E137" s="8">
        <v>2.8899999999999999E-2</v>
      </c>
      <c r="F137" s="9">
        <f t="shared" si="29"/>
        <v>0.41620000000000001</v>
      </c>
    </row>
    <row r="138" spans="1:6">
      <c r="A138" s="3">
        <v>6</v>
      </c>
      <c r="B138" s="3" t="s">
        <v>24</v>
      </c>
      <c r="C138" s="9">
        <v>2.6599999999999999E-2</v>
      </c>
      <c r="D138" s="9">
        <f t="shared" si="28"/>
        <v>0.38730000000000003</v>
      </c>
      <c r="E138" s="8">
        <v>2.7300000000000001E-2</v>
      </c>
      <c r="F138" s="9">
        <f t="shared" si="29"/>
        <v>0.41460000000000002</v>
      </c>
    </row>
    <row r="139" spans="1:6">
      <c r="A139" s="120" t="s">
        <v>50</v>
      </c>
      <c r="B139" s="121"/>
      <c r="C139" s="121"/>
      <c r="D139" s="121"/>
      <c r="E139" s="121"/>
      <c r="F139" s="121"/>
    </row>
    <row r="140" spans="1:6">
      <c r="A140" s="3">
        <v>1</v>
      </c>
      <c r="B140" s="3" t="s">
        <v>19</v>
      </c>
      <c r="C140" s="9">
        <v>2.6599999999999999E-2</v>
      </c>
      <c r="D140" s="9">
        <f>(C140+0.3607)</f>
        <v>0.38730000000000003</v>
      </c>
      <c r="E140" s="8">
        <v>5.0500000000000003E-2</v>
      </c>
      <c r="F140" s="9">
        <f>(D140+E140)</f>
        <v>0.43780000000000002</v>
      </c>
    </row>
    <row r="141" spans="1:6">
      <c r="A141" s="3">
        <v>2</v>
      </c>
      <c r="B141" s="3" t="s">
        <v>20</v>
      </c>
      <c r="C141" s="9">
        <v>2.6599999999999999E-2</v>
      </c>
      <c r="D141" s="9">
        <f t="shared" ref="D141:D144" si="30">(C141+0.3607)</f>
        <v>0.38730000000000003</v>
      </c>
      <c r="E141" s="8">
        <v>4.2099999999999999E-2</v>
      </c>
      <c r="F141" s="9">
        <f t="shared" ref="F141:F144" si="31">(D141+E141)</f>
        <v>0.4294</v>
      </c>
    </row>
    <row r="142" spans="1:6">
      <c r="A142" s="3">
        <v>3</v>
      </c>
      <c r="B142" s="3" t="s">
        <v>21</v>
      </c>
      <c r="C142" s="9">
        <v>2.6599999999999999E-2</v>
      </c>
      <c r="D142" s="9">
        <f t="shared" si="30"/>
        <v>0.38730000000000003</v>
      </c>
      <c r="E142" s="8">
        <v>3.7900000000000003E-2</v>
      </c>
      <c r="F142" s="9">
        <f t="shared" si="31"/>
        <v>0.42520000000000002</v>
      </c>
    </row>
    <row r="143" spans="1:6">
      <c r="A143" s="3">
        <v>4</v>
      </c>
      <c r="B143" s="3" t="s">
        <v>22</v>
      </c>
      <c r="C143" s="9">
        <v>2.6599999999999999E-2</v>
      </c>
      <c r="D143" s="9">
        <f t="shared" si="30"/>
        <v>0.38730000000000003</v>
      </c>
      <c r="E143" s="8">
        <v>3.5799999999999998E-2</v>
      </c>
      <c r="F143" s="9">
        <f t="shared" si="31"/>
        <v>0.42310000000000003</v>
      </c>
    </row>
    <row r="144" spans="1:6">
      <c r="A144" s="3">
        <v>5</v>
      </c>
      <c r="B144" s="3" t="s">
        <v>23</v>
      </c>
      <c r="C144" s="9">
        <v>2.6599999999999999E-2</v>
      </c>
      <c r="D144" s="9">
        <f t="shared" si="30"/>
        <v>0.38730000000000003</v>
      </c>
      <c r="E144" s="8">
        <v>3.5799999999999998E-2</v>
      </c>
      <c r="F144" s="9">
        <f t="shared" si="31"/>
        <v>0.42310000000000003</v>
      </c>
    </row>
    <row r="146" spans="1:6">
      <c r="A146" s="117" t="s">
        <v>51</v>
      </c>
      <c r="B146" s="117"/>
      <c r="C146" s="117"/>
      <c r="D146" s="117"/>
      <c r="E146" s="117"/>
      <c r="F146" s="117"/>
    </row>
    <row r="147" spans="1:6" ht="38.25">
      <c r="A147" s="3" t="s">
        <v>8</v>
      </c>
      <c r="B147" s="3" t="s">
        <v>9</v>
      </c>
      <c r="C147" s="4" t="s">
        <v>10</v>
      </c>
      <c r="D147" s="4" t="s">
        <v>11</v>
      </c>
      <c r="E147" s="4" t="s">
        <v>12</v>
      </c>
      <c r="F147" s="4" t="s">
        <v>13</v>
      </c>
    </row>
    <row r="148" spans="1:6">
      <c r="A148" s="7"/>
      <c r="B148" s="7" t="s">
        <v>14</v>
      </c>
      <c r="C148" s="7" t="s">
        <v>15</v>
      </c>
      <c r="D148" s="7" t="s">
        <v>5</v>
      </c>
      <c r="E148" s="7" t="s">
        <v>16</v>
      </c>
      <c r="F148" s="11" t="s">
        <v>17</v>
      </c>
    </row>
    <row r="149" spans="1:6">
      <c r="A149" s="120" t="s">
        <v>52</v>
      </c>
      <c r="B149" s="121"/>
      <c r="C149" s="121"/>
      <c r="D149" s="121"/>
      <c r="E149" s="121"/>
      <c r="F149" s="121"/>
    </row>
    <row r="150" spans="1:6">
      <c r="A150" s="3">
        <v>1</v>
      </c>
      <c r="B150" s="3" t="s">
        <v>19</v>
      </c>
      <c r="C150" s="9">
        <v>2.63E-2</v>
      </c>
      <c r="D150" s="9">
        <f>(C150+0.3607)</f>
        <v>0.38700000000000001</v>
      </c>
      <c r="E150" s="8">
        <v>6.6500000000000004E-2</v>
      </c>
      <c r="F150" s="9">
        <f>(D150+E150)</f>
        <v>0.45350000000000001</v>
      </c>
    </row>
    <row r="151" spans="1:6">
      <c r="A151" s="3">
        <v>2</v>
      </c>
      <c r="B151" s="3" t="s">
        <v>20</v>
      </c>
      <c r="C151" s="9">
        <v>2.63E-2</v>
      </c>
      <c r="D151" s="9">
        <f t="shared" ref="D151:D154" si="32">(C151+0.3607)</f>
        <v>0.38700000000000001</v>
      </c>
      <c r="E151" s="8">
        <v>5.7799999999999997E-2</v>
      </c>
      <c r="F151" s="9">
        <f t="shared" ref="F151:F154" si="33">(D151+E151)</f>
        <v>0.44480000000000003</v>
      </c>
    </row>
    <row r="152" spans="1:6">
      <c r="A152" s="3">
        <v>3</v>
      </c>
      <c r="B152" s="3" t="s">
        <v>21</v>
      </c>
      <c r="C152" s="9">
        <v>2.63E-2</v>
      </c>
      <c r="D152" s="9">
        <f t="shared" si="32"/>
        <v>0.38700000000000001</v>
      </c>
      <c r="E152" s="8">
        <v>4.9099999999999998E-2</v>
      </c>
      <c r="F152" s="9">
        <f t="shared" si="33"/>
        <v>0.43609999999999999</v>
      </c>
    </row>
    <row r="153" spans="1:6">
      <c r="A153" s="3">
        <v>4</v>
      </c>
      <c r="B153" s="3" t="s">
        <v>22</v>
      </c>
      <c r="C153" s="9">
        <v>2.63E-2</v>
      </c>
      <c r="D153" s="9">
        <f t="shared" si="32"/>
        <v>0.38700000000000001</v>
      </c>
      <c r="E153" s="8">
        <v>4.9099999999999998E-2</v>
      </c>
      <c r="F153" s="9">
        <f t="shared" si="33"/>
        <v>0.43609999999999999</v>
      </c>
    </row>
    <row r="154" spans="1:6">
      <c r="A154" s="3">
        <v>5</v>
      </c>
      <c r="B154" s="3" t="s">
        <v>23</v>
      </c>
      <c r="C154" s="9">
        <v>2.63E-2</v>
      </c>
      <c r="D154" s="9">
        <f t="shared" si="32"/>
        <v>0.38700000000000001</v>
      </c>
      <c r="E154" s="8">
        <v>4.8000000000000001E-2</v>
      </c>
      <c r="F154" s="9">
        <f t="shared" si="33"/>
        <v>0.435</v>
      </c>
    </row>
    <row r="156" spans="1:6">
      <c r="A156" s="117" t="s">
        <v>53</v>
      </c>
      <c r="B156" s="117"/>
      <c r="C156" s="117"/>
      <c r="D156" s="117"/>
      <c r="E156" s="117"/>
      <c r="F156" s="117"/>
    </row>
    <row r="157" spans="1:6" ht="38.25">
      <c r="A157" s="3" t="s">
        <v>8</v>
      </c>
      <c r="B157" s="3" t="s">
        <v>9</v>
      </c>
      <c r="C157" s="4" t="s">
        <v>10</v>
      </c>
      <c r="D157" s="4" t="s">
        <v>11</v>
      </c>
      <c r="E157" s="4" t="s">
        <v>12</v>
      </c>
      <c r="F157" s="4" t="s">
        <v>13</v>
      </c>
    </row>
    <row r="158" spans="1:6">
      <c r="A158" s="7"/>
      <c r="B158" s="7" t="s">
        <v>14</v>
      </c>
      <c r="C158" s="7" t="s">
        <v>15</v>
      </c>
      <c r="D158" s="7" t="s">
        <v>5</v>
      </c>
      <c r="E158" s="7" t="s">
        <v>16</v>
      </c>
      <c r="F158" s="11" t="s">
        <v>17</v>
      </c>
    </row>
    <row r="159" spans="1:6">
      <c r="A159" s="120" t="s">
        <v>54</v>
      </c>
      <c r="B159" s="121"/>
      <c r="C159" s="121"/>
      <c r="D159" s="121"/>
      <c r="E159" s="121"/>
      <c r="F159" s="121"/>
    </row>
    <row r="160" spans="1:6">
      <c r="A160" s="3">
        <v>1</v>
      </c>
      <c r="B160" s="3" t="s">
        <v>19</v>
      </c>
      <c r="C160" s="9">
        <v>2.6599999999999999E-2</v>
      </c>
      <c r="D160" s="9">
        <f>(C160+0.3607)</f>
        <v>0.38730000000000003</v>
      </c>
      <c r="E160" s="8">
        <v>7.0499999999999993E-2</v>
      </c>
      <c r="F160" s="9">
        <f>(D160+E160)</f>
        <v>0.45780000000000004</v>
      </c>
    </row>
    <row r="161" spans="1:6">
      <c r="A161" s="3">
        <v>2</v>
      </c>
      <c r="B161" s="3" t="s">
        <v>20</v>
      </c>
      <c r="C161" s="9">
        <v>2.6599999999999999E-2</v>
      </c>
      <c r="D161" s="9">
        <f t="shared" ref="D161:D165" si="34">(C161+0.3607)</f>
        <v>0.38730000000000003</v>
      </c>
      <c r="E161" s="8">
        <v>7.0499999999999993E-2</v>
      </c>
      <c r="F161" s="9">
        <f t="shared" ref="F161:F165" si="35">(D161+E161)</f>
        <v>0.45780000000000004</v>
      </c>
    </row>
    <row r="162" spans="1:6">
      <c r="A162" s="3">
        <v>3</v>
      </c>
      <c r="B162" s="3" t="s">
        <v>21</v>
      </c>
      <c r="C162" s="9">
        <v>2.6599999999999999E-2</v>
      </c>
      <c r="D162" s="9">
        <f t="shared" si="34"/>
        <v>0.38730000000000003</v>
      </c>
      <c r="E162" s="8">
        <v>5.6399999999999999E-2</v>
      </c>
      <c r="F162" s="9">
        <f t="shared" si="35"/>
        <v>0.44370000000000004</v>
      </c>
    </row>
    <row r="163" spans="1:6">
      <c r="A163" s="3">
        <v>4</v>
      </c>
      <c r="B163" s="3" t="s">
        <v>22</v>
      </c>
      <c r="C163" s="9">
        <v>2.6599999999999999E-2</v>
      </c>
      <c r="D163" s="9">
        <f t="shared" si="34"/>
        <v>0.38730000000000003</v>
      </c>
      <c r="E163" s="8">
        <v>5.2900000000000003E-2</v>
      </c>
      <c r="F163" s="9">
        <f t="shared" si="35"/>
        <v>0.44020000000000004</v>
      </c>
    </row>
    <row r="164" spans="1:6">
      <c r="A164" s="3">
        <v>5</v>
      </c>
      <c r="B164" s="3" t="s">
        <v>23</v>
      </c>
      <c r="C164" s="9">
        <v>2.6599999999999999E-2</v>
      </c>
      <c r="D164" s="9">
        <f t="shared" si="34"/>
        <v>0.38730000000000003</v>
      </c>
      <c r="E164" s="8">
        <v>4.9399999999999999E-2</v>
      </c>
      <c r="F164" s="9">
        <f t="shared" si="35"/>
        <v>0.43670000000000003</v>
      </c>
    </row>
    <row r="165" spans="1:6">
      <c r="A165" s="3">
        <v>6</v>
      </c>
      <c r="B165" s="3" t="s">
        <v>24</v>
      </c>
      <c r="C165" s="9">
        <v>2.6599999999999999E-2</v>
      </c>
      <c r="D165" s="9">
        <f t="shared" si="34"/>
        <v>0.38730000000000003</v>
      </c>
      <c r="E165" s="8">
        <v>4.58E-2</v>
      </c>
      <c r="F165" s="9">
        <f t="shared" si="35"/>
        <v>0.43310000000000004</v>
      </c>
    </row>
    <row r="167" spans="1:6">
      <c r="A167" s="117" t="s">
        <v>55</v>
      </c>
      <c r="B167" s="117"/>
      <c r="C167" s="117"/>
      <c r="D167" s="117"/>
      <c r="E167" s="117"/>
      <c r="F167" s="117"/>
    </row>
    <row r="168" spans="1:6" ht="38.25">
      <c r="A168" s="3" t="s">
        <v>8</v>
      </c>
      <c r="B168" s="3" t="s">
        <v>9</v>
      </c>
      <c r="C168" s="4" t="s">
        <v>10</v>
      </c>
      <c r="D168" s="4" t="s">
        <v>11</v>
      </c>
      <c r="E168" s="4" t="s">
        <v>12</v>
      </c>
      <c r="F168" s="4" t="s">
        <v>13</v>
      </c>
    </row>
    <row r="169" spans="1:6">
      <c r="A169" s="7"/>
      <c r="B169" s="7" t="s">
        <v>14</v>
      </c>
      <c r="C169" s="7" t="s">
        <v>15</v>
      </c>
      <c r="D169" s="7" t="s">
        <v>5</v>
      </c>
      <c r="E169" s="7" t="s">
        <v>16</v>
      </c>
      <c r="F169" s="11" t="s">
        <v>17</v>
      </c>
    </row>
    <row r="170" spans="1:6">
      <c r="A170" s="120" t="s">
        <v>56</v>
      </c>
      <c r="B170" s="121"/>
      <c r="C170" s="121"/>
      <c r="D170" s="121"/>
      <c r="E170" s="121"/>
      <c r="F170" s="121"/>
    </row>
    <row r="171" spans="1:6">
      <c r="A171" s="3">
        <v>1</v>
      </c>
      <c r="B171" s="3" t="s">
        <v>19</v>
      </c>
      <c r="C171" s="9">
        <v>2.6599999999999999E-2</v>
      </c>
      <c r="D171" s="9">
        <f>(C171+0.3607)</f>
        <v>0.38730000000000003</v>
      </c>
      <c r="E171" s="8">
        <v>4.0599999999999997E-2</v>
      </c>
      <c r="F171" s="9">
        <f>(D171+E171)</f>
        <v>0.42790000000000006</v>
      </c>
    </row>
    <row r="172" spans="1:6">
      <c r="A172" s="3">
        <v>2</v>
      </c>
      <c r="B172" s="3" t="s">
        <v>20</v>
      </c>
      <c r="C172" s="9">
        <v>2.6599999999999999E-2</v>
      </c>
      <c r="D172" s="9">
        <f t="shared" ref="D172:D176" si="36">(C172+0.3607)</f>
        <v>0.38730000000000003</v>
      </c>
      <c r="E172" s="8">
        <v>4.0599999999999997E-2</v>
      </c>
      <c r="F172" s="9">
        <f t="shared" ref="F172:F176" si="37">(D172+E172)</f>
        <v>0.42790000000000006</v>
      </c>
    </row>
    <row r="173" spans="1:6">
      <c r="A173" s="3">
        <v>3</v>
      </c>
      <c r="B173" s="3" t="s">
        <v>21</v>
      </c>
      <c r="C173" s="9">
        <v>2.6599999999999999E-2</v>
      </c>
      <c r="D173" s="9">
        <f t="shared" si="36"/>
        <v>0.38730000000000003</v>
      </c>
      <c r="E173" s="8">
        <v>3.2500000000000001E-2</v>
      </c>
      <c r="F173" s="9">
        <f t="shared" si="37"/>
        <v>0.41980000000000006</v>
      </c>
    </row>
    <row r="174" spans="1:6">
      <c r="A174" s="3">
        <v>4</v>
      </c>
      <c r="B174" s="3" t="s">
        <v>22</v>
      </c>
      <c r="C174" s="9">
        <v>2.6599999999999999E-2</v>
      </c>
      <c r="D174" s="9">
        <f t="shared" si="36"/>
        <v>0.38730000000000003</v>
      </c>
      <c r="E174" s="8">
        <v>3.0499999999999999E-2</v>
      </c>
      <c r="F174" s="9">
        <f t="shared" si="37"/>
        <v>0.41780000000000006</v>
      </c>
    </row>
    <row r="175" spans="1:6">
      <c r="A175" s="3">
        <v>5</v>
      </c>
      <c r="B175" s="3" t="s">
        <v>23</v>
      </c>
      <c r="C175" s="9">
        <v>2.6599999999999999E-2</v>
      </c>
      <c r="D175" s="9">
        <f t="shared" si="36"/>
        <v>0.38730000000000003</v>
      </c>
      <c r="E175" s="8">
        <v>2.8400000000000002E-2</v>
      </c>
      <c r="F175" s="9">
        <f t="shared" si="37"/>
        <v>0.41570000000000001</v>
      </c>
    </row>
    <row r="176" spans="1:6">
      <c r="A176" s="3">
        <v>6</v>
      </c>
      <c r="B176" s="3" t="s">
        <v>24</v>
      </c>
      <c r="C176" s="9">
        <v>2.6599999999999999E-2</v>
      </c>
      <c r="D176" s="9">
        <f t="shared" si="36"/>
        <v>0.38730000000000003</v>
      </c>
      <c r="E176" s="8">
        <v>2.64E-2</v>
      </c>
      <c r="F176" s="9">
        <f t="shared" si="37"/>
        <v>0.41370000000000001</v>
      </c>
    </row>
    <row r="178" spans="1:6">
      <c r="A178" s="117" t="s">
        <v>57</v>
      </c>
      <c r="B178" s="117"/>
      <c r="C178" s="117"/>
      <c r="D178" s="117"/>
      <c r="E178" s="117"/>
      <c r="F178" s="117"/>
    </row>
    <row r="179" spans="1:6" ht="38.25">
      <c r="A179" s="3" t="s">
        <v>8</v>
      </c>
      <c r="B179" s="3" t="s">
        <v>9</v>
      </c>
      <c r="C179" s="4" t="s">
        <v>10</v>
      </c>
      <c r="D179" s="4" t="s">
        <v>11</v>
      </c>
      <c r="E179" s="4" t="s">
        <v>12</v>
      </c>
      <c r="F179" s="4" t="s">
        <v>13</v>
      </c>
    </row>
    <row r="180" spans="1:6">
      <c r="A180" s="7"/>
      <c r="B180" s="7" t="s">
        <v>14</v>
      </c>
      <c r="C180" s="7" t="s">
        <v>15</v>
      </c>
      <c r="D180" s="7" t="s">
        <v>5</v>
      </c>
      <c r="E180" s="7" t="s">
        <v>16</v>
      </c>
      <c r="F180" s="11" t="s">
        <v>17</v>
      </c>
    </row>
    <row r="181" spans="1:6">
      <c r="A181" s="120" t="s">
        <v>58</v>
      </c>
      <c r="B181" s="121"/>
      <c r="C181" s="121"/>
      <c r="D181" s="121"/>
      <c r="E181" s="121"/>
      <c r="F181" s="121"/>
    </row>
    <row r="182" spans="1:6">
      <c r="A182" s="3">
        <v>1</v>
      </c>
      <c r="B182" s="3" t="s">
        <v>20</v>
      </c>
      <c r="C182" s="9">
        <v>2.6599999999999999E-2</v>
      </c>
      <c r="D182" s="9">
        <f>(C182+0.3607)</f>
        <v>0.38730000000000003</v>
      </c>
      <c r="E182" s="8">
        <v>3.27E-2</v>
      </c>
      <c r="F182" s="9">
        <f>(D182+E182)</f>
        <v>0.42000000000000004</v>
      </c>
    </row>
    <row r="183" spans="1:6">
      <c r="A183" s="3">
        <v>2</v>
      </c>
      <c r="B183" s="3" t="s">
        <v>21</v>
      </c>
      <c r="C183" s="9">
        <v>2.6599999999999999E-2</v>
      </c>
      <c r="D183" s="9">
        <f t="shared" ref="D183:D184" si="38">(C183+0.3607)</f>
        <v>0.38730000000000003</v>
      </c>
      <c r="E183" s="8">
        <v>3.2000000000000001E-2</v>
      </c>
      <c r="F183" s="9">
        <f t="shared" ref="F183:F184" si="39">(D183+E183)</f>
        <v>0.41930000000000001</v>
      </c>
    </row>
    <row r="184" spans="1:6">
      <c r="A184" s="3">
        <v>3</v>
      </c>
      <c r="B184" s="3" t="s">
        <v>23</v>
      </c>
      <c r="C184" s="9">
        <v>2.6599999999999999E-2</v>
      </c>
      <c r="D184" s="9">
        <f t="shared" si="38"/>
        <v>0.38730000000000003</v>
      </c>
      <c r="E184" s="8">
        <v>2.9399999999999999E-2</v>
      </c>
      <c r="F184" s="9">
        <f t="shared" si="39"/>
        <v>0.41670000000000001</v>
      </c>
    </row>
    <row r="186" spans="1:6">
      <c r="A186" s="117" t="s">
        <v>59</v>
      </c>
      <c r="B186" s="117"/>
      <c r="C186" s="117"/>
      <c r="D186" s="117"/>
      <c r="E186" s="117"/>
      <c r="F186" s="117"/>
    </row>
    <row r="187" spans="1:6" ht="38.25">
      <c r="A187" s="3" t="s">
        <v>8</v>
      </c>
      <c r="B187" s="3" t="s">
        <v>9</v>
      </c>
      <c r="C187" s="4" t="s">
        <v>10</v>
      </c>
      <c r="D187" s="4" t="s">
        <v>11</v>
      </c>
      <c r="E187" s="4" t="s">
        <v>12</v>
      </c>
      <c r="F187" s="4" t="s">
        <v>13</v>
      </c>
    </row>
    <row r="188" spans="1:6">
      <c r="A188" s="7"/>
      <c r="B188" s="7" t="s">
        <v>14</v>
      </c>
      <c r="C188" s="7" t="s">
        <v>15</v>
      </c>
      <c r="D188" s="7" t="s">
        <v>5</v>
      </c>
      <c r="E188" s="7" t="s">
        <v>16</v>
      </c>
      <c r="F188" s="11" t="s">
        <v>17</v>
      </c>
    </row>
    <row r="189" spans="1:6">
      <c r="A189" s="120" t="s">
        <v>60</v>
      </c>
      <c r="B189" s="121"/>
      <c r="C189" s="121"/>
      <c r="D189" s="121"/>
      <c r="E189" s="121"/>
      <c r="F189" s="121"/>
    </row>
    <row r="190" spans="1:6">
      <c r="A190" s="3">
        <v>1</v>
      </c>
      <c r="B190" s="3" t="s">
        <v>20</v>
      </c>
      <c r="C190" s="9">
        <v>2.6599999999999999E-2</v>
      </c>
      <c r="D190" s="9">
        <f>(C190+0.3607)</f>
        <v>0.38730000000000003</v>
      </c>
      <c r="E190" s="8">
        <v>6.9199999999999998E-2</v>
      </c>
      <c r="F190" s="9">
        <f t="shared" ref="F190:F193" si="40">(D190+E190)</f>
        <v>0.45650000000000002</v>
      </c>
    </row>
    <row r="191" spans="1:6">
      <c r="A191" s="3">
        <v>2</v>
      </c>
      <c r="B191" s="3" t="s">
        <v>21</v>
      </c>
      <c r="C191" s="9">
        <v>2.6599999999999999E-2</v>
      </c>
      <c r="D191" s="9">
        <f t="shared" ref="D191:D193" si="41">(C191+0.3607)</f>
        <v>0.38730000000000003</v>
      </c>
      <c r="E191" s="8">
        <v>6.5699999999999995E-2</v>
      </c>
      <c r="F191" s="9">
        <f t="shared" si="40"/>
        <v>0.45300000000000001</v>
      </c>
    </row>
    <row r="192" spans="1:6">
      <c r="A192" s="3">
        <v>3</v>
      </c>
      <c r="B192" s="3" t="s">
        <v>23</v>
      </c>
      <c r="C192" s="9">
        <v>2.6599999999999999E-2</v>
      </c>
      <c r="D192" s="9">
        <f t="shared" si="41"/>
        <v>0.38730000000000003</v>
      </c>
      <c r="E192" s="8">
        <v>5.8799999999999998E-2</v>
      </c>
      <c r="F192" s="9">
        <f t="shared" si="40"/>
        <v>0.44610000000000005</v>
      </c>
    </row>
    <row r="193" spans="1:6">
      <c r="A193" s="3">
        <v>4</v>
      </c>
      <c r="B193" s="3" t="s">
        <v>25</v>
      </c>
      <c r="C193" s="9">
        <v>2.6599999999999999E-2</v>
      </c>
      <c r="D193" s="9">
        <f t="shared" si="41"/>
        <v>0.38730000000000003</v>
      </c>
      <c r="E193" s="8">
        <v>4.1500000000000002E-2</v>
      </c>
      <c r="F193" s="9">
        <f t="shared" si="40"/>
        <v>0.42880000000000001</v>
      </c>
    </row>
    <row r="195" spans="1:6">
      <c r="A195" s="117" t="s">
        <v>61</v>
      </c>
      <c r="B195" s="117"/>
      <c r="C195" s="117"/>
      <c r="D195" s="117"/>
      <c r="E195" s="117"/>
      <c r="F195" s="117"/>
    </row>
    <row r="196" spans="1:6" ht="38.25">
      <c r="A196" s="3" t="s">
        <v>8</v>
      </c>
      <c r="B196" s="3" t="s">
        <v>9</v>
      </c>
      <c r="C196" s="4" t="s">
        <v>10</v>
      </c>
      <c r="D196" s="4" t="s">
        <v>11</v>
      </c>
      <c r="E196" s="4" t="s">
        <v>12</v>
      </c>
      <c r="F196" s="4" t="s">
        <v>13</v>
      </c>
    </row>
    <row r="197" spans="1:6">
      <c r="A197" s="7"/>
      <c r="B197" s="7" t="s">
        <v>14</v>
      </c>
      <c r="C197" s="7" t="s">
        <v>15</v>
      </c>
      <c r="D197" s="7" t="s">
        <v>5</v>
      </c>
      <c r="E197" s="7" t="s">
        <v>16</v>
      </c>
      <c r="F197" s="11" t="s">
        <v>17</v>
      </c>
    </row>
    <row r="198" spans="1:6">
      <c r="A198" s="120" t="s">
        <v>62</v>
      </c>
      <c r="B198" s="121"/>
      <c r="C198" s="121"/>
      <c r="D198" s="121"/>
      <c r="E198" s="121"/>
      <c r="F198" s="121"/>
    </row>
    <row r="199" spans="1:6">
      <c r="A199" s="3">
        <v>1</v>
      </c>
      <c r="B199" s="3" t="s">
        <v>19</v>
      </c>
      <c r="C199" s="9">
        <v>2.5899999999999999E-2</v>
      </c>
      <c r="D199" s="9">
        <f>(C199+0.3607)</f>
        <v>0.3866</v>
      </c>
      <c r="E199" s="8">
        <v>4.87E-2</v>
      </c>
      <c r="F199" s="9">
        <f t="shared" ref="F199:F203" si="42">(D199+E199)</f>
        <v>0.43530000000000002</v>
      </c>
    </row>
    <row r="200" spans="1:6">
      <c r="A200" s="3">
        <v>2</v>
      </c>
      <c r="B200" s="3" t="s">
        <v>20</v>
      </c>
      <c r="C200" s="9">
        <v>2.5899999999999999E-2</v>
      </c>
      <c r="D200" s="9">
        <f t="shared" ref="D200:D203" si="43">(C200+0.3607)</f>
        <v>0.3866</v>
      </c>
      <c r="E200" s="8">
        <v>4.87E-2</v>
      </c>
      <c r="F200" s="9">
        <f t="shared" si="42"/>
        <v>0.43530000000000002</v>
      </c>
    </row>
    <row r="201" spans="1:6">
      <c r="A201" s="3">
        <v>3</v>
      </c>
      <c r="B201" s="3" t="s">
        <v>21</v>
      </c>
      <c r="C201" s="9">
        <v>2.5899999999999999E-2</v>
      </c>
      <c r="D201" s="9">
        <f t="shared" si="43"/>
        <v>0.3866</v>
      </c>
      <c r="E201" s="8">
        <v>4.87E-2</v>
      </c>
      <c r="F201" s="9">
        <f t="shared" si="42"/>
        <v>0.43530000000000002</v>
      </c>
    </row>
    <row r="202" spans="1:6">
      <c r="A202" s="3">
        <v>4</v>
      </c>
      <c r="B202" s="3" t="s">
        <v>22</v>
      </c>
      <c r="C202" s="9">
        <v>2.5899999999999999E-2</v>
      </c>
      <c r="D202" s="9">
        <f t="shared" si="43"/>
        <v>0.3866</v>
      </c>
      <c r="E202" s="8">
        <v>4.6300000000000001E-2</v>
      </c>
      <c r="F202" s="9">
        <f t="shared" si="42"/>
        <v>0.43290000000000001</v>
      </c>
    </row>
    <row r="203" spans="1:6">
      <c r="A203" s="3">
        <v>5</v>
      </c>
      <c r="B203" s="3" t="s">
        <v>23</v>
      </c>
      <c r="C203" s="9">
        <v>2.5899999999999999E-2</v>
      </c>
      <c r="D203" s="9">
        <f t="shared" si="43"/>
        <v>0.3866</v>
      </c>
      <c r="E203" s="8">
        <v>4.3799999999999999E-2</v>
      </c>
      <c r="F203" s="9">
        <f t="shared" si="42"/>
        <v>0.4304</v>
      </c>
    </row>
    <row r="205" spans="1:6">
      <c r="A205" s="117" t="s">
        <v>63</v>
      </c>
      <c r="B205" s="117"/>
      <c r="C205" s="117"/>
      <c r="D205" s="117"/>
      <c r="E205" s="117"/>
      <c r="F205" s="117"/>
    </row>
    <row r="206" spans="1:6" ht="38.25">
      <c r="A206" s="3" t="s">
        <v>8</v>
      </c>
      <c r="B206" s="3" t="s">
        <v>9</v>
      </c>
      <c r="C206" s="4" t="s">
        <v>10</v>
      </c>
      <c r="D206" s="4" t="s">
        <v>11</v>
      </c>
      <c r="E206" s="4" t="s">
        <v>12</v>
      </c>
      <c r="F206" s="4" t="s">
        <v>13</v>
      </c>
    </row>
    <row r="207" spans="1:6">
      <c r="A207" s="7"/>
      <c r="B207" s="7" t="s">
        <v>14</v>
      </c>
      <c r="C207" s="7" t="s">
        <v>15</v>
      </c>
      <c r="D207" s="7" t="s">
        <v>5</v>
      </c>
      <c r="E207" s="7" t="s">
        <v>16</v>
      </c>
      <c r="F207" s="11" t="s">
        <v>17</v>
      </c>
    </row>
    <row r="208" spans="1:6">
      <c r="A208" s="120" t="s">
        <v>64</v>
      </c>
      <c r="B208" s="121"/>
      <c r="C208" s="121"/>
      <c r="D208" s="121"/>
      <c r="E208" s="121"/>
      <c r="F208" s="121"/>
    </row>
    <row r="209" spans="1:6">
      <c r="A209" s="3">
        <v>1</v>
      </c>
      <c r="B209" s="3" t="s">
        <v>19</v>
      </c>
      <c r="C209" s="9">
        <v>2.5899999999999999E-2</v>
      </c>
      <c r="D209" s="9">
        <f>(C209+0.3607)</f>
        <v>0.3866</v>
      </c>
      <c r="E209" s="8">
        <v>5.8599999999999999E-2</v>
      </c>
      <c r="F209" s="9">
        <f t="shared" ref="F209:F213" si="44">(D209+E209)</f>
        <v>0.44519999999999998</v>
      </c>
    </row>
    <row r="210" spans="1:6">
      <c r="A210" s="3">
        <v>2</v>
      </c>
      <c r="B210" s="3" t="s">
        <v>20</v>
      </c>
      <c r="C210" s="9">
        <v>2.5899999999999999E-2</v>
      </c>
      <c r="D210" s="9">
        <f t="shared" ref="D210:D213" si="45">(C210+0.3607)</f>
        <v>0.3866</v>
      </c>
      <c r="E210" s="8">
        <v>5.8599999999999999E-2</v>
      </c>
      <c r="F210" s="9">
        <f t="shared" si="44"/>
        <v>0.44519999999999998</v>
      </c>
    </row>
    <row r="211" spans="1:6">
      <c r="A211" s="3">
        <v>3</v>
      </c>
      <c r="B211" s="3" t="s">
        <v>21</v>
      </c>
      <c r="C211" s="9">
        <v>2.5899999999999999E-2</v>
      </c>
      <c r="D211" s="9">
        <f t="shared" si="45"/>
        <v>0.3866</v>
      </c>
      <c r="E211" s="8">
        <v>5.8599999999999999E-2</v>
      </c>
      <c r="F211" s="9">
        <f t="shared" si="44"/>
        <v>0.44519999999999998</v>
      </c>
    </row>
    <row r="212" spans="1:6">
      <c r="A212" s="3">
        <v>4</v>
      </c>
      <c r="B212" s="3" t="s">
        <v>22</v>
      </c>
      <c r="C212" s="9">
        <v>2.5899999999999999E-2</v>
      </c>
      <c r="D212" s="9">
        <f t="shared" si="45"/>
        <v>0.3866</v>
      </c>
      <c r="E212" s="8">
        <v>5.57E-2</v>
      </c>
      <c r="F212" s="9">
        <f t="shared" si="44"/>
        <v>0.44230000000000003</v>
      </c>
    </row>
    <row r="213" spans="1:6">
      <c r="A213" s="3">
        <v>5</v>
      </c>
      <c r="B213" s="3" t="s">
        <v>23</v>
      </c>
      <c r="C213" s="9">
        <v>2.5899999999999999E-2</v>
      </c>
      <c r="D213" s="9">
        <f t="shared" si="45"/>
        <v>0.3866</v>
      </c>
      <c r="E213" s="8">
        <v>5.2699999999999997E-2</v>
      </c>
      <c r="F213" s="9">
        <f t="shared" si="44"/>
        <v>0.43930000000000002</v>
      </c>
    </row>
    <row r="214" spans="1:6">
      <c r="A214" s="120" t="s">
        <v>65</v>
      </c>
      <c r="B214" s="121"/>
      <c r="C214" s="121"/>
      <c r="D214" s="121"/>
      <c r="E214" s="121"/>
      <c r="F214" s="121"/>
    </row>
    <row r="215" spans="1:6">
      <c r="A215" s="3">
        <v>1</v>
      </c>
      <c r="B215" s="3" t="s">
        <v>20</v>
      </c>
      <c r="C215" s="9">
        <v>2.5899999999999999E-2</v>
      </c>
      <c r="D215" s="9">
        <f>(C215+0.3607)</f>
        <v>0.3866</v>
      </c>
      <c r="E215" s="8">
        <v>4.2999999999999997E-2</v>
      </c>
      <c r="F215" s="9">
        <f t="shared" ref="F215:F218" si="46">(D215+E215)</f>
        <v>0.42959999999999998</v>
      </c>
    </row>
    <row r="216" spans="1:6">
      <c r="A216" s="3">
        <v>2</v>
      </c>
      <c r="B216" s="3" t="s">
        <v>21</v>
      </c>
      <c r="C216" s="9">
        <v>2.5899999999999999E-2</v>
      </c>
      <c r="D216" s="9">
        <f t="shared" ref="D216:D218" si="47">(C216+0.3607)</f>
        <v>0.3866</v>
      </c>
      <c r="E216" s="8">
        <v>4.2999999999999997E-2</v>
      </c>
      <c r="F216" s="9">
        <f t="shared" si="46"/>
        <v>0.42959999999999998</v>
      </c>
    </row>
    <row r="217" spans="1:6">
      <c r="A217" s="3">
        <v>3</v>
      </c>
      <c r="B217" s="3" t="s">
        <v>22</v>
      </c>
      <c r="C217" s="9">
        <v>2.5899999999999999E-2</v>
      </c>
      <c r="D217" s="9">
        <f t="shared" si="47"/>
        <v>0.3866</v>
      </c>
      <c r="E217" s="8">
        <v>4.0899999999999999E-2</v>
      </c>
      <c r="F217" s="9">
        <f t="shared" si="46"/>
        <v>0.42749999999999999</v>
      </c>
    </row>
    <row r="218" spans="1:6">
      <c r="A218" s="3">
        <v>4</v>
      </c>
      <c r="B218" s="3" t="s">
        <v>23</v>
      </c>
      <c r="C218" s="9">
        <v>2.5899999999999999E-2</v>
      </c>
      <c r="D218" s="9">
        <f t="shared" si="47"/>
        <v>0.3866</v>
      </c>
      <c r="E218" s="8">
        <v>3.8699999999999998E-2</v>
      </c>
      <c r="F218" s="9">
        <f t="shared" si="46"/>
        <v>0.42530000000000001</v>
      </c>
    </row>
    <row r="219" spans="1:6">
      <c r="A219" s="122" t="s">
        <v>66</v>
      </c>
      <c r="B219" s="122"/>
      <c r="C219" s="122"/>
      <c r="D219" s="122"/>
      <c r="E219" s="122"/>
      <c r="F219" s="122"/>
    </row>
    <row r="220" spans="1:6">
      <c r="A220" s="3">
        <v>1</v>
      </c>
      <c r="B220" s="3" t="s">
        <v>20</v>
      </c>
      <c r="C220" s="9">
        <v>2.5899999999999999E-2</v>
      </c>
      <c r="D220" s="9">
        <f>(C220+0.3607)</f>
        <v>0.3866</v>
      </c>
      <c r="E220" s="8">
        <v>5.1499999999999997E-2</v>
      </c>
      <c r="F220" s="9">
        <f t="shared" ref="F220:F223" si="48">(D220+E220)</f>
        <v>0.43809999999999999</v>
      </c>
    </row>
    <row r="221" spans="1:6">
      <c r="A221" s="3">
        <v>2</v>
      </c>
      <c r="B221" s="3" t="s">
        <v>21</v>
      </c>
      <c r="C221" s="9">
        <v>2.5899999999999999E-2</v>
      </c>
      <c r="D221" s="9">
        <f t="shared" ref="D221:D223" si="49">(C221+0.3607)</f>
        <v>0.3866</v>
      </c>
      <c r="E221" s="8">
        <v>4.1200000000000001E-2</v>
      </c>
      <c r="F221" s="9">
        <f t="shared" si="48"/>
        <v>0.42780000000000001</v>
      </c>
    </row>
    <row r="222" spans="1:6">
      <c r="A222" s="3">
        <v>3</v>
      </c>
      <c r="B222" s="3" t="s">
        <v>22</v>
      </c>
      <c r="C222" s="9">
        <v>2.5899999999999999E-2</v>
      </c>
      <c r="D222" s="9">
        <f t="shared" si="49"/>
        <v>0.3866</v>
      </c>
      <c r="E222" s="8">
        <v>3.8600000000000002E-2</v>
      </c>
      <c r="F222" s="9">
        <f t="shared" si="48"/>
        <v>0.42520000000000002</v>
      </c>
    </row>
    <row r="223" spans="1:6">
      <c r="A223" s="3">
        <v>4</v>
      </c>
      <c r="B223" s="3" t="s">
        <v>23</v>
      </c>
      <c r="C223" s="9">
        <v>2.5899999999999999E-2</v>
      </c>
      <c r="D223" s="9">
        <f t="shared" si="49"/>
        <v>0.3866</v>
      </c>
      <c r="E223" s="8">
        <v>3.61E-2</v>
      </c>
      <c r="F223" s="9">
        <f t="shared" si="48"/>
        <v>0.42270000000000002</v>
      </c>
    </row>
    <row r="225" spans="1:6">
      <c r="A225" s="117" t="s">
        <v>67</v>
      </c>
      <c r="B225" s="117"/>
      <c r="C225" s="117"/>
      <c r="D225" s="117"/>
      <c r="E225" s="117"/>
      <c r="F225" s="117"/>
    </row>
    <row r="226" spans="1:6" ht="38.25">
      <c r="A226" s="3" t="s">
        <v>8</v>
      </c>
      <c r="B226" s="3" t="s">
        <v>9</v>
      </c>
      <c r="C226" s="4" t="s">
        <v>10</v>
      </c>
      <c r="D226" s="4" t="s">
        <v>11</v>
      </c>
      <c r="E226" s="4" t="s">
        <v>12</v>
      </c>
      <c r="F226" s="4" t="s">
        <v>13</v>
      </c>
    </row>
    <row r="227" spans="1:6">
      <c r="A227" s="7"/>
      <c r="B227" s="7" t="s">
        <v>14</v>
      </c>
      <c r="C227" s="7" t="s">
        <v>15</v>
      </c>
      <c r="D227" s="7" t="s">
        <v>5</v>
      </c>
      <c r="E227" s="7" t="s">
        <v>16</v>
      </c>
      <c r="F227" s="11" t="s">
        <v>17</v>
      </c>
    </row>
    <row r="228" spans="1:6">
      <c r="A228" s="120" t="s">
        <v>68</v>
      </c>
      <c r="B228" s="121"/>
      <c r="C228" s="121"/>
      <c r="D228" s="121"/>
      <c r="E228" s="121"/>
      <c r="F228" s="121"/>
    </row>
    <row r="229" spans="1:6">
      <c r="A229" s="3">
        <v>1</v>
      </c>
      <c r="B229" s="3" t="s">
        <v>19</v>
      </c>
      <c r="C229" s="9">
        <v>2.9499999999999998E-2</v>
      </c>
      <c r="D229" s="9">
        <f>(C229+0.3607)</f>
        <v>0.39019999999999999</v>
      </c>
      <c r="E229" s="8">
        <v>5.7099999999999998E-2</v>
      </c>
      <c r="F229" s="9">
        <f t="shared" ref="F229:F232" si="50">(D229+E229)</f>
        <v>0.44729999999999998</v>
      </c>
    </row>
    <row r="230" spans="1:6">
      <c r="A230" s="3">
        <v>2</v>
      </c>
      <c r="B230" s="3" t="s">
        <v>20</v>
      </c>
      <c r="C230" s="9">
        <v>2.9499999999999998E-2</v>
      </c>
      <c r="D230" s="9">
        <f t="shared" ref="D230:D232" si="51">(C230+0.3607)</f>
        <v>0.39019999999999999</v>
      </c>
      <c r="E230" s="8">
        <v>4.3900000000000002E-2</v>
      </c>
      <c r="F230" s="9">
        <f t="shared" si="50"/>
        <v>0.43409999999999999</v>
      </c>
    </row>
    <row r="231" spans="1:6">
      <c r="A231" s="3">
        <v>3</v>
      </c>
      <c r="B231" s="3" t="s">
        <v>21</v>
      </c>
      <c r="C231" s="9">
        <v>2.9499999999999998E-2</v>
      </c>
      <c r="D231" s="9">
        <f t="shared" si="51"/>
        <v>0.39019999999999999</v>
      </c>
      <c r="E231" s="8">
        <v>3.73E-2</v>
      </c>
      <c r="F231" s="9">
        <f t="shared" si="50"/>
        <v>0.42749999999999999</v>
      </c>
    </row>
    <row r="232" spans="1:6">
      <c r="A232" s="3">
        <v>4</v>
      </c>
      <c r="B232" s="3" t="s">
        <v>23</v>
      </c>
      <c r="C232" s="9">
        <v>2.9499999999999998E-2</v>
      </c>
      <c r="D232" s="9">
        <f t="shared" si="51"/>
        <v>0.39019999999999999</v>
      </c>
      <c r="E232" s="8">
        <v>3.2899999999999999E-2</v>
      </c>
      <c r="F232" s="9">
        <f t="shared" si="50"/>
        <v>0.42309999999999998</v>
      </c>
    </row>
    <row r="234" spans="1:6">
      <c r="A234" s="117" t="s">
        <v>69</v>
      </c>
      <c r="B234" s="117"/>
      <c r="C234" s="117"/>
      <c r="D234" s="117"/>
      <c r="E234" s="117"/>
      <c r="F234" s="117"/>
    </row>
    <row r="235" spans="1:6" ht="38.25">
      <c r="A235" s="3" t="s">
        <v>8</v>
      </c>
      <c r="B235" s="3" t="s">
        <v>9</v>
      </c>
      <c r="C235" s="4" t="s">
        <v>10</v>
      </c>
      <c r="D235" s="4" t="s">
        <v>11</v>
      </c>
      <c r="E235" s="4" t="s">
        <v>12</v>
      </c>
      <c r="F235" s="4" t="s">
        <v>13</v>
      </c>
    </row>
    <row r="236" spans="1:6">
      <c r="A236" s="7"/>
      <c r="B236" s="7" t="s">
        <v>14</v>
      </c>
      <c r="C236" s="7" t="s">
        <v>15</v>
      </c>
      <c r="D236" s="7" t="s">
        <v>5</v>
      </c>
      <c r="E236" s="7" t="s">
        <v>16</v>
      </c>
      <c r="F236" s="11" t="s">
        <v>17</v>
      </c>
    </row>
    <row r="237" spans="1:6">
      <c r="A237" s="120" t="s">
        <v>68</v>
      </c>
      <c r="B237" s="121"/>
      <c r="C237" s="121"/>
      <c r="D237" s="121"/>
      <c r="E237" s="121"/>
      <c r="F237" s="121"/>
    </row>
    <row r="238" spans="1:6">
      <c r="A238" s="3">
        <v>1</v>
      </c>
      <c r="B238" s="3" t="s">
        <v>19</v>
      </c>
      <c r="C238" s="9">
        <v>3.7100000000000001E-2</v>
      </c>
      <c r="D238" s="9">
        <f>(C238+0.3607)</f>
        <v>0.39780000000000004</v>
      </c>
      <c r="E238" s="8">
        <v>5.7099999999999998E-2</v>
      </c>
      <c r="F238" s="9">
        <f t="shared" ref="F238:F245" si="52">(D238+E238)</f>
        <v>0.45490000000000003</v>
      </c>
    </row>
    <row r="239" spans="1:6">
      <c r="A239" s="3">
        <v>2</v>
      </c>
      <c r="B239" s="3" t="s">
        <v>20</v>
      </c>
      <c r="C239" s="9">
        <v>3.7100000000000001E-2</v>
      </c>
      <c r="D239" s="9">
        <f t="shared" ref="D239:D245" si="53">(C239+0.3607)</f>
        <v>0.39780000000000004</v>
      </c>
      <c r="E239" s="8">
        <v>4.3900000000000002E-2</v>
      </c>
      <c r="F239" s="9">
        <f t="shared" si="52"/>
        <v>0.44170000000000004</v>
      </c>
    </row>
    <row r="240" spans="1:6">
      <c r="A240" s="3">
        <v>3</v>
      </c>
      <c r="B240" s="3" t="s">
        <v>21</v>
      </c>
      <c r="C240" s="9">
        <v>3.7100000000000001E-2</v>
      </c>
      <c r="D240" s="9">
        <f t="shared" si="53"/>
        <v>0.39780000000000004</v>
      </c>
      <c r="E240" s="8">
        <v>3.73E-2</v>
      </c>
      <c r="F240" s="9">
        <f t="shared" si="52"/>
        <v>0.43510000000000004</v>
      </c>
    </row>
    <row r="241" spans="1:6">
      <c r="A241" s="3">
        <v>4</v>
      </c>
      <c r="B241" s="3" t="s">
        <v>22</v>
      </c>
      <c r="C241" s="9">
        <v>3.7100000000000001E-2</v>
      </c>
      <c r="D241" s="9">
        <f t="shared" si="53"/>
        <v>0.39780000000000004</v>
      </c>
      <c r="E241" s="8">
        <v>3.5099999999999999E-2</v>
      </c>
      <c r="F241" s="9">
        <f t="shared" si="52"/>
        <v>0.43290000000000006</v>
      </c>
    </row>
    <row r="242" spans="1:6">
      <c r="A242" s="3">
        <v>5</v>
      </c>
      <c r="B242" s="3" t="s">
        <v>23</v>
      </c>
      <c r="C242" s="9">
        <v>3.7100000000000001E-2</v>
      </c>
      <c r="D242" s="9">
        <f t="shared" si="53"/>
        <v>0.39780000000000004</v>
      </c>
      <c r="E242" s="8">
        <v>3.2899999999999999E-2</v>
      </c>
      <c r="F242" s="9">
        <f t="shared" si="52"/>
        <v>0.43070000000000003</v>
      </c>
    </row>
    <row r="243" spans="1:6">
      <c r="A243" s="3">
        <v>6</v>
      </c>
      <c r="B243" s="3" t="s">
        <v>24</v>
      </c>
      <c r="C243" s="9">
        <v>3.7100000000000001E-2</v>
      </c>
      <c r="D243" s="9">
        <f t="shared" si="53"/>
        <v>0.39780000000000004</v>
      </c>
      <c r="E243" s="8">
        <v>3.0700000000000002E-2</v>
      </c>
      <c r="F243" s="9">
        <f t="shared" si="52"/>
        <v>0.42850000000000005</v>
      </c>
    </row>
    <row r="244" spans="1:6">
      <c r="A244" s="3">
        <v>7</v>
      </c>
      <c r="B244" s="3" t="s">
        <v>25</v>
      </c>
      <c r="C244" s="9">
        <v>3.7100000000000001E-2</v>
      </c>
      <c r="D244" s="9">
        <f t="shared" si="53"/>
        <v>0.39780000000000004</v>
      </c>
      <c r="E244" s="8">
        <v>2.8500000000000001E-2</v>
      </c>
      <c r="F244" s="9">
        <f t="shared" si="52"/>
        <v>0.42630000000000007</v>
      </c>
    </row>
    <row r="245" spans="1:6">
      <c r="A245" s="3">
        <v>8</v>
      </c>
      <c r="B245" s="3" t="s">
        <v>28</v>
      </c>
      <c r="C245" s="9">
        <v>3.7100000000000001E-2</v>
      </c>
      <c r="D245" s="9">
        <f t="shared" si="53"/>
        <v>0.39780000000000004</v>
      </c>
      <c r="E245" s="8">
        <v>2.63E-2</v>
      </c>
      <c r="F245" s="9">
        <f t="shared" si="52"/>
        <v>0.42410000000000003</v>
      </c>
    </row>
    <row r="247" spans="1:6">
      <c r="A247" s="117" t="s">
        <v>70</v>
      </c>
      <c r="B247" s="117"/>
      <c r="C247" s="117"/>
      <c r="D247" s="117"/>
      <c r="E247" s="117"/>
      <c r="F247" s="117"/>
    </row>
    <row r="248" spans="1:6" ht="38.25">
      <c r="A248" s="3" t="s">
        <v>8</v>
      </c>
      <c r="B248" s="3" t="s">
        <v>9</v>
      </c>
      <c r="C248" s="4" t="s">
        <v>10</v>
      </c>
      <c r="D248" s="4" t="s">
        <v>11</v>
      </c>
      <c r="E248" s="4" t="s">
        <v>12</v>
      </c>
      <c r="F248" s="4" t="s">
        <v>13</v>
      </c>
    </row>
    <row r="249" spans="1:6">
      <c r="A249" s="7"/>
      <c r="B249" s="7" t="s">
        <v>14</v>
      </c>
      <c r="C249" s="7" t="s">
        <v>15</v>
      </c>
      <c r="D249" s="7" t="s">
        <v>5</v>
      </c>
      <c r="E249" s="7" t="s">
        <v>16</v>
      </c>
      <c r="F249" s="11" t="s">
        <v>17</v>
      </c>
    </row>
    <row r="250" spans="1:6">
      <c r="A250" s="120" t="s">
        <v>68</v>
      </c>
      <c r="B250" s="121"/>
      <c r="C250" s="121"/>
      <c r="D250" s="121"/>
      <c r="E250" s="121"/>
      <c r="F250" s="121"/>
    </row>
    <row r="251" spans="1:6">
      <c r="A251" s="3">
        <v>1</v>
      </c>
      <c r="B251" s="3" t="s">
        <v>19</v>
      </c>
      <c r="C251" s="9">
        <v>3.7100000000000001E-2</v>
      </c>
      <c r="D251" s="9">
        <f>(C251+0.3607)</f>
        <v>0.39780000000000004</v>
      </c>
      <c r="E251" s="8">
        <v>5.7099999999999998E-2</v>
      </c>
      <c r="F251" s="9">
        <f t="shared" ref="F251:F257" si="54">(D251+E251)</f>
        <v>0.45490000000000003</v>
      </c>
    </row>
    <row r="252" spans="1:6">
      <c r="A252" s="3">
        <v>2</v>
      </c>
      <c r="B252" s="3" t="s">
        <v>20</v>
      </c>
      <c r="C252" s="9">
        <v>3.7100000000000001E-2</v>
      </c>
      <c r="D252" s="9">
        <f t="shared" ref="D252:D257" si="55">(C252+0.3607)</f>
        <v>0.39780000000000004</v>
      </c>
      <c r="E252" s="8">
        <v>4.3900000000000002E-2</v>
      </c>
      <c r="F252" s="9">
        <f t="shared" si="54"/>
        <v>0.44170000000000004</v>
      </c>
    </row>
    <row r="253" spans="1:6">
      <c r="A253" s="3">
        <v>3</v>
      </c>
      <c r="B253" s="3" t="s">
        <v>21</v>
      </c>
      <c r="C253" s="9">
        <v>3.7100000000000001E-2</v>
      </c>
      <c r="D253" s="9">
        <f t="shared" si="55"/>
        <v>0.39780000000000004</v>
      </c>
      <c r="E253" s="8">
        <v>3.73E-2</v>
      </c>
      <c r="F253" s="9">
        <f t="shared" si="54"/>
        <v>0.43510000000000004</v>
      </c>
    </row>
    <row r="254" spans="1:6">
      <c r="A254" s="3">
        <v>4</v>
      </c>
      <c r="B254" s="3" t="s">
        <v>22</v>
      </c>
      <c r="C254" s="9">
        <v>3.7100000000000001E-2</v>
      </c>
      <c r="D254" s="9">
        <f t="shared" si="55"/>
        <v>0.39780000000000004</v>
      </c>
      <c r="E254" s="8">
        <v>3.5099999999999999E-2</v>
      </c>
      <c r="F254" s="9">
        <f t="shared" si="54"/>
        <v>0.43290000000000006</v>
      </c>
    </row>
    <row r="255" spans="1:6">
      <c r="A255" s="3">
        <v>5</v>
      </c>
      <c r="B255" s="3" t="s">
        <v>23</v>
      </c>
      <c r="C255" s="9">
        <v>3.7100000000000001E-2</v>
      </c>
      <c r="D255" s="9">
        <f t="shared" si="55"/>
        <v>0.39780000000000004</v>
      </c>
      <c r="E255" s="8">
        <v>3.2899999999999999E-2</v>
      </c>
      <c r="F255" s="9">
        <f t="shared" si="54"/>
        <v>0.43070000000000003</v>
      </c>
    </row>
    <row r="256" spans="1:6">
      <c r="A256" s="3">
        <v>6</v>
      </c>
      <c r="B256" s="3" t="s">
        <v>24</v>
      </c>
      <c r="C256" s="9">
        <v>3.7100000000000001E-2</v>
      </c>
      <c r="D256" s="9">
        <f t="shared" si="55"/>
        <v>0.39780000000000004</v>
      </c>
      <c r="E256" s="8">
        <v>3.0700000000000002E-2</v>
      </c>
      <c r="F256" s="9">
        <f t="shared" si="54"/>
        <v>0.42850000000000005</v>
      </c>
    </row>
    <row r="257" spans="1:6">
      <c r="A257" s="3">
        <v>7</v>
      </c>
      <c r="B257" s="3" t="s">
        <v>25</v>
      </c>
      <c r="C257" s="9">
        <v>3.7100000000000001E-2</v>
      </c>
      <c r="D257" s="9">
        <f t="shared" si="55"/>
        <v>0.39780000000000004</v>
      </c>
      <c r="E257" s="8">
        <v>2.8500000000000001E-2</v>
      </c>
      <c r="F257" s="9">
        <f t="shared" si="54"/>
        <v>0.42630000000000007</v>
      </c>
    </row>
    <row r="259" spans="1:6">
      <c r="A259" s="117" t="s">
        <v>71</v>
      </c>
      <c r="B259" s="117"/>
      <c r="C259" s="117"/>
      <c r="D259" s="117"/>
      <c r="E259" s="117"/>
      <c r="F259" s="117"/>
    </row>
    <row r="260" spans="1:6" ht="38.25">
      <c r="A260" s="3" t="s">
        <v>8</v>
      </c>
      <c r="B260" s="3" t="s">
        <v>9</v>
      </c>
      <c r="C260" s="4" t="s">
        <v>10</v>
      </c>
      <c r="D260" s="4" t="s">
        <v>11</v>
      </c>
      <c r="E260" s="4" t="s">
        <v>12</v>
      </c>
      <c r="F260" s="4" t="s">
        <v>13</v>
      </c>
    </row>
    <row r="261" spans="1:6">
      <c r="A261" s="7"/>
      <c r="B261" s="7" t="s">
        <v>14</v>
      </c>
      <c r="C261" s="7" t="s">
        <v>15</v>
      </c>
      <c r="D261" s="7" t="s">
        <v>5</v>
      </c>
      <c r="E261" s="7" t="s">
        <v>16</v>
      </c>
      <c r="F261" s="11" t="s">
        <v>17</v>
      </c>
    </row>
    <row r="262" spans="1:6">
      <c r="A262" s="120" t="s">
        <v>68</v>
      </c>
      <c r="B262" s="121"/>
      <c r="C262" s="121"/>
      <c r="D262" s="121"/>
      <c r="E262" s="121"/>
      <c r="F262" s="121"/>
    </row>
    <row r="263" spans="1:6">
      <c r="A263" s="3">
        <v>1</v>
      </c>
      <c r="B263" s="3" t="s">
        <v>19</v>
      </c>
      <c r="C263" s="9">
        <v>2.9499999999999998E-2</v>
      </c>
      <c r="D263" s="9">
        <f>(C263+0.3607)</f>
        <v>0.39019999999999999</v>
      </c>
      <c r="E263" s="8">
        <v>5.7099999999999998E-2</v>
      </c>
      <c r="F263" s="9">
        <f t="shared" ref="F263:F269" si="56">(D263+E263)</f>
        <v>0.44729999999999998</v>
      </c>
    </row>
    <row r="264" spans="1:6">
      <c r="A264" s="3">
        <v>2</v>
      </c>
      <c r="B264" s="3" t="s">
        <v>20</v>
      </c>
      <c r="C264" s="9">
        <v>2.9499999999999998E-2</v>
      </c>
      <c r="D264" s="9">
        <f t="shared" ref="D264:D269" si="57">(C264+0.3607)</f>
        <v>0.39019999999999999</v>
      </c>
      <c r="E264" s="8">
        <v>4.3900000000000002E-2</v>
      </c>
      <c r="F264" s="9">
        <f t="shared" si="56"/>
        <v>0.43409999999999999</v>
      </c>
    </row>
    <row r="265" spans="1:6">
      <c r="A265" s="3">
        <v>3</v>
      </c>
      <c r="B265" s="3" t="s">
        <v>21</v>
      </c>
      <c r="C265" s="9">
        <v>2.9499999999999998E-2</v>
      </c>
      <c r="D265" s="9">
        <f t="shared" si="57"/>
        <v>0.39019999999999999</v>
      </c>
      <c r="E265" s="8">
        <v>3.73E-2</v>
      </c>
      <c r="F265" s="9">
        <f t="shared" si="56"/>
        <v>0.42749999999999999</v>
      </c>
    </row>
    <row r="266" spans="1:6">
      <c r="A266" s="3">
        <v>4</v>
      </c>
      <c r="B266" s="3" t="s">
        <v>22</v>
      </c>
      <c r="C266" s="9">
        <v>2.9499999999999998E-2</v>
      </c>
      <c r="D266" s="9">
        <f t="shared" si="57"/>
        <v>0.39019999999999999</v>
      </c>
      <c r="E266" s="8">
        <v>3.5099999999999999E-2</v>
      </c>
      <c r="F266" s="9">
        <f t="shared" si="56"/>
        <v>0.42530000000000001</v>
      </c>
    </row>
    <row r="267" spans="1:6">
      <c r="A267" s="3">
        <v>5</v>
      </c>
      <c r="B267" s="3" t="s">
        <v>23</v>
      </c>
      <c r="C267" s="9">
        <v>2.9499999999999998E-2</v>
      </c>
      <c r="D267" s="9">
        <f t="shared" si="57"/>
        <v>0.39019999999999999</v>
      </c>
      <c r="E267" s="8">
        <v>3.2899999999999999E-2</v>
      </c>
      <c r="F267" s="9">
        <f t="shared" si="56"/>
        <v>0.42309999999999998</v>
      </c>
    </row>
    <row r="268" spans="1:6">
      <c r="A268" s="3">
        <v>6</v>
      </c>
      <c r="B268" s="3" t="s">
        <v>24</v>
      </c>
      <c r="C268" s="9">
        <v>2.9499999999999998E-2</v>
      </c>
      <c r="D268" s="9">
        <f t="shared" si="57"/>
        <v>0.39019999999999999</v>
      </c>
      <c r="E268" s="8">
        <v>3.0700000000000002E-2</v>
      </c>
      <c r="F268" s="9">
        <f t="shared" si="56"/>
        <v>0.4209</v>
      </c>
    </row>
    <row r="269" spans="1:6">
      <c r="A269" s="3">
        <v>7</v>
      </c>
      <c r="B269" s="3" t="s">
        <v>25</v>
      </c>
      <c r="C269" s="9">
        <v>2.9499999999999998E-2</v>
      </c>
      <c r="D269" s="9">
        <f t="shared" si="57"/>
        <v>0.39019999999999999</v>
      </c>
      <c r="E269" s="8">
        <v>2.8500000000000001E-2</v>
      </c>
      <c r="F269" s="9">
        <f t="shared" si="56"/>
        <v>0.41870000000000002</v>
      </c>
    </row>
    <row r="271" spans="1:6">
      <c r="A271" s="117" t="s">
        <v>72</v>
      </c>
      <c r="B271" s="117"/>
      <c r="C271" s="117"/>
      <c r="D271" s="117"/>
      <c r="E271" s="117"/>
      <c r="F271" s="117"/>
    </row>
    <row r="272" spans="1:6" ht="38.25">
      <c r="A272" s="3" t="s">
        <v>8</v>
      </c>
      <c r="B272" s="3" t="s">
        <v>9</v>
      </c>
      <c r="C272" s="4" t="s">
        <v>10</v>
      </c>
      <c r="D272" s="4" t="s">
        <v>11</v>
      </c>
      <c r="E272" s="4" t="s">
        <v>12</v>
      </c>
      <c r="F272" s="4" t="s">
        <v>13</v>
      </c>
    </row>
    <row r="273" spans="1:6">
      <c r="A273" s="7"/>
      <c r="B273" s="7" t="s">
        <v>14</v>
      </c>
      <c r="C273" s="7" t="s">
        <v>15</v>
      </c>
      <c r="D273" s="7" t="s">
        <v>5</v>
      </c>
      <c r="E273" s="7" t="s">
        <v>16</v>
      </c>
      <c r="F273" s="11" t="s">
        <v>17</v>
      </c>
    </row>
    <row r="274" spans="1:6">
      <c r="A274" s="120" t="s">
        <v>68</v>
      </c>
      <c r="B274" s="121"/>
      <c r="C274" s="121"/>
      <c r="D274" s="121"/>
      <c r="E274" s="121"/>
      <c r="F274" s="121"/>
    </row>
    <row r="275" spans="1:6">
      <c r="A275" s="3">
        <v>1</v>
      </c>
      <c r="B275" s="3" t="s">
        <v>19</v>
      </c>
      <c r="C275" s="9">
        <v>3.7100000000000001E-2</v>
      </c>
      <c r="D275" s="9">
        <f>(C275+0.3607)</f>
        <v>0.39780000000000004</v>
      </c>
      <c r="E275" s="8">
        <v>5.7099999999999998E-2</v>
      </c>
      <c r="F275" s="9">
        <f t="shared" ref="F275:F280" si="58">(D275+E275)</f>
        <v>0.45490000000000003</v>
      </c>
    </row>
    <row r="276" spans="1:6">
      <c r="A276" s="3">
        <v>2</v>
      </c>
      <c r="B276" s="3" t="s">
        <v>20</v>
      </c>
      <c r="C276" s="9">
        <v>3.7100000000000001E-2</v>
      </c>
      <c r="D276" s="9">
        <f t="shared" ref="D276:D280" si="59">(C276+0.3607)</f>
        <v>0.39780000000000004</v>
      </c>
      <c r="E276" s="8">
        <v>4.3900000000000002E-2</v>
      </c>
      <c r="F276" s="9">
        <f t="shared" si="58"/>
        <v>0.44170000000000004</v>
      </c>
    </row>
    <row r="277" spans="1:6">
      <c r="A277" s="3">
        <v>3</v>
      </c>
      <c r="B277" s="3" t="s">
        <v>21</v>
      </c>
      <c r="C277" s="9">
        <v>3.7100000000000001E-2</v>
      </c>
      <c r="D277" s="9">
        <f t="shared" si="59"/>
        <v>0.39780000000000004</v>
      </c>
      <c r="E277" s="8">
        <v>3.73E-2</v>
      </c>
      <c r="F277" s="9">
        <f t="shared" si="58"/>
        <v>0.43510000000000004</v>
      </c>
    </row>
    <row r="278" spans="1:6">
      <c r="A278" s="3">
        <v>4</v>
      </c>
      <c r="B278" s="3" t="s">
        <v>23</v>
      </c>
      <c r="C278" s="9">
        <v>3.7100000000000001E-2</v>
      </c>
      <c r="D278" s="9">
        <f t="shared" si="59"/>
        <v>0.39780000000000004</v>
      </c>
      <c r="E278" s="8">
        <v>3.2899999999999999E-2</v>
      </c>
      <c r="F278" s="9">
        <f t="shared" si="58"/>
        <v>0.43070000000000003</v>
      </c>
    </row>
    <row r="279" spans="1:6">
      <c r="A279" s="3">
        <v>5</v>
      </c>
      <c r="B279" s="3" t="s">
        <v>28</v>
      </c>
      <c r="C279" s="9">
        <v>3.7100000000000001E-2</v>
      </c>
      <c r="D279" s="9">
        <f t="shared" si="59"/>
        <v>0.39780000000000004</v>
      </c>
      <c r="E279" s="8">
        <v>2.63E-2</v>
      </c>
      <c r="F279" s="9">
        <f t="shared" si="58"/>
        <v>0.42410000000000003</v>
      </c>
    </row>
    <row r="280" spans="1:6">
      <c r="A280" s="3">
        <v>6</v>
      </c>
      <c r="B280" s="3" t="s">
        <v>73</v>
      </c>
      <c r="C280" s="9">
        <v>3.7100000000000001E-2</v>
      </c>
      <c r="D280" s="9">
        <f t="shared" si="59"/>
        <v>0.39780000000000004</v>
      </c>
      <c r="E280" s="8">
        <v>1.54E-2</v>
      </c>
      <c r="F280" s="9">
        <f t="shared" si="58"/>
        <v>0.41320000000000007</v>
      </c>
    </row>
    <row r="282" spans="1:6">
      <c r="A282" s="117" t="s">
        <v>74</v>
      </c>
      <c r="B282" s="117"/>
      <c r="C282" s="117"/>
      <c r="D282" s="117"/>
      <c r="E282" s="117"/>
      <c r="F282" s="117"/>
    </row>
    <row r="283" spans="1:6" ht="38.25">
      <c r="A283" s="3" t="s">
        <v>8</v>
      </c>
      <c r="B283" s="3" t="s">
        <v>9</v>
      </c>
      <c r="C283" s="4" t="s">
        <v>10</v>
      </c>
      <c r="D283" s="4" t="s">
        <v>11</v>
      </c>
      <c r="E283" s="4" t="s">
        <v>12</v>
      </c>
      <c r="F283" s="4" t="s">
        <v>13</v>
      </c>
    </row>
    <row r="284" spans="1:6">
      <c r="A284" s="7"/>
      <c r="B284" s="7" t="s">
        <v>14</v>
      </c>
      <c r="C284" s="7" t="s">
        <v>15</v>
      </c>
      <c r="D284" s="7" t="s">
        <v>5</v>
      </c>
      <c r="E284" s="7" t="s">
        <v>16</v>
      </c>
      <c r="F284" s="11" t="s">
        <v>17</v>
      </c>
    </row>
    <row r="285" spans="1:6">
      <c r="A285" s="120" t="s">
        <v>68</v>
      </c>
      <c r="B285" s="121"/>
      <c r="C285" s="121"/>
      <c r="D285" s="121"/>
      <c r="E285" s="121"/>
      <c r="F285" s="121"/>
    </row>
    <row r="286" spans="1:6">
      <c r="A286" s="3">
        <v>1</v>
      </c>
      <c r="B286" s="3" t="s">
        <v>19</v>
      </c>
      <c r="C286" s="9">
        <v>3.7100000000000001E-2</v>
      </c>
      <c r="D286" s="9">
        <f>(C286+0.3607)</f>
        <v>0.39780000000000004</v>
      </c>
      <c r="E286" s="8">
        <v>5.7099999999999998E-2</v>
      </c>
      <c r="F286" s="9">
        <f t="shared" ref="F286:F292" si="60">(D286+E286)</f>
        <v>0.45490000000000003</v>
      </c>
    </row>
    <row r="287" spans="1:6">
      <c r="A287" s="3">
        <v>2</v>
      </c>
      <c r="B287" s="3" t="s">
        <v>20</v>
      </c>
      <c r="C287" s="9">
        <v>3.7100000000000001E-2</v>
      </c>
      <c r="D287" s="9">
        <f t="shared" ref="D287:D292" si="61">(C287+0.3607)</f>
        <v>0.39780000000000004</v>
      </c>
      <c r="E287" s="8">
        <v>4.3900000000000002E-2</v>
      </c>
      <c r="F287" s="9">
        <f t="shared" si="60"/>
        <v>0.44170000000000004</v>
      </c>
    </row>
    <row r="288" spans="1:6">
      <c r="A288" s="3">
        <v>3</v>
      </c>
      <c r="B288" s="3" t="s">
        <v>21</v>
      </c>
      <c r="C288" s="9">
        <v>3.7100000000000001E-2</v>
      </c>
      <c r="D288" s="9">
        <f t="shared" si="61"/>
        <v>0.39780000000000004</v>
      </c>
      <c r="E288" s="8">
        <v>3.73E-2</v>
      </c>
      <c r="F288" s="9">
        <f t="shared" si="60"/>
        <v>0.43510000000000004</v>
      </c>
    </row>
    <row r="289" spans="1:6">
      <c r="A289" s="3">
        <v>4</v>
      </c>
      <c r="B289" s="3" t="s">
        <v>22</v>
      </c>
      <c r="C289" s="9">
        <v>3.7100000000000001E-2</v>
      </c>
      <c r="D289" s="9">
        <f t="shared" si="61"/>
        <v>0.39780000000000004</v>
      </c>
      <c r="E289" s="8">
        <v>3.5099999999999999E-2</v>
      </c>
      <c r="F289" s="9">
        <f t="shared" si="60"/>
        <v>0.43290000000000006</v>
      </c>
    </row>
    <row r="290" spans="1:6">
      <c r="A290" s="3">
        <v>5</v>
      </c>
      <c r="B290" s="3" t="s">
        <v>23</v>
      </c>
      <c r="C290" s="9">
        <v>3.7100000000000001E-2</v>
      </c>
      <c r="D290" s="9">
        <f t="shared" si="61"/>
        <v>0.39780000000000004</v>
      </c>
      <c r="E290" s="8">
        <v>3.2899999999999999E-2</v>
      </c>
      <c r="F290" s="9">
        <f t="shared" si="60"/>
        <v>0.43070000000000003</v>
      </c>
    </row>
    <row r="291" spans="1:6">
      <c r="A291" s="3">
        <v>6</v>
      </c>
      <c r="B291" s="3" t="s">
        <v>24</v>
      </c>
      <c r="C291" s="9">
        <v>3.7100000000000001E-2</v>
      </c>
      <c r="D291" s="9">
        <f t="shared" si="61"/>
        <v>0.39780000000000004</v>
      </c>
      <c r="E291" s="8">
        <v>3.0700000000000002E-2</v>
      </c>
      <c r="F291" s="9">
        <f t="shared" si="60"/>
        <v>0.42850000000000005</v>
      </c>
    </row>
    <row r="292" spans="1:6">
      <c r="A292" s="3">
        <v>7</v>
      </c>
      <c r="B292" s="3" t="s">
        <v>25</v>
      </c>
      <c r="C292" s="9">
        <v>3.7100000000000001E-2</v>
      </c>
      <c r="D292" s="9">
        <f t="shared" si="61"/>
        <v>0.39780000000000004</v>
      </c>
      <c r="E292" s="8">
        <v>2.8500000000000001E-2</v>
      </c>
      <c r="F292" s="9">
        <f t="shared" si="60"/>
        <v>0.42630000000000007</v>
      </c>
    </row>
    <row r="294" spans="1:6">
      <c r="A294" s="117" t="s">
        <v>75</v>
      </c>
      <c r="B294" s="117"/>
      <c r="C294" s="117"/>
      <c r="D294" s="117"/>
      <c r="E294" s="117"/>
      <c r="F294" s="117"/>
    </row>
    <row r="295" spans="1:6" ht="38.25">
      <c r="A295" s="3" t="s">
        <v>8</v>
      </c>
      <c r="B295" s="3" t="s">
        <v>9</v>
      </c>
      <c r="C295" s="4" t="s">
        <v>10</v>
      </c>
      <c r="D295" s="4" t="s">
        <v>11</v>
      </c>
      <c r="E295" s="4" t="s">
        <v>12</v>
      </c>
      <c r="F295" s="4" t="s">
        <v>13</v>
      </c>
    </row>
    <row r="296" spans="1:6">
      <c r="A296" s="7"/>
      <c r="B296" s="7" t="s">
        <v>14</v>
      </c>
      <c r="C296" s="7" t="s">
        <v>15</v>
      </c>
      <c r="D296" s="7" t="s">
        <v>5</v>
      </c>
      <c r="E296" s="7" t="s">
        <v>16</v>
      </c>
      <c r="F296" s="11" t="s">
        <v>17</v>
      </c>
    </row>
    <row r="297" spans="1:6">
      <c r="A297" s="120" t="s">
        <v>76</v>
      </c>
      <c r="B297" s="121"/>
      <c r="C297" s="121"/>
      <c r="D297" s="121"/>
      <c r="E297" s="121"/>
      <c r="F297" s="121"/>
    </row>
    <row r="298" spans="1:6">
      <c r="A298" s="3">
        <v>1</v>
      </c>
      <c r="B298" s="3" t="s">
        <v>19</v>
      </c>
      <c r="C298" s="9">
        <v>2.9499999999999998E-2</v>
      </c>
      <c r="D298" s="9">
        <f>(C298+0.3607)</f>
        <v>0.39019999999999999</v>
      </c>
      <c r="E298" s="8">
        <v>3.1699999999999999E-2</v>
      </c>
      <c r="F298" s="9">
        <f t="shared" ref="F298:F303" si="62">(D298+E298)</f>
        <v>0.4219</v>
      </c>
    </row>
    <row r="299" spans="1:6">
      <c r="A299" s="3">
        <v>2</v>
      </c>
      <c r="B299" s="3" t="s">
        <v>20</v>
      </c>
      <c r="C299" s="9">
        <v>2.9499999999999998E-2</v>
      </c>
      <c r="D299" s="9">
        <f t="shared" ref="D299:D303" si="63">(C299+0.3607)</f>
        <v>0.39019999999999999</v>
      </c>
      <c r="E299" s="8">
        <v>3.1699999999999999E-2</v>
      </c>
      <c r="F299" s="9">
        <f t="shared" si="62"/>
        <v>0.4219</v>
      </c>
    </row>
    <row r="300" spans="1:6">
      <c r="A300" s="3">
        <v>3</v>
      </c>
      <c r="B300" s="3" t="s">
        <v>21</v>
      </c>
      <c r="C300" s="9">
        <v>2.9499999999999998E-2</v>
      </c>
      <c r="D300" s="9">
        <f t="shared" si="63"/>
        <v>0.39019999999999999</v>
      </c>
      <c r="E300" s="8">
        <v>2.5399999999999999E-2</v>
      </c>
      <c r="F300" s="9">
        <f t="shared" si="62"/>
        <v>0.41559999999999997</v>
      </c>
    </row>
    <row r="301" spans="1:6">
      <c r="A301" s="3">
        <v>4</v>
      </c>
      <c r="B301" s="3" t="s">
        <v>22</v>
      </c>
      <c r="C301" s="9">
        <v>2.9499999999999998E-2</v>
      </c>
      <c r="D301" s="9">
        <f t="shared" si="63"/>
        <v>0.39019999999999999</v>
      </c>
      <c r="E301" s="8">
        <v>2.3800000000000002E-2</v>
      </c>
      <c r="F301" s="9">
        <f t="shared" si="62"/>
        <v>0.41399999999999998</v>
      </c>
    </row>
    <row r="302" spans="1:6">
      <c r="A302" s="3">
        <v>5</v>
      </c>
      <c r="B302" s="3" t="s">
        <v>23</v>
      </c>
      <c r="C302" s="9">
        <v>2.9499999999999998E-2</v>
      </c>
      <c r="D302" s="9">
        <f t="shared" si="63"/>
        <v>0.39019999999999999</v>
      </c>
      <c r="E302" s="8">
        <v>2.2200000000000001E-2</v>
      </c>
      <c r="F302" s="9">
        <f t="shared" si="62"/>
        <v>0.41239999999999999</v>
      </c>
    </row>
    <row r="303" spans="1:6">
      <c r="A303" s="3">
        <v>6</v>
      </c>
      <c r="B303" s="3" t="s">
        <v>24</v>
      </c>
      <c r="C303" s="9">
        <v>2.9499999999999998E-2</v>
      </c>
      <c r="D303" s="9">
        <f t="shared" si="63"/>
        <v>0.39019999999999999</v>
      </c>
      <c r="E303" s="8">
        <v>2.06E-2</v>
      </c>
      <c r="F303" s="9">
        <f t="shared" si="62"/>
        <v>0.4108</v>
      </c>
    </row>
    <row r="305" spans="1:6">
      <c r="A305" s="117" t="s">
        <v>77</v>
      </c>
      <c r="B305" s="117"/>
      <c r="C305" s="117"/>
      <c r="D305" s="117"/>
      <c r="E305" s="117"/>
      <c r="F305" s="117"/>
    </row>
    <row r="306" spans="1:6" ht="38.25">
      <c r="A306" s="3" t="s">
        <v>8</v>
      </c>
      <c r="B306" s="3" t="s">
        <v>9</v>
      </c>
      <c r="C306" s="4" t="s">
        <v>10</v>
      </c>
      <c r="D306" s="4" t="s">
        <v>11</v>
      </c>
      <c r="E306" s="4" t="s">
        <v>12</v>
      </c>
      <c r="F306" s="4" t="s">
        <v>13</v>
      </c>
    </row>
    <row r="307" spans="1:6">
      <c r="A307" s="7"/>
      <c r="B307" s="7" t="s">
        <v>14</v>
      </c>
      <c r="C307" s="7" t="s">
        <v>15</v>
      </c>
      <c r="D307" s="7" t="s">
        <v>5</v>
      </c>
      <c r="E307" s="7" t="s">
        <v>16</v>
      </c>
      <c r="F307" s="11" t="s">
        <v>17</v>
      </c>
    </row>
    <row r="308" spans="1:6">
      <c r="A308" s="120" t="s">
        <v>78</v>
      </c>
      <c r="B308" s="121"/>
      <c r="C308" s="121"/>
      <c r="D308" s="121"/>
      <c r="E308" s="121"/>
      <c r="F308" s="121"/>
    </row>
    <row r="309" spans="1:6">
      <c r="A309" s="3">
        <v>1</v>
      </c>
      <c r="B309" s="3" t="s">
        <v>19</v>
      </c>
      <c r="C309" s="9">
        <v>3.04E-2</v>
      </c>
      <c r="D309" s="9">
        <f>(C309+0.3607)</f>
        <v>0.3911</v>
      </c>
      <c r="E309" s="8">
        <v>6.1600000000000002E-2</v>
      </c>
      <c r="F309" s="9">
        <f t="shared" ref="F309:F313" si="64">(D309+E309)</f>
        <v>0.45269999999999999</v>
      </c>
    </row>
    <row r="310" spans="1:6">
      <c r="A310" s="3">
        <v>2</v>
      </c>
      <c r="B310" s="3" t="s">
        <v>20</v>
      </c>
      <c r="C310" s="9">
        <v>3.04E-2</v>
      </c>
      <c r="D310" s="9">
        <f t="shared" ref="D310:D313" si="65">(C310+0.3607)</f>
        <v>0.3911</v>
      </c>
      <c r="E310" s="8">
        <v>4.9299999999999997E-2</v>
      </c>
      <c r="F310" s="9">
        <f t="shared" si="64"/>
        <v>0.44040000000000001</v>
      </c>
    </row>
    <row r="311" spans="1:6">
      <c r="A311" s="3">
        <v>3</v>
      </c>
      <c r="B311" s="3" t="s">
        <v>21</v>
      </c>
      <c r="C311" s="9">
        <v>3.04E-2</v>
      </c>
      <c r="D311" s="9">
        <f t="shared" si="65"/>
        <v>0.3911</v>
      </c>
      <c r="E311" s="8">
        <v>4.6800000000000001E-2</v>
      </c>
      <c r="F311" s="9">
        <f t="shared" si="64"/>
        <v>0.43790000000000001</v>
      </c>
    </row>
    <row r="312" spans="1:6">
      <c r="A312" s="3">
        <v>4</v>
      </c>
      <c r="B312" s="3" t="s">
        <v>22</v>
      </c>
      <c r="C312" s="9">
        <v>3.04E-2</v>
      </c>
      <c r="D312" s="9">
        <f t="shared" si="65"/>
        <v>0.3911</v>
      </c>
      <c r="E312" s="8">
        <v>4.4400000000000002E-2</v>
      </c>
      <c r="F312" s="9">
        <f t="shared" si="64"/>
        <v>0.4355</v>
      </c>
    </row>
    <row r="313" spans="1:6">
      <c r="A313" s="3">
        <v>5</v>
      </c>
      <c r="B313" s="3" t="s">
        <v>23</v>
      </c>
      <c r="C313" s="9">
        <v>3.04E-2</v>
      </c>
      <c r="D313" s="9">
        <f t="shared" si="65"/>
        <v>0.3911</v>
      </c>
      <c r="E313" s="8">
        <v>4.19E-2</v>
      </c>
      <c r="F313" s="9">
        <f t="shared" si="64"/>
        <v>0.433</v>
      </c>
    </row>
    <row r="314" spans="1:6">
      <c r="A314" s="120" t="s">
        <v>79</v>
      </c>
      <c r="B314" s="121"/>
      <c r="C314" s="121"/>
      <c r="D314" s="121"/>
      <c r="E314" s="121"/>
      <c r="F314" s="121"/>
    </row>
    <row r="315" spans="1:6">
      <c r="A315" s="3">
        <v>1</v>
      </c>
      <c r="B315" s="3" t="s">
        <v>20</v>
      </c>
      <c r="C315" s="9">
        <v>3.04E-2</v>
      </c>
      <c r="D315" s="9">
        <f>(C315+0.3607)</f>
        <v>0.3911</v>
      </c>
      <c r="E315" s="8">
        <v>5.2200000000000003E-2</v>
      </c>
      <c r="F315" s="9">
        <f t="shared" ref="F315:F317" si="66">(D315+E315)</f>
        <v>0.44330000000000003</v>
      </c>
    </row>
    <row r="316" spans="1:6">
      <c r="A316" s="3">
        <v>2</v>
      </c>
      <c r="B316" s="3" t="s">
        <v>22</v>
      </c>
      <c r="C316" s="9">
        <v>3.04E-2</v>
      </c>
      <c r="D316" s="9">
        <f t="shared" ref="D316:D317" si="67">(C316+0.3607)</f>
        <v>0.3911</v>
      </c>
      <c r="E316" s="8">
        <v>4.9599999999999998E-2</v>
      </c>
      <c r="F316" s="9">
        <f t="shared" si="66"/>
        <v>0.44069999999999998</v>
      </c>
    </row>
    <row r="317" spans="1:6">
      <c r="A317" s="3">
        <v>3</v>
      </c>
      <c r="B317" s="3" t="s">
        <v>23</v>
      </c>
      <c r="C317" s="9">
        <v>3.04E-2</v>
      </c>
      <c r="D317" s="9">
        <f t="shared" si="67"/>
        <v>0.3911</v>
      </c>
      <c r="E317" s="8">
        <v>4.7E-2</v>
      </c>
      <c r="F317" s="9">
        <f t="shared" si="66"/>
        <v>0.43809999999999999</v>
      </c>
    </row>
    <row r="319" spans="1:6">
      <c r="A319" s="117" t="s">
        <v>80</v>
      </c>
      <c r="B319" s="117"/>
      <c r="C319" s="117"/>
      <c r="D319" s="117"/>
      <c r="E319" s="117"/>
      <c r="F319" s="117"/>
    </row>
    <row r="320" spans="1:6" ht="38.25">
      <c r="A320" s="3" t="s">
        <v>8</v>
      </c>
      <c r="B320" s="3" t="s">
        <v>9</v>
      </c>
      <c r="C320" s="4" t="s">
        <v>10</v>
      </c>
      <c r="D320" s="4" t="s">
        <v>11</v>
      </c>
      <c r="E320" s="4" t="s">
        <v>12</v>
      </c>
      <c r="F320" s="4" t="s">
        <v>13</v>
      </c>
    </row>
    <row r="321" spans="1:6">
      <c r="A321" s="7"/>
      <c r="B321" s="7" t="s">
        <v>14</v>
      </c>
      <c r="C321" s="7" t="s">
        <v>15</v>
      </c>
      <c r="D321" s="7" t="s">
        <v>5</v>
      </c>
      <c r="E321" s="7" t="s">
        <v>16</v>
      </c>
      <c r="F321" s="11" t="s">
        <v>17</v>
      </c>
    </row>
    <row r="322" spans="1:6">
      <c r="A322" s="120" t="s">
        <v>81</v>
      </c>
      <c r="B322" s="121"/>
      <c r="C322" s="121"/>
      <c r="D322" s="121"/>
      <c r="E322" s="121"/>
      <c r="F322" s="121"/>
    </row>
    <row r="323" spans="1:6">
      <c r="A323" s="3">
        <v>1</v>
      </c>
      <c r="B323" s="3" t="s">
        <v>19</v>
      </c>
      <c r="C323" s="9">
        <v>2.7900000000000001E-2</v>
      </c>
      <c r="D323" s="9">
        <f>(C323+0.3607)</f>
        <v>0.3886</v>
      </c>
      <c r="E323" s="8">
        <v>0.10589999999999999</v>
      </c>
      <c r="F323" s="9">
        <f t="shared" ref="F323:F327" si="68">(D323+E323)</f>
        <v>0.4945</v>
      </c>
    </row>
    <row r="324" spans="1:6">
      <c r="A324" s="3">
        <v>2</v>
      </c>
      <c r="B324" s="3" t="s">
        <v>20</v>
      </c>
      <c r="C324" s="9">
        <v>2.7900000000000001E-2</v>
      </c>
      <c r="D324" s="9">
        <f t="shared" ref="D324:D327" si="69">(C324+0.3607)</f>
        <v>0.3886</v>
      </c>
      <c r="E324" s="8">
        <v>9.6299999999999997E-2</v>
      </c>
      <c r="F324" s="9">
        <f t="shared" si="68"/>
        <v>0.4849</v>
      </c>
    </row>
    <row r="325" spans="1:6">
      <c r="A325" s="3">
        <v>3</v>
      </c>
      <c r="B325" s="3" t="s">
        <v>21</v>
      </c>
      <c r="C325" s="9">
        <v>2.7900000000000001E-2</v>
      </c>
      <c r="D325" s="9">
        <f t="shared" si="69"/>
        <v>0.3886</v>
      </c>
      <c r="E325" s="8">
        <v>9.6299999999999997E-2</v>
      </c>
      <c r="F325" s="9">
        <f t="shared" si="68"/>
        <v>0.4849</v>
      </c>
    </row>
    <row r="326" spans="1:6">
      <c r="A326" s="3">
        <v>4</v>
      </c>
      <c r="B326" s="3" t="s">
        <v>22</v>
      </c>
      <c r="C326" s="9">
        <v>2.7900000000000001E-2</v>
      </c>
      <c r="D326" s="9">
        <f t="shared" si="69"/>
        <v>0.3886</v>
      </c>
      <c r="E326" s="8">
        <v>9.1499999999999998E-2</v>
      </c>
      <c r="F326" s="9">
        <f t="shared" si="68"/>
        <v>0.48009999999999997</v>
      </c>
    </row>
    <row r="327" spans="1:6">
      <c r="A327" s="3">
        <v>5</v>
      </c>
      <c r="B327" s="3" t="s">
        <v>23</v>
      </c>
      <c r="C327" s="9">
        <v>2.7900000000000001E-2</v>
      </c>
      <c r="D327" s="9">
        <f t="shared" si="69"/>
        <v>0.3886</v>
      </c>
      <c r="E327" s="8">
        <v>8.6699999999999999E-2</v>
      </c>
      <c r="F327" s="9">
        <f t="shared" si="68"/>
        <v>0.4753</v>
      </c>
    </row>
    <row r="329" spans="1:6">
      <c r="A329" s="117" t="s">
        <v>82</v>
      </c>
      <c r="B329" s="117"/>
      <c r="C329" s="117"/>
      <c r="D329" s="117"/>
      <c r="E329" s="117"/>
      <c r="F329" s="117"/>
    </row>
    <row r="330" spans="1:6" ht="38.25">
      <c r="A330" s="3" t="s">
        <v>8</v>
      </c>
      <c r="B330" s="3" t="s">
        <v>9</v>
      </c>
      <c r="C330" s="4" t="s">
        <v>10</v>
      </c>
      <c r="D330" s="4" t="s">
        <v>11</v>
      </c>
      <c r="E330" s="4" t="s">
        <v>12</v>
      </c>
      <c r="F330" s="4" t="s">
        <v>13</v>
      </c>
    </row>
    <row r="331" spans="1:6">
      <c r="A331" s="7"/>
      <c r="B331" s="7" t="s">
        <v>14</v>
      </c>
      <c r="C331" s="7" t="s">
        <v>15</v>
      </c>
      <c r="D331" s="7" t="s">
        <v>5</v>
      </c>
      <c r="E331" s="7" t="s">
        <v>16</v>
      </c>
      <c r="F331" s="11" t="s">
        <v>17</v>
      </c>
    </row>
    <row r="332" spans="1:6">
      <c r="A332" s="120" t="s">
        <v>83</v>
      </c>
      <c r="B332" s="121"/>
      <c r="C332" s="121"/>
      <c r="D332" s="121"/>
      <c r="E332" s="121"/>
      <c r="F332" s="121"/>
    </row>
    <row r="333" spans="1:6">
      <c r="A333" s="3">
        <v>1</v>
      </c>
      <c r="B333" s="3" t="s">
        <v>19</v>
      </c>
      <c r="C333" s="9">
        <v>2.7900000000000001E-2</v>
      </c>
      <c r="D333" s="9">
        <f>(C333+0.3607)</f>
        <v>0.3886</v>
      </c>
      <c r="E333" s="8">
        <v>0.1124</v>
      </c>
      <c r="F333" s="9">
        <f t="shared" ref="F333:F338" si="70">(D333+E333)</f>
        <v>0.501</v>
      </c>
    </row>
    <row r="334" spans="1:6">
      <c r="A334" s="3">
        <v>2</v>
      </c>
      <c r="B334" s="3" t="s">
        <v>20</v>
      </c>
      <c r="C334" s="9">
        <v>2.7900000000000001E-2</v>
      </c>
      <c r="D334" s="9">
        <f t="shared" ref="D334:D338" si="71">(C334+0.3607)</f>
        <v>0.3886</v>
      </c>
      <c r="E334" s="8">
        <v>0.1022</v>
      </c>
      <c r="F334" s="9">
        <f t="shared" si="70"/>
        <v>0.49080000000000001</v>
      </c>
    </row>
    <row r="335" spans="1:6">
      <c r="A335" s="3">
        <v>3</v>
      </c>
      <c r="B335" s="3" t="s">
        <v>21</v>
      </c>
      <c r="C335" s="9">
        <v>2.7900000000000001E-2</v>
      </c>
      <c r="D335" s="9">
        <f t="shared" si="71"/>
        <v>0.3886</v>
      </c>
      <c r="E335" s="8">
        <v>0.1022</v>
      </c>
      <c r="F335" s="9">
        <f t="shared" si="70"/>
        <v>0.49080000000000001</v>
      </c>
    </row>
    <row r="336" spans="1:6">
      <c r="A336" s="3">
        <v>4</v>
      </c>
      <c r="B336" s="3" t="s">
        <v>22</v>
      </c>
      <c r="C336" s="9">
        <v>2.7900000000000001E-2</v>
      </c>
      <c r="D336" s="9">
        <f t="shared" si="71"/>
        <v>0.3886</v>
      </c>
      <c r="E336" s="8">
        <v>9.7100000000000006E-2</v>
      </c>
      <c r="F336" s="9">
        <f t="shared" si="70"/>
        <v>0.48570000000000002</v>
      </c>
    </row>
    <row r="337" spans="1:6">
      <c r="A337" s="3">
        <v>5</v>
      </c>
      <c r="B337" s="3" t="s">
        <v>23</v>
      </c>
      <c r="C337" s="9">
        <v>2.7900000000000001E-2</v>
      </c>
      <c r="D337" s="9">
        <f t="shared" si="71"/>
        <v>0.3886</v>
      </c>
      <c r="E337" s="8">
        <v>9.1999999999999998E-2</v>
      </c>
      <c r="F337" s="9">
        <f t="shared" si="70"/>
        <v>0.48060000000000003</v>
      </c>
    </row>
    <row r="338" spans="1:6">
      <c r="A338" s="3">
        <v>6</v>
      </c>
      <c r="B338" s="3" t="s">
        <v>24</v>
      </c>
      <c r="C338" s="9">
        <v>2.7900000000000001E-2</v>
      </c>
      <c r="D338" s="9">
        <f t="shared" si="71"/>
        <v>0.3886</v>
      </c>
      <c r="E338" s="8">
        <v>8.6900000000000005E-2</v>
      </c>
      <c r="F338" s="9">
        <f t="shared" si="70"/>
        <v>0.47550000000000003</v>
      </c>
    </row>
    <row r="340" spans="1:6">
      <c r="A340" s="117" t="s">
        <v>84</v>
      </c>
      <c r="B340" s="117"/>
      <c r="C340" s="117"/>
      <c r="D340" s="117"/>
      <c r="E340" s="117"/>
      <c r="F340" s="117"/>
    </row>
    <row r="341" spans="1:6" ht="38.25">
      <c r="A341" s="3" t="s">
        <v>8</v>
      </c>
      <c r="B341" s="3" t="s">
        <v>9</v>
      </c>
      <c r="C341" s="4" t="s">
        <v>10</v>
      </c>
      <c r="D341" s="4" t="s">
        <v>11</v>
      </c>
      <c r="E341" s="4" t="s">
        <v>12</v>
      </c>
      <c r="F341" s="4" t="s">
        <v>13</v>
      </c>
    </row>
    <row r="342" spans="1:6">
      <c r="A342" s="7"/>
      <c r="B342" s="7" t="s">
        <v>14</v>
      </c>
      <c r="C342" s="7" t="s">
        <v>15</v>
      </c>
      <c r="D342" s="7" t="s">
        <v>5</v>
      </c>
      <c r="E342" s="7" t="s">
        <v>16</v>
      </c>
      <c r="F342" s="11" t="s">
        <v>17</v>
      </c>
    </row>
    <row r="343" spans="1:6">
      <c r="A343" s="120" t="s">
        <v>85</v>
      </c>
      <c r="B343" s="121"/>
      <c r="C343" s="121"/>
      <c r="D343" s="121"/>
      <c r="E343" s="121"/>
      <c r="F343" s="121"/>
    </row>
    <row r="344" spans="1:6">
      <c r="A344" s="3">
        <v>1</v>
      </c>
      <c r="B344" s="3" t="s">
        <v>23</v>
      </c>
      <c r="C344" s="9">
        <v>2.7900000000000001E-2</v>
      </c>
      <c r="D344" s="9">
        <f>(C344+0.3607)</f>
        <v>0.3886</v>
      </c>
      <c r="E344" s="8">
        <v>9.0300000000000005E-2</v>
      </c>
      <c r="F344" s="9">
        <f t="shared" ref="F344:F346" si="72">(D344+E344)</f>
        <v>0.47889999999999999</v>
      </c>
    </row>
    <row r="345" spans="1:6">
      <c r="A345" s="3">
        <v>2</v>
      </c>
      <c r="B345" s="3" t="s">
        <v>25</v>
      </c>
      <c r="C345" s="9">
        <v>2.7900000000000001E-2</v>
      </c>
      <c r="D345" s="9">
        <f t="shared" ref="D345:D346" si="73">(C345+0.3607)</f>
        <v>0.3886</v>
      </c>
      <c r="E345" s="8">
        <v>8.0199999999999994E-2</v>
      </c>
      <c r="F345" s="9">
        <f t="shared" si="72"/>
        <v>0.46879999999999999</v>
      </c>
    </row>
    <row r="346" spans="1:6">
      <c r="A346" s="3">
        <v>3</v>
      </c>
      <c r="B346" s="3" t="s">
        <v>28</v>
      </c>
      <c r="C346" s="9">
        <v>2.7900000000000001E-2</v>
      </c>
      <c r="D346" s="9">
        <f t="shared" si="73"/>
        <v>0.3886</v>
      </c>
      <c r="E346" s="8">
        <v>7.5200000000000003E-2</v>
      </c>
      <c r="F346" s="9">
        <f t="shared" si="72"/>
        <v>0.46379999999999999</v>
      </c>
    </row>
  </sheetData>
  <mergeCells count="71">
    <mergeCell ref="A7:F11"/>
    <mergeCell ref="A1:F1"/>
    <mergeCell ref="B2:F2"/>
    <mergeCell ref="A3:F3"/>
    <mergeCell ref="A4:F5"/>
    <mergeCell ref="A6:F6"/>
    <mergeCell ref="A70:F70"/>
    <mergeCell ref="A15:F15"/>
    <mergeCell ref="A18:F18"/>
    <mergeCell ref="A27:F27"/>
    <mergeCell ref="A30:F30"/>
    <mergeCell ref="A40:F40"/>
    <mergeCell ref="A43:F43"/>
    <mergeCell ref="A49:F49"/>
    <mergeCell ref="A55:F55"/>
    <mergeCell ref="A58:F58"/>
    <mergeCell ref="A62:F62"/>
    <mergeCell ref="A67:F67"/>
    <mergeCell ref="A129:F129"/>
    <mergeCell ref="A75:F75"/>
    <mergeCell ref="A81:F81"/>
    <mergeCell ref="A87:F87"/>
    <mergeCell ref="A90:F90"/>
    <mergeCell ref="A98:F98"/>
    <mergeCell ref="A103:F103"/>
    <mergeCell ref="A106:F106"/>
    <mergeCell ref="A110:F110"/>
    <mergeCell ref="A115:F115"/>
    <mergeCell ref="A119:F119"/>
    <mergeCell ref="A122:F122"/>
    <mergeCell ref="A189:F189"/>
    <mergeCell ref="A132:F132"/>
    <mergeCell ref="A139:F139"/>
    <mergeCell ref="A146:F146"/>
    <mergeCell ref="A149:F149"/>
    <mergeCell ref="A156:F156"/>
    <mergeCell ref="A159:F159"/>
    <mergeCell ref="A167:F167"/>
    <mergeCell ref="A170:F170"/>
    <mergeCell ref="A178:F178"/>
    <mergeCell ref="A181:F181"/>
    <mergeCell ref="A186:F186"/>
    <mergeCell ref="A250:F250"/>
    <mergeCell ref="A195:F195"/>
    <mergeCell ref="A198:F198"/>
    <mergeCell ref="A205:F205"/>
    <mergeCell ref="A208:F208"/>
    <mergeCell ref="A214:F214"/>
    <mergeCell ref="A219:F219"/>
    <mergeCell ref="A225:F225"/>
    <mergeCell ref="A228:F228"/>
    <mergeCell ref="A234:F234"/>
    <mergeCell ref="A237:F237"/>
    <mergeCell ref="A247:F247"/>
    <mergeCell ref="A319:F319"/>
    <mergeCell ref="A259:F259"/>
    <mergeCell ref="A262:F262"/>
    <mergeCell ref="A271:F271"/>
    <mergeCell ref="A274:F274"/>
    <mergeCell ref="A282:F282"/>
    <mergeCell ref="A285:F285"/>
    <mergeCell ref="A294:F294"/>
    <mergeCell ref="A297:F297"/>
    <mergeCell ref="A305:F305"/>
    <mergeCell ref="A308:F308"/>
    <mergeCell ref="A314:F314"/>
    <mergeCell ref="A322:F322"/>
    <mergeCell ref="A329:F329"/>
    <mergeCell ref="A332:F332"/>
    <mergeCell ref="A340:F340"/>
    <mergeCell ref="A343:F343"/>
  </mergeCells>
  <pageMargins left="0.39370078740157483" right="0.39370078740157483" top="1.0833333333333333" bottom="0.74803149606299213" header="0.31496062992125984" footer="0.31496062992125984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4"/>
  <dimension ref="A1:F344"/>
  <sheetViews>
    <sheetView zoomScaleNormal="100" workbookViewId="0">
      <selection sqref="A1:F1"/>
    </sheetView>
  </sheetViews>
  <sheetFormatPr defaultRowHeight="15"/>
  <cols>
    <col min="1" max="1" width="4.140625" customWidth="1"/>
    <col min="2" max="2" width="12.140625" customWidth="1"/>
    <col min="3" max="3" width="23" customWidth="1"/>
    <col min="4" max="4" width="31.42578125" customWidth="1"/>
    <col min="5" max="5" width="27.7109375" customWidth="1"/>
    <col min="6" max="6" width="25.7109375" customWidth="1"/>
  </cols>
  <sheetData>
    <row r="1" spans="1:6" ht="17.25">
      <c r="A1" s="113" t="s">
        <v>90</v>
      </c>
      <c r="B1" s="118"/>
      <c r="C1" s="118"/>
      <c r="D1" s="118"/>
      <c r="E1" s="118"/>
      <c r="F1" s="118"/>
    </row>
    <row r="2" spans="1:6">
      <c r="B2" s="118"/>
      <c r="C2" s="118"/>
      <c r="D2" s="118"/>
      <c r="E2" s="118"/>
      <c r="F2" s="118"/>
    </row>
    <row r="3" spans="1:6">
      <c r="A3" s="125" t="s">
        <v>1</v>
      </c>
      <c r="B3" s="125"/>
      <c r="C3" s="125"/>
      <c r="D3" s="125"/>
      <c r="E3" s="125"/>
      <c r="F3" s="125"/>
    </row>
    <row r="4" spans="1:6">
      <c r="A4" s="119" t="s">
        <v>2</v>
      </c>
      <c r="B4" s="119"/>
      <c r="C4" s="119"/>
      <c r="D4" s="119"/>
      <c r="E4" s="119"/>
      <c r="F4" s="119"/>
    </row>
    <row r="5" spans="1:6">
      <c r="A5" s="119"/>
      <c r="B5" s="119"/>
      <c r="C5" s="119"/>
      <c r="D5" s="119"/>
      <c r="E5" s="119"/>
      <c r="F5" s="119"/>
    </row>
    <row r="6" spans="1:6">
      <c r="A6" s="119" t="s">
        <v>3</v>
      </c>
      <c r="B6" s="119"/>
      <c r="C6" s="119"/>
      <c r="D6" s="119"/>
      <c r="E6" s="119"/>
      <c r="F6" s="119"/>
    </row>
    <row r="7" spans="1:6" ht="14.45" customHeight="1">
      <c r="A7" s="119" t="s">
        <v>4</v>
      </c>
      <c r="B7" s="119"/>
      <c r="C7" s="119"/>
      <c r="D7" s="119"/>
      <c r="E7" s="119"/>
      <c r="F7" s="119"/>
    </row>
    <row r="8" spans="1:6">
      <c r="A8" s="119"/>
      <c r="B8" s="119"/>
      <c r="C8" s="119"/>
      <c r="D8" s="119"/>
      <c r="E8" s="119"/>
      <c r="F8" s="119"/>
    </row>
    <row r="9" spans="1:6">
      <c r="A9" s="119"/>
      <c r="B9" s="119"/>
      <c r="C9" s="119"/>
      <c r="D9" s="119"/>
      <c r="E9" s="119"/>
      <c r="F9" s="119"/>
    </row>
    <row r="10" spans="1:6">
      <c r="A10" s="119"/>
      <c r="B10" s="119"/>
      <c r="C10" s="119"/>
      <c r="D10" s="119"/>
      <c r="E10" s="119"/>
      <c r="F10" s="119"/>
    </row>
    <row r="11" spans="1:6">
      <c r="A11" s="119"/>
      <c r="B11" s="119"/>
      <c r="C11" s="119"/>
      <c r="D11" s="119"/>
      <c r="E11" s="119"/>
      <c r="F11" s="119"/>
    </row>
    <row r="13" spans="1:6">
      <c r="A13" s="117" t="s">
        <v>7</v>
      </c>
      <c r="B13" s="117"/>
      <c r="C13" s="117"/>
      <c r="D13" s="117"/>
      <c r="E13" s="117"/>
      <c r="F13" s="117"/>
    </row>
    <row r="14" spans="1:6" ht="38.25">
      <c r="A14" s="3" t="s">
        <v>8</v>
      </c>
      <c r="B14" s="3" t="s">
        <v>9</v>
      </c>
      <c r="C14" s="4" t="s">
        <v>10</v>
      </c>
      <c r="D14" s="4" t="s">
        <v>11</v>
      </c>
      <c r="E14" s="4" t="s">
        <v>12</v>
      </c>
      <c r="F14" s="4" t="s">
        <v>13</v>
      </c>
    </row>
    <row r="15" spans="1:6" ht="13.5" customHeight="1">
      <c r="A15" s="7"/>
      <c r="B15" s="7" t="s">
        <v>14</v>
      </c>
      <c r="C15" s="7" t="s">
        <v>15</v>
      </c>
      <c r="D15" s="7" t="s">
        <v>5</v>
      </c>
      <c r="E15" s="7" t="s">
        <v>16</v>
      </c>
      <c r="F15" s="11" t="s">
        <v>17</v>
      </c>
    </row>
    <row r="16" spans="1:6" ht="13.5" customHeight="1">
      <c r="A16" s="120" t="s">
        <v>18</v>
      </c>
      <c r="B16" s="121"/>
      <c r="C16" s="121"/>
      <c r="D16" s="121"/>
      <c r="E16" s="121"/>
      <c r="F16" s="121"/>
    </row>
    <row r="17" spans="1:6" ht="17.100000000000001" customHeight="1">
      <c r="A17" s="3">
        <v>1</v>
      </c>
      <c r="B17" s="3" t="s">
        <v>19</v>
      </c>
      <c r="C17" s="9">
        <v>2.9700000000000001E-2</v>
      </c>
      <c r="D17" s="9">
        <f>(C17+0.2985)</f>
        <v>0.32819999999999999</v>
      </c>
      <c r="E17" s="8">
        <v>6.2100000000000002E-2</v>
      </c>
      <c r="F17" s="9">
        <f>(D17+E17)</f>
        <v>0.39029999999999998</v>
      </c>
    </row>
    <row r="18" spans="1:6" ht="17.100000000000001" customHeight="1">
      <c r="A18" s="3">
        <v>2</v>
      </c>
      <c r="B18" s="3" t="s">
        <v>20</v>
      </c>
      <c r="C18" s="9">
        <v>2.9700000000000001E-2</v>
      </c>
      <c r="D18" s="9">
        <f t="shared" ref="D18:D23" si="0">(C18+0.2985)</f>
        <v>0.32819999999999999</v>
      </c>
      <c r="E18" s="8">
        <v>4.7800000000000002E-2</v>
      </c>
      <c r="F18" s="9">
        <f t="shared" ref="F18:F23" si="1">(D18+E18)</f>
        <v>0.376</v>
      </c>
    </row>
    <row r="19" spans="1:6" ht="17.100000000000001" customHeight="1">
      <c r="A19" s="3">
        <v>3</v>
      </c>
      <c r="B19" s="3" t="s">
        <v>21</v>
      </c>
      <c r="C19" s="9">
        <v>2.9700000000000001E-2</v>
      </c>
      <c r="D19" s="9">
        <f t="shared" si="0"/>
        <v>0.32819999999999999</v>
      </c>
      <c r="E19" s="8">
        <v>4.7800000000000002E-2</v>
      </c>
      <c r="F19" s="9">
        <f t="shared" si="1"/>
        <v>0.376</v>
      </c>
    </row>
    <row r="20" spans="1:6" ht="17.100000000000001" customHeight="1">
      <c r="A20" s="3">
        <v>4</v>
      </c>
      <c r="B20" s="3" t="s">
        <v>22</v>
      </c>
      <c r="C20" s="9">
        <v>2.9700000000000001E-2</v>
      </c>
      <c r="D20" s="9">
        <f>(C20+0.2985)</f>
        <v>0.32819999999999999</v>
      </c>
      <c r="E20" s="8">
        <v>4.5400000000000003E-2</v>
      </c>
      <c r="F20" s="9">
        <f t="shared" si="1"/>
        <v>0.37359999999999999</v>
      </c>
    </row>
    <row r="21" spans="1:6" ht="17.100000000000001" customHeight="1">
      <c r="A21" s="3">
        <v>5</v>
      </c>
      <c r="B21" s="3" t="s">
        <v>23</v>
      </c>
      <c r="C21" s="9">
        <v>2.9700000000000001E-2</v>
      </c>
      <c r="D21" s="9">
        <f t="shared" si="0"/>
        <v>0.32819999999999999</v>
      </c>
      <c r="E21" s="8">
        <v>4.2999999999999997E-2</v>
      </c>
      <c r="F21" s="9">
        <f t="shared" si="1"/>
        <v>0.37119999999999997</v>
      </c>
    </row>
    <row r="22" spans="1:6" ht="17.100000000000001" customHeight="1">
      <c r="A22" s="3">
        <v>6</v>
      </c>
      <c r="B22" s="3" t="s">
        <v>24</v>
      </c>
      <c r="C22" s="9">
        <v>2.9700000000000001E-2</v>
      </c>
      <c r="D22" s="9">
        <f t="shared" si="0"/>
        <v>0.32819999999999999</v>
      </c>
      <c r="E22" s="8">
        <v>4.0599999999999997E-2</v>
      </c>
      <c r="F22" s="9">
        <f t="shared" si="1"/>
        <v>0.36880000000000002</v>
      </c>
    </row>
    <row r="23" spans="1:6" ht="17.100000000000001" customHeight="1">
      <c r="A23" s="3">
        <v>7</v>
      </c>
      <c r="B23" s="3" t="s">
        <v>25</v>
      </c>
      <c r="C23" s="9">
        <v>2.9700000000000001E-2</v>
      </c>
      <c r="D23" s="9">
        <f t="shared" si="0"/>
        <v>0.32819999999999999</v>
      </c>
      <c r="E23" s="8">
        <v>3.8199999999999998E-2</v>
      </c>
      <c r="F23" s="9">
        <f t="shared" si="1"/>
        <v>0.3664</v>
      </c>
    </row>
    <row r="24" spans="1:6">
      <c r="A24" s="1"/>
      <c r="B24" s="2"/>
      <c r="C24" s="5"/>
      <c r="D24" s="6"/>
      <c r="E24" s="6"/>
    </row>
    <row r="25" spans="1:6">
      <c r="A25" s="117" t="s">
        <v>26</v>
      </c>
      <c r="B25" s="117"/>
      <c r="C25" s="117"/>
      <c r="D25" s="117"/>
      <c r="E25" s="117"/>
      <c r="F25" s="117"/>
    </row>
    <row r="26" spans="1:6" ht="38.25">
      <c r="A26" s="3" t="s">
        <v>8</v>
      </c>
      <c r="B26" s="3" t="s">
        <v>9</v>
      </c>
      <c r="C26" s="4" t="s">
        <v>10</v>
      </c>
      <c r="D26" s="4" t="s">
        <v>11</v>
      </c>
      <c r="E26" s="4" t="s">
        <v>12</v>
      </c>
      <c r="F26" s="4" t="s">
        <v>13</v>
      </c>
    </row>
    <row r="27" spans="1:6">
      <c r="A27" s="7"/>
      <c r="B27" s="7" t="s">
        <v>14</v>
      </c>
      <c r="C27" s="7" t="s">
        <v>15</v>
      </c>
      <c r="D27" s="7" t="s">
        <v>5</v>
      </c>
      <c r="E27" s="7" t="s">
        <v>16</v>
      </c>
      <c r="F27" s="11" t="s">
        <v>17</v>
      </c>
    </row>
    <row r="28" spans="1:6">
      <c r="A28" s="120" t="s">
        <v>27</v>
      </c>
      <c r="B28" s="121"/>
      <c r="C28" s="121"/>
      <c r="D28" s="121"/>
      <c r="E28" s="121"/>
      <c r="F28" s="121"/>
    </row>
    <row r="29" spans="1:6">
      <c r="A29" s="3">
        <v>1</v>
      </c>
      <c r="B29" s="3" t="s">
        <v>19</v>
      </c>
      <c r="C29" s="9">
        <v>2.3199999999999998E-2</v>
      </c>
      <c r="D29" s="9">
        <f>(C29+0.2985)</f>
        <v>0.32169999999999999</v>
      </c>
      <c r="E29" s="10">
        <v>4.02E-2</v>
      </c>
      <c r="F29" s="9">
        <f>(D29+E29)</f>
        <v>0.3619</v>
      </c>
    </row>
    <row r="30" spans="1:6">
      <c r="A30" s="3">
        <v>2</v>
      </c>
      <c r="B30" s="3" t="s">
        <v>20</v>
      </c>
      <c r="C30" s="9">
        <v>2.3199999999999998E-2</v>
      </c>
      <c r="D30" s="9">
        <f t="shared" ref="D30:D36" si="2">(C30+0.2985)</f>
        <v>0.32169999999999999</v>
      </c>
      <c r="E30" s="10">
        <v>4.02E-2</v>
      </c>
      <c r="F30" s="9">
        <f t="shared" ref="F30:F36" si="3">(D30+E30)</f>
        <v>0.3619</v>
      </c>
    </row>
    <row r="31" spans="1:6">
      <c r="A31" s="3">
        <v>3</v>
      </c>
      <c r="B31" s="3" t="s">
        <v>21</v>
      </c>
      <c r="C31" s="9">
        <v>2.3199999999999998E-2</v>
      </c>
      <c r="D31" s="9">
        <f t="shared" si="2"/>
        <v>0.32169999999999999</v>
      </c>
      <c r="E31" s="10">
        <v>4.02E-2</v>
      </c>
      <c r="F31" s="9">
        <f t="shared" si="3"/>
        <v>0.3619</v>
      </c>
    </row>
    <row r="32" spans="1:6">
      <c r="A32" s="3">
        <v>4</v>
      </c>
      <c r="B32" s="3" t="s">
        <v>22</v>
      </c>
      <c r="C32" s="9">
        <v>2.3199999999999998E-2</v>
      </c>
      <c r="D32" s="9">
        <f t="shared" si="2"/>
        <v>0.32169999999999999</v>
      </c>
      <c r="E32" s="10">
        <v>3.6200000000000003E-2</v>
      </c>
      <c r="F32" s="9">
        <f t="shared" si="3"/>
        <v>0.3579</v>
      </c>
    </row>
    <row r="33" spans="1:6">
      <c r="A33" s="3">
        <v>5</v>
      </c>
      <c r="B33" s="3" t="s">
        <v>23</v>
      </c>
      <c r="C33" s="9">
        <v>2.3199999999999998E-2</v>
      </c>
      <c r="D33" s="9">
        <f t="shared" si="2"/>
        <v>0.32169999999999999</v>
      </c>
      <c r="E33" s="10">
        <v>3.6200000000000003E-2</v>
      </c>
      <c r="F33" s="9">
        <f t="shared" si="3"/>
        <v>0.3579</v>
      </c>
    </row>
    <row r="34" spans="1:6">
      <c r="A34" s="3">
        <v>6</v>
      </c>
      <c r="B34" s="3" t="s">
        <v>24</v>
      </c>
      <c r="C34" s="9">
        <v>2.3199999999999998E-2</v>
      </c>
      <c r="D34" s="9">
        <f t="shared" si="2"/>
        <v>0.32169999999999999</v>
      </c>
      <c r="E34" s="10">
        <v>3.4200000000000001E-2</v>
      </c>
      <c r="F34" s="9">
        <f t="shared" si="3"/>
        <v>0.35589999999999999</v>
      </c>
    </row>
    <row r="35" spans="1:6">
      <c r="A35" s="3">
        <v>7</v>
      </c>
      <c r="B35" s="3" t="s">
        <v>25</v>
      </c>
      <c r="C35" s="9">
        <v>2.3199999999999998E-2</v>
      </c>
      <c r="D35" s="9">
        <f t="shared" si="2"/>
        <v>0.32169999999999999</v>
      </c>
      <c r="E35" s="10">
        <v>3.2199999999999999E-2</v>
      </c>
      <c r="F35" s="9">
        <f t="shared" si="3"/>
        <v>0.35389999999999999</v>
      </c>
    </row>
    <row r="36" spans="1:6">
      <c r="A36" s="3">
        <v>8</v>
      </c>
      <c r="B36" s="3" t="s">
        <v>28</v>
      </c>
      <c r="C36" s="9">
        <v>2.3199999999999998E-2</v>
      </c>
      <c r="D36" s="9">
        <f t="shared" si="2"/>
        <v>0.32169999999999999</v>
      </c>
      <c r="E36" s="10">
        <v>3.0200000000000001E-2</v>
      </c>
      <c r="F36" s="9">
        <f t="shared" si="3"/>
        <v>0.35189999999999999</v>
      </c>
    </row>
    <row r="38" spans="1:6">
      <c r="A38" s="117" t="s">
        <v>29</v>
      </c>
      <c r="B38" s="117"/>
      <c r="C38" s="117"/>
      <c r="D38" s="117"/>
      <c r="E38" s="117"/>
      <c r="F38" s="117"/>
    </row>
    <row r="39" spans="1:6" ht="38.25">
      <c r="A39" s="3" t="s">
        <v>8</v>
      </c>
      <c r="B39" s="3" t="s">
        <v>9</v>
      </c>
      <c r="C39" s="4" t="s">
        <v>10</v>
      </c>
      <c r="D39" s="4" t="s">
        <v>11</v>
      </c>
      <c r="E39" s="4" t="s">
        <v>12</v>
      </c>
      <c r="F39" s="4" t="s">
        <v>13</v>
      </c>
    </row>
    <row r="40" spans="1:6">
      <c r="A40" s="7"/>
      <c r="B40" s="7" t="s">
        <v>14</v>
      </c>
      <c r="C40" s="7" t="s">
        <v>15</v>
      </c>
      <c r="D40" s="7" t="s">
        <v>5</v>
      </c>
      <c r="E40" s="7" t="s">
        <v>16</v>
      </c>
      <c r="F40" s="11" t="s">
        <v>17</v>
      </c>
    </row>
    <row r="41" spans="1:6">
      <c r="A41" s="120" t="s">
        <v>30</v>
      </c>
      <c r="B41" s="121"/>
      <c r="C41" s="121"/>
      <c r="D41" s="121"/>
      <c r="E41" s="121"/>
      <c r="F41" s="121"/>
    </row>
    <row r="42" spans="1:6">
      <c r="A42" s="3">
        <v>1</v>
      </c>
      <c r="B42" s="3" t="s">
        <v>19</v>
      </c>
      <c r="C42" s="9">
        <v>2.5899999999999999E-2</v>
      </c>
      <c r="D42" s="9">
        <f>(C42+0.2985)</f>
        <v>0.32439999999999997</v>
      </c>
      <c r="E42" s="8">
        <v>2.3599999999999999E-2</v>
      </c>
      <c r="F42" s="9">
        <f>(D42+E42)</f>
        <v>0.34799999999999998</v>
      </c>
    </row>
    <row r="43" spans="1:6">
      <c r="A43" s="3">
        <v>2</v>
      </c>
      <c r="B43" s="3" t="s">
        <v>20</v>
      </c>
      <c r="C43" s="9">
        <v>2.5899999999999999E-2</v>
      </c>
      <c r="D43" s="9">
        <f t="shared" ref="D43:D46" si="4">(C43+0.2985)</f>
        <v>0.32439999999999997</v>
      </c>
      <c r="E43" s="8">
        <v>2.3599999999999999E-2</v>
      </c>
      <c r="F43" s="9">
        <f t="shared" ref="F43:F46" si="5">(D43+E43)</f>
        <v>0.34799999999999998</v>
      </c>
    </row>
    <row r="44" spans="1:6">
      <c r="A44" s="3">
        <v>3</v>
      </c>
      <c r="B44" s="3" t="s">
        <v>21</v>
      </c>
      <c r="C44" s="9">
        <v>2.5899999999999999E-2</v>
      </c>
      <c r="D44" s="9">
        <f t="shared" si="4"/>
        <v>0.32439999999999997</v>
      </c>
      <c r="E44" s="8">
        <v>2.12E-2</v>
      </c>
      <c r="F44" s="9">
        <f t="shared" si="5"/>
        <v>0.34559999999999996</v>
      </c>
    </row>
    <row r="45" spans="1:6">
      <c r="A45" s="3">
        <v>4</v>
      </c>
      <c r="B45" s="3" t="s">
        <v>22</v>
      </c>
      <c r="C45" s="9">
        <v>2.5899999999999999E-2</v>
      </c>
      <c r="D45" s="9">
        <f t="shared" si="4"/>
        <v>0.32439999999999997</v>
      </c>
      <c r="E45" s="8">
        <v>1.89E-2</v>
      </c>
      <c r="F45" s="9">
        <f t="shared" si="5"/>
        <v>0.34329999999999994</v>
      </c>
    </row>
    <row r="46" spans="1:6">
      <c r="A46" s="3">
        <v>5</v>
      </c>
      <c r="B46" s="3" t="s">
        <v>23</v>
      </c>
      <c r="C46" s="9">
        <v>2.5899999999999999E-2</v>
      </c>
      <c r="D46" s="9">
        <f t="shared" si="4"/>
        <v>0.32439999999999997</v>
      </c>
      <c r="E46" s="8">
        <v>1.77E-2</v>
      </c>
      <c r="F46" s="9">
        <f t="shared" si="5"/>
        <v>0.34209999999999996</v>
      </c>
    </row>
    <row r="47" spans="1:6">
      <c r="A47" s="120" t="s">
        <v>31</v>
      </c>
      <c r="B47" s="121"/>
      <c r="C47" s="121"/>
      <c r="D47" s="121"/>
      <c r="E47" s="121"/>
      <c r="F47" s="121"/>
    </row>
    <row r="48" spans="1:6">
      <c r="A48" s="3">
        <v>1</v>
      </c>
      <c r="B48" s="3" t="s">
        <v>20</v>
      </c>
      <c r="C48" s="9">
        <v>3.04E-2</v>
      </c>
      <c r="D48" s="9">
        <f>(C48+0.2985)</f>
        <v>0.32889999999999997</v>
      </c>
      <c r="E48" s="8">
        <v>7.5300000000000006E-2</v>
      </c>
      <c r="F48" s="9">
        <f>(D48+E48)</f>
        <v>0.4042</v>
      </c>
    </row>
    <row r="49" spans="1:6">
      <c r="A49" s="3">
        <v>2</v>
      </c>
      <c r="B49" s="3" t="s">
        <v>21</v>
      </c>
      <c r="C49" s="9">
        <v>3.04E-2</v>
      </c>
      <c r="D49" s="9">
        <f t="shared" ref="D49:D51" si="6">(C49+0.2985)</f>
        <v>0.32889999999999997</v>
      </c>
      <c r="E49" s="8">
        <v>7.1499999999999994E-2</v>
      </c>
      <c r="F49" s="9">
        <f t="shared" ref="F49:F51" si="7">(D49+E49)</f>
        <v>0.40039999999999998</v>
      </c>
    </row>
    <row r="50" spans="1:6">
      <c r="A50" s="3">
        <v>3</v>
      </c>
      <c r="B50" s="3" t="s">
        <v>22</v>
      </c>
      <c r="C50" s="9">
        <v>3.04E-2</v>
      </c>
      <c r="D50" s="9">
        <f t="shared" si="6"/>
        <v>0.32889999999999997</v>
      </c>
      <c r="E50" s="8">
        <v>6.7799999999999999E-2</v>
      </c>
      <c r="F50" s="9">
        <f t="shared" si="7"/>
        <v>0.39669999999999994</v>
      </c>
    </row>
    <row r="51" spans="1:6">
      <c r="A51" s="3">
        <v>4</v>
      </c>
      <c r="B51" s="3" t="s">
        <v>23</v>
      </c>
      <c r="C51" s="9">
        <v>3.04E-2</v>
      </c>
      <c r="D51" s="9">
        <f t="shared" si="6"/>
        <v>0.32889999999999997</v>
      </c>
      <c r="E51" s="8">
        <v>6.7799999999999999E-2</v>
      </c>
      <c r="F51" s="9">
        <f t="shared" si="7"/>
        <v>0.39669999999999994</v>
      </c>
    </row>
    <row r="53" spans="1:6">
      <c r="A53" s="117" t="s">
        <v>32</v>
      </c>
      <c r="B53" s="117"/>
      <c r="C53" s="117"/>
      <c r="D53" s="117"/>
      <c r="E53" s="117"/>
      <c r="F53" s="117"/>
    </row>
    <row r="54" spans="1:6" ht="38.25">
      <c r="A54" s="3" t="s">
        <v>8</v>
      </c>
      <c r="B54" s="3" t="s">
        <v>9</v>
      </c>
      <c r="C54" s="4" t="s">
        <v>10</v>
      </c>
      <c r="D54" s="4" t="s">
        <v>11</v>
      </c>
      <c r="E54" s="4" t="s">
        <v>12</v>
      </c>
      <c r="F54" s="4" t="s">
        <v>13</v>
      </c>
    </row>
    <row r="55" spans="1:6">
      <c r="A55" s="7"/>
      <c r="B55" s="7" t="s">
        <v>14</v>
      </c>
      <c r="C55" s="7" t="s">
        <v>15</v>
      </c>
      <c r="D55" s="7" t="s">
        <v>5</v>
      </c>
      <c r="E55" s="7" t="s">
        <v>16</v>
      </c>
      <c r="F55" s="11" t="s">
        <v>17</v>
      </c>
    </row>
    <row r="56" spans="1:6">
      <c r="A56" s="122" t="s">
        <v>33</v>
      </c>
      <c r="B56" s="122"/>
      <c r="C56" s="122"/>
      <c r="D56" s="122"/>
      <c r="E56" s="122"/>
      <c r="F56" s="122"/>
    </row>
    <row r="57" spans="1:6">
      <c r="A57" s="3">
        <v>1</v>
      </c>
      <c r="B57" s="3" t="s">
        <v>20</v>
      </c>
      <c r="C57" s="9">
        <v>3.4200000000000001E-2</v>
      </c>
      <c r="D57" s="9">
        <f>(C57+0.2985)</f>
        <v>0.3327</v>
      </c>
      <c r="E57" s="10">
        <v>5.8000000000000003E-2</v>
      </c>
      <c r="F57" s="9">
        <f>(D57+E57)</f>
        <v>0.39069999999999999</v>
      </c>
    </row>
    <row r="58" spans="1:6">
      <c r="A58" s="3">
        <v>2</v>
      </c>
      <c r="B58" s="3" t="s">
        <v>21</v>
      </c>
      <c r="C58" s="9">
        <v>3.4200000000000001E-2</v>
      </c>
      <c r="D58" s="9">
        <f t="shared" ref="D58:D59" si="8">(C58+0.2985)</f>
        <v>0.3327</v>
      </c>
      <c r="E58" s="10">
        <v>5.8000000000000003E-2</v>
      </c>
      <c r="F58" s="9">
        <f t="shared" ref="F58:F59" si="9">(D58+E58)</f>
        <v>0.39069999999999999</v>
      </c>
    </row>
    <row r="59" spans="1:6">
      <c r="A59" s="3">
        <v>3</v>
      </c>
      <c r="B59" s="3" t="s">
        <v>22</v>
      </c>
      <c r="C59" s="9">
        <v>3.4200000000000001E-2</v>
      </c>
      <c r="D59" s="9">
        <f t="shared" si="8"/>
        <v>0.3327</v>
      </c>
      <c r="E59" s="10">
        <v>5.5100000000000003E-2</v>
      </c>
      <c r="F59" s="9">
        <f t="shared" si="9"/>
        <v>0.38779999999999998</v>
      </c>
    </row>
    <row r="60" spans="1:6">
      <c r="A60" s="122" t="s">
        <v>34</v>
      </c>
      <c r="B60" s="122"/>
      <c r="C60" s="122"/>
      <c r="D60" s="122"/>
      <c r="E60" s="122"/>
      <c r="F60" s="122"/>
    </row>
    <row r="61" spans="1:6">
      <c r="A61" s="3">
        <v>1</v>
      </c>
      <c r="B61" s="3" t="s">
        <v>20</v>
      </c>
      <c r="C61" s="9">
        <v>3.4200000000000001E-2</v>
      </c>
      <c r="D61" s="9">
        <f>(C61+0.2985)</f>
        <v>0.3327</v>
      </c>
      <c r="E61" s="10">
        <v>3.6499999999999998E-2</v>
      </c>
      <c r="F61" s="9">
        <f>(D61+E61)</f>
        <v>0.36919999999999997</v>
      </c>
    </row>
    <row r="62" spans="1:6">
      <c r="A62" s="3">
        <v>2</v>
      </c>
      <c r="B62" s="3" t="s">
        <v>21</v>
      </c>
      <c r="C62" s="9">
        <v>3.4200000000000001E-2</v>
      </c>
      <c r="D62" s="9">
        <f t="shared" ref="D62:D63" si="10">(C62+0.2985)</f>
        <v>0.3327</v>
      </c>
      <c r="E62" s="10">
        <v>3.6499999999999998E-2</v>
      </c>
      <c r="F62" s="9">
        <f t="shared" ref="F62:F63" si="11">(D62+E62)</f>
        <v>0.36919999999999997</v>
      </c>
    </row>
    <row r="63" spans="1:6">
      <c r="A63" s="3">
        <v>3</v>
      </c>
      <c r="B63" s="3" t="s">
        <v>23</v>
      </c>
      <c r="C63" s="9">
        <v>3.4200000000000001E-2</v>
      </c>
      <c r="D63" s="9">
        <f t="shared" si="10"/>
        <v>0.3327</v>
      </c>
      <c r="E63" s="10">
        <v>3.2899999999999999E-2</v>
      </c>
      <c r="F63" s="9">
        <f t="shared" si="11"/>
        <v>0.36559999999999998</v>
      </c>
    </row>
    <row r="65" spans="1:6">
      <c r="A65" s="117" t="s">
        <v>35</v>
      </c>
      <c r="B65" s="117"/>
      <c r="C65" s="117"/>
      <c r="D65" s="117"/>
      <c r="E65" s="117"/>
      <c r="F65" s="117"/>
    </row>
    <row r="66" spans="1:6" ht="38.25">
      <c r="A66" s="3" t="s">
        <v>8</v>
      </c>
      <c r="B66" s="3" t="s">
        <v>9</v>
      </c>
      <c r="C66" s="4" t="s">
        <v>10</v>
      </c>
      <c r="D66" s="4" t="s">
        <v>11</v>
      </c>
      <c r="E66" s="4" t="s">
        <v>12</v>
      </c>
      <c r="F66" s="4" t="s">
        <v>13</v>
      </c>
    </row>
    <row r="67" spans="1:6">
      <c r="A67" s="7"/>
      <c r="B67" s="7" t="s">
        <v>14</v>
      </c>
      <c r="C67" s="7" t="s">
        <v>15</v>
      </c>
      <c r="D67" s="7" t="s">
        <v>5</v>
      </c>
      <c r="E67" s="7" t="s">
        <v>16</v>
      </c>
      <c r="F67" s="11" t="s">
        <v>17</v>
      </c>
    </row>
    <row r="68" spans="1:6">
      <c r="A68" s="120" t="s">
        <v>36</v>
      </c>
      <c r="B68" s="121"/>
      <c r="C68" s="121"/>
      <c r="D68" s="121"/>
      <c r="E68" s="121"/>
      <c r="F68" s="121"/>
    </row>
    <row r="69" spans="1:6">
      <c r="A69" s="3">
        <v>1</v>
      </c>
      <c r="B69" s="3" t="s">
        <v>20</v>
      </c>
      <c r="C69" s="9">
        <v>3.04E-2</v>
      </c>
      <c r="D69" s="9">
        <f>(C69+0.2985)</f>
        <v>0.32889999999999997</v>
      </c>
      <c r="E69" s="8">
        <v>2.1499999999999998E-2</v>
      </c>
      <c r="F69" s="9">
        <f>(D69+E69)</f>
        <v>0.35039999999999999</v>
      </c>
    </row>
    <row r="70" spans="1:6">
      <c r="A70" s="3">
        <v>2</v>
      </c>
      <c r="B70" s="3" t="s">
        <v>21</v>
      </c>
      <c r="C70" s="9">
        <v>3.04E-2</v>
      </c>
      <c r="D70" s="9">
        <f t="shared" ref="D70:D72" si="12">(C70+0.2985)</f>
        <v>0.32889999999999997</v>
      </c>
      <c r="E70" s="8">
        <v>1.9400000000000001E-2</v>
      </c>
      <c r="F70" s="9">
        <f t="shared" ref="F70:F72" si="13">(D70+E70)</f>
        <v>0.34829999999999994</v>
      </c>
    </row>
    <row r="71" spans="1:6">
      <c r="A71" s="3">
        <v>3</v>
      </c>
      <c r="B71" s="3" t="s">
        <v>22</v>
      </c>
      <c r="C71" s="9">
        <v>3.04E-2</v>
      </c>
      <c r="D71" s="9">
        <f t="shared" si="12"/>
        <v>0.32889999999999997</v>
      </c>
      <c r="E71" s="8">
        <v>1.83E-2</v>
      </c>
      <c r="F71" s="9">
        <f t="shared" si="13"/>
        <v>0.34719999999999995</v>
      </c>
    </row>
    <row r="72" spans="1:6">
      <c r="A72" s="3">
        <v>4</v>
      </c>
      <c r="B72" s="3" t="s">
        <v>23</v>
      </c>
      <c r="C72" s="9">
        <v>3.04E-2</v>
      </c>
      <c r="D72" s="9">
        <f t="shared" si="12"/>
        <v>0.32889999999999997</v>
      </c>
      <c r="E72" s="8">
        <v>1.72E-2</v>
      </c>
      <c r="F72" s="9">
        <f t="shared" si="13"/>
        <v>0.34609999999999996</v>
      </c>
    </row>
    <row r="73" spans="1:6">
      <c r="A73" s="120" t="s">
        <v>37</v>
      </c>
      <c r="B73" s="121"/>
      <c r="C73" s="121"/>
      <c r="D73" s="121"/>
      <c r="E73" s="121"/>
      <c r="F73" s="121"/>
    </row>
    <row r="74" spans="1:6">
      <c r="A74" s="3">
        <v>1</v>
      </c>
      <c r="B74" s="3" t="s">
        <v>19</v>
      </c>
      <c r="C74" s="9">
        <v>3.04E-2</v>
      </c>
      <c r="D74" s="9">
        <f>(C74+0.2985)</f>
        <v>0.32889999999999997</v>
      </c>
      <c r="E74" s="8">
        <v>5.0200000000000002E-2</v>
      </c>
      <c r="F74" s="9">
        <f>(D74+E74)</f>
        <v>0.37909999999999999</v>
      </c>
    </row>
    <row r="75" spans="1:6">
      <c r="A75" s="3">
        <v>2</v>
      </c>
      <c r="B75" s="3" t="s">
        <v>20</v>
      </c>
      <c r="C75" s="9">
        <v>3.04E-2</v>
      </c>
      <c r="D75" s="9">
        <f t="shared" ref="D75:D78" si="14">(C75+0.2985)</f>
        <v>0.32889999999999997</v>
      </c>
      <c r="E75" s="8">
        <v>3.8600000000000002E-2</v>
      </c>
      <c r="F75" s="9">
        <f t="shared" ref="F75:F78" si="15">(D75+E75)</f>
        <v>0.36749999999999999</v>
      </c>
    </row>
    <row r="76" spans="1:6">
      <c r="A76" s="3">
        <v>3</v>
      </c>
      <c r="B76" s="3" t="s">
        <v>21</v>
      </c>
      <c r="C76" s="9">
        <v>3.04E-2</v>
      </c>
      <c r="D76" s="9">
        <f t="shared" si="14"/>
        <v>0.32889999999999997</v>
      </c>
      <c r="E76" s="8">
        <v>3.8600000000000002E-2</v>
      </c>
      <c r="F76" s="9">
        <f t="shared" si="15"/>
        <v>0.36749999999999999</v>
      </c>
    </row>
    <row r="77" spans="1:6">
      <c r="A77" s="3">
        <v>4</v>
      </c>
      <c r="B77" s="3" t="s">
        <v>22</v>
      </c>
      <c r="C77" s="9">
        <v>3.04E-2</v>
      </c>
      <c r="D77" s="9">
        <f t="shared" si="14"/>
        <v>0.32889999999999997</v>
      </c>
      <c r="E77" s="8">
        <v>3.6700000000000003E-2</v>
      </c>
      <c r="F77" s="9">
        <f t="shared" si="15"/>
        <v>0.36559999999999998</v>
      </c>
    </row>
    <row r="78" spans="1:6">
      <c r="A78" s="3">
        <v>5</v>
      </c>
      <c r="B78" s="3" t="s">
        <v>23</v>
      </c>
      <c r="C78" s="9">
        <v>3.04E-2</v>
      </c>
      <c r="D78" s="9">
        <f t="shared" si="14"/>
        <v>0.32889999999999997</v>
      </c>
      <c r="E78" s="8">
        <v>3.4700000000000002E-2</v>
      </c>
      <c r="F78" s="9">
        <f t="shared" si="15"/>
        <v>0.36359999999999998</v>
      </c>
    </row>
    <row r="79" spans="1:6">
      <c r="A79" s="122" t="s">
        <v>38</v>
      </c>
      <c r="B79" s="122"/>
      <c r="C79" s="122"/>
      <c r="D79" s="122"/>
      <c r="E79" s="122"/>
      <c r="F79" s="122"/>
    </row>
    <row r="80" spans="1:6">
      <c r="A80" s="3">
        <v>1</v>
      </c>
      <c r="B80" s="3" t="s">
        <v>19</v>
      </c>
      <c r="C80" s="9">
        <v>3.4200000000000001E-2</v>
      </c>
      <c r="D80" s="9">
        <f>(C80+0.2985)</f>
        <v>0.3327</v>
      </c>
      <c r="E80" s="8">
        <v>2.8500000000000001E-2</v>
      </c>
      <c r="F80" s="9">
        <f>(D80+E80)</f>
        <v>0.36120000000000002</v>
      </c>
    </row>
    <row r="81" spans="1:6">
      <c r="A81" s="3">
        <v>2</v>
      </c>
      <c r="B81" s="3" t="s">
        <v>20</v>
      </c>
      <c r="C81" s="9">
        <v>3.4200000000000001E-2</v>
      </c>
      <c r="D81" s="9">
        <f t="shared" ref="D81:D83" si="16">(C81+0.2985)</f>
        <v>0.3327</v>
      </c>
      <c r="E81" s="8">
        <v>2.4799999999999999E-2</v>
      </c>
      <c r="F81" s="9">
        <f t="shared" ref="F81:F83" si="17">(D81+E81)</f>
        <v>0.35749999999999998</v>
      </c>
    </row>
    <row r="82" spans="1:6">
      <c r="A82" s="3">
        <v>3</v>
      </c>
      <c r="B82" s="3" t="s">
        <v>21</v>
      </c>
      <c r="C82" s="9">
        <v>3.4200000000000001E-2</v>
      </c>
      <c r="D82" s="9">
        <f t="shared" si="16"/>
        <v>0.3327</v>
      </c>
      <c r="E82" s="8">
        <v>2.23E-2</v>
      </c>
      <c r="F82" s="9">
        <f t="shared" si="17"/>
        <v>0.35499999999999998</v>
      </c>
    </row>
    <row r="83" spans="1:6">
      <c r="A83" s="3">
        <v>4</v>
      </c>
      <c r="B83" s="3" t="s">
        <v>23</v>
      </c>
      <c r="C83" s="9">
        <v>3.4200000000000001E-2</v>
      </c>
      <c r="D83" s="9">
        <f t="shared" si="16"/>
        <v>0.3327</v>
      </c>
      <c r="E83" s="8">
        <v>1.9800000000000002E-2</v>
      </c>
      <c r="F83" s="9">
        <f t="shared" si="17"/>
        <v>0.35249999999999998</v>
      </c>
    </row>
    <row r="85" spans="1:6">
      <c r="A85" s="117" t="s">
        <v>39</v>
      </c>
      <c r="B85" s="117"/>
      <c r="C85" s="117"/>
      <c r="D85" s="117"/>
      <c r="E85" s="117"/>
      <c r="F85" s="117"/>
    </row>
    <row r="86" spans="1:6" ht="38.25">
      <c r="A86" s="3" t="s">
        <v>8</v>
      </c>
      <c r="B86" s="3" t="s">
        <v>9</v>
      </c>
      <c r="C86" s="4" t="s">
        <v>10</v>
      </c>
      <c r="D86" s="4" t="s">
        <v>11</v>
      </c>
      <c r="E86" s="4" t="s">
        <v>12</v>
      </c>
      <c r="F86" s="4" t="s">
        <v>13</v>
      </c>
    </row>
    <row r="87" spans="1:6">
      <c r="A87" s="7"/>
      <c r="B87" s="7" t="s">
        <v>14</v>
      </c>
      <c r="C87" s="7" t="s">
        <v>15</v>
      </c>
      <c r="D87" s="7" t="s">
        <v>5</v>
      </c>
      <c r="E87" s="7" t="s">
        <v>16</v>
      </c>
      <c r="F87" s="11" t="s">
        <v>17</v>
      </c>
    </row>
    <row r="88" spans="1:6">
      <c r="A88" s="120" t="s">
        <v>40</v>
      </c>
      <c r="B88" s="121"/>
      <c r="C88" s="121"/>
      <c r="D88" s="121"/>
      <c r="E88" s="121"/>
      <c r="F88" s="121"/>
    </row>
    <row r="89" spans="1:6">
      <c r="A89" s="3">
        <v>1</v>
      </c>
      <c r="B89" s="3" t="s">
        <v>19</v>
      </c>
      <c r="C89" s="9">
        <v>2.8199999999999999E-2</v>
      </c>
      <c r="D89" s="9">
        <f>(C89+0.2985)</f>
        <v>0.32669999999999999</v>
      </c>
      <c r="E89" s="8">
        <v>5.2999999999999999E-2</v>
      </c>
      <c r="F89" s="9">
        <f>(D89+E89)</f>
        <v>0.37969999999999998</v>
      </c>
    </row>
    <row r="90" spans="1:6">
      <c r="A90" s="3">
        <v>2</v>
      </c>
      <c r="B90" s="3" t="s">
        <v>20</v>
      </c>
      <c r="C90" s="9">
        <v>2.8199999999999999E-2</v>
      </c>
      <c r="D90" s="9">
        <f t="shared" ref="D90:D95" si="18">(C90+0.2985)</f>
        <v>0.32669999999999999</v>
      </c>
      <c r="E90" s="8">
        <v>4.4200000000000003E-2</v>
      </c>
      <c r="F90" s="9">
        <f t="shared" ref="F90:F95" si="19">(D90+E90)</f>
        <v>0.37090000000000001</v>
      </c>
    </row>
    <row r="91" spans="1:6">
      <c r="A91" s="3">
        <v>3</v>
      </c>
      <c r="B91" s="3" t="s">
        <v>21</v>
      </c>
      <c r="C91" s="9">
        <v>2.8199999999999999E-2</v>
      </c>
      <c r="D91" s="9">
        <f t="shared" si="18"/>
        <v>0.32669999999999999</v>
      </c>
      <c r="E91" s="8">
        <v>4.2000000000000003E-2</v>
      </c>
      <c r="F91" s="9">
        <f t="shared" si="19"/>
        <v>0.36869999999999997</v>
      </c>
    </row>
    <row r="92" spans="1:6">
      <c r="A92" s="3">
        <v>4</v>
      </c>
      <c r="B92" s="3" t="s">
        <v>22</v>
      </c>
      <c r="C92" s="9">
        <v>2.8199999999999999E-2</v>
      </c>
      <c r="D92" s="9">
        <f t="shared" si="18"/>
        <v>0.32669999999999999</v>
      </c>
      <c r="E92" s="8">
        <v>3.9800000000000002E-2</v>
      </c>
      <c r="F92" s="9">
        <f t="shared" si="19"/>
        <v>0.36649999999999999</v>
      </c>
    </row>
    <row r="93" spans="1:6">
      <c r="A93" s="3">
        <v>5</v>
      </c>
      <c r="B93" s="3" t="s">
        <v>23</v>
      </c>
      <c r="C93" s="9">
        <v>2.8199999999999999E-2</v>
      </c>
      <c r="D93" s="9">
        <f t="shared" si="18"/>
        <v>0.32669999999999999</v>
      </c>
      <c r="E93" s="8">
        <v>3.7600000000000001E-2</v>
      </c>
      <c r="F93" s="9">
        <f t="shared" si="19"/>
        <v>0.36430000000000001</v>
      </c>
    </row>
    <row r="94" spans="1:6">
      <c r="A94" s="3">
        <v>6</v>
      </c>
      <c r="B94" s="3" t="s">
        <v>24</v>
      </c>
      <c r="C94" s="9">
        <v>2.8199999999999999E-2</v>
      </c>
      <c r="D94" s="9">
        <f t="shared" si="18"/>
        <v>0.32669999999999999</v>
      </c>
      <c r="E94" s="8">
        <v>3.5400000000000001E-2</v>
      </c>
      <c r="F94" s="9">
        <f t="shared" si="19"/>
        <v>0.36209999999999998</v>
      </c>
    </row>
    <row r="95" spans="1:6">
      <c r="A95" s="3">
        <v>7</v>
      </c>
      <c r="B95" s="3" t="s">
        <v>25</v>
      </c>
      <c r="C95" s="9">
        <v>2.8199999999999999E-2</v>
      </c>
      <c r="D95" s="9">
        <f t="shared" si="18"/>
        <v>0.32669999999999999</v>
      </c>
      <c r="E95" s="8">
        <v>3.5400000000000001E-2</v>
      </c>
      <c r="F95" s="9">
        <f t="shared" si="19"/>
        <v>0.36209999999999998</v>
      </c>
    </row>
    <row r="96" spans="1:6">
      <c r="A96" s="120" t="s">
        <v>41</v>
      </c>
      <c r="B96" s="121"/>
      <c r="C96" s="121"/>
      <c r="D96" s="121"/>
      <c r="E96" s="121"/>
      <c r="F96" s="121"/>
    </row>
    <row r="97" spans="1:6">
      <c r="A97" s="3">
        <v>1</v>
      </c>
      <c r="B97" s="3" t="s">
        <v>20</v>
      </c>
      <c r="C97" s="9">
        <v>2.8199999999999999E-2</v>
      </c>
      <c r="D97" s="9">
        <f>(C97+0.2985)</f>
        <v>0.32669999999999999</v>
      </c>
      <c r="E97" s="8">
        <v>2.18E-2</v>
      </c>
      <c r="F97" s="9">
        <f>(D97+E97)</f>
        <v>0.34849999999999998</v>
      </c>
    </row>
    <row r="98" spans="1:6">
      <c r="A98" s="3">
        <v>2</v>
      </c>
      <c r="B98" s="3" t="s">
        <v>22</v>
      </c>
      <c r="C98" s="9">
        <v>2.8199999999999999E-2</v>
      </c>
      <c r="D98" s="9">
        <f t="shared" ref="D98:D99" si="20">(C98+0.2985)</f>
        <v>0.32669999999999999</v>
      </c>
      <c r="E98" s="8">
        <v>1.7399999999999999E-2</v>
      </c>
      <c r="F98" s="9">
        <f t="shared" ref="F98:F99" si="21">(D98+E98)</f>
        <v>0.34409999999999996</v>
      </c>
    </row>
    <row r="99" spans="1:6">
      <c r="A99" s="3">
        <v>3</v>
      </c>
      <c r="B99" s="3" t="s">
        <v>23</v>
      </c>
      <c r="C99" s="9">
        <v>2.8199999999999999E-2</v>
      </c>
      <c r="D99" s="9">
        <f t="shared" si="20"/>
        <v>0.32669999999999999</v>
      </c>
      <c r="E99" s="8">
        <v>1.7399999999999999E-2</v>
      </c>
      <c r="F99" s="9">
        <f t="shared" si="21"/>
        <v>0.34409999999999996</v>
      </c>
    </row>
    <row r="101" spans="1:6">
      <c r="A101" s="117" t="s">
        <v>42</v>
      </c>
      <c r="B101" s="117"/>
      <c r="C101" s="117"/>
      <c r="D101" s="117"/>
      <c r="E101" s="117"/>
      <c r="F101" s="117"/>
    </row>
    <row r="102" spans="1:6" ht="38.25">
      <c r="A102" s="3" t="s">
        <v>8</v>
      </c>
      <c r="B102" s="3" t="s">
        <v>9</v>
      </c>
      <c r="C102" s="4" t="s">
        <v>10</v>
      </c>
      <c r="D102" s="4" t="s">
        <v>11</v>
      </c>
      <c r="E102" s="4" t="s">
        <v>12</v>
      </c>
      <c r="F102" s="4" t="s">
        <v>13</v>
      </c>
    </row>
    <row r="103" spans="1:6">
      <c r="A103" s="7"/>
      <c r="B103" s="7" t="s">
        <v>14</v>
      </c>
      <c r="C103" s="7" t="s">
        <v>15</v>
      </c>
      <c r="D103" s="7" t="s">
        <v>5</v>
      </c>
      <c r="E103" s="7" t="s">
        <v>16</v>
      </c>
      <c r="F103" s="11" t="s">
        <v>17</v>
      </c>
    </row>
    <row r="104" spans="1:6">
      <c r="A104" s="120" t="s">
        <v>43</v>
      </c>
      <c r="B104" s="121"/>
      <c r="C104" s="121"/>
      <c r="D104" s="121"/>
      <c r="E104" s="121"/>
      <c r="F104" s="121"/>
    </row>
    <row r="105" spans="1:6">
      <c r="A105" s="3">
        <v>1</v>
      </c>
      <c r="B105" s="3" t="s">
        <v>20</v>
      </c>
      <c r="C105" s="9">
        <v>3.1199999999999999E-2</v>
      </c>
      <c r="D105" s="9">
        <f>(C105+0.2985)</f>
        <v>0.32969999999999999</v>
      </c>
      <c r="E105" s="8">
        <v>4.3099999999999999E-2</v>
      </c>
      <c r="F105" s="9">
        <f>(D105+E105)</f>
        <v>0.37280000000000002</v>
      </c>
    </row>
    <row r="106" spans="1:6">
      <c r="A106" s="3">
        <v>2</v>
      </c>
      <c r="B106" s="3" t="s">
        <v>21</v>
      </c>
      <c r="C106" s="9">
        <v>3.1199999999999999E-2</v>
      </c>
      <c r="D106" s="9">
        <f t="shared" ref="D106:D107" si="22">(C106+0.2985)</f>
        <v>0.32969999999999999</v>
      </c>
      <c r="E106" s="8">
        <v>3.4500000000000003E-2</v>
      </c>
      <c r="F106" s="9">
        <f t="shared" ref="F106:F107" si="23">(D106+E106)</f>
        <v>0.36419999999999997</v>
      </c>
    </row>
    <row r="107" spans="1:6">
      <c r="A107" s="3">
        <v>3</v>
      </c>
      <c r="B107" s="3" t="s">
        <v>22</v>
      </c>
      <c r="C107" s="9">
        <v>3.1199999999999999E-2</v>
      </c>
      <c r="D107" s="9">
        <f t="shared" si="22"/>
        <v>0.32969999999999999</v>
      </c>
      <c r="E107" s="8">
        <v>3.2300000000000002E-2</v>
      </c>
      <c r="F107" s="9">
        <f t="shared" si="23"/>
        <v>0.36199999999999999</v>
      </c>
    </row>
    <row r="108" spans="1:6">
      <c r="A108" s="120" t="s">
        <v>44</v>
      </c>
      <c r="B108" s="121"/>
      <c r="C108" s="121"/>
      <c r="D108" s="121"/>
      <c r="E108" s="121"/>
      <c r="F108" s="121"/>
    </row>
    <row r="109" spans="1:6">
      <c r="A109" s="3">
        <v>1</v>
      </c>
      <c r="B109" s="3" t="s">
        <v>19</v>
      </c>
      <c r="C109" s="9">
        <v>3.1199999999999999E-2</v>
      </c>
      <c r="D109" s="9">
        <f>(C109+0.2985)</f>
        <v>0.32969999999999999</v>
      </c>
      <c r="E109" s="8">
        <v>3.78E-2</v>
      </c>
      <c r="F109" s="9">
        <f>(D109+E109)</f>
        <v>0.36749999999999999</v>
      </c>
    </row>
    <row r="110" spans="1:6">
      <c r="A110" s="3">
        <v>2</v>
      </c>
      <c r="B110" s="3" t="s">
        <v>20</v>
      </c>
      <c r="C110" s="9">
        <v>3.1199999999999999E-2</v>
      </c>
      <c r="D110" s="9">
        <f t="shared" ref="D110:D112" si="24">(C110+0.2985)</f>
        <v>0.32969999999999999</v>
      </c>
      <c r="E110" s="8">
        <v>3.0200000000000001E-2</v>
      </c>
      <c r="F110" s="9">
        <f t="shared" ref="F110:F112" si="25">(D110+E110)</f>
        <v>0.3599</v>
      </c>
    </row>
    <row r="111" spans="1:6">
      <c r="A111" s="3">
        <v>3</v>
      </c>
      <c r="B111" s="3" t="s">
        <v>21</v>
      </c>
      <c r="C111" s="9">
        <v>3.1199999999999999E-2</v>
      </c>
      <c r="D111" s="9">
        <f t="shared" si="24"/>
        <v>0.32969999999999999</v>
      </c>
      <c r="E111" s="8">
        <v>3.0200000000000001E-2</v>
      </c>
      <c r="F111" s="9">
        <f t="shared" si="25"/>
        <v>0.3599</v>
      </c>
    </row>
    <row r="112" spans="1:6">
      <c r="A112" s="3">
        <v>4</v>
      </c>
      <c r="B112" s="3" t="s">
        <v>23</v>
      </c>
      <c r="C112" s="9">
        <v>3.1199999999999999E-2</v>
      </c>
      <c r="D112" s="9">
        <f t="shared" si="24"/>
        <v>0.32969999999999999</v>
      </c>
      <c r="E112" s="8">
        <v>2.7199999999999998E-2</v>
      </c>
      <c r="F112" s="9">
        <f t="shared" si="25"/>
        <v>0.3569</v>
      </c>
    </row>
    <row r="113" spans="1:6">
      <c r="A113" s="120" t="s">
        <v>45</v>
      </c>
      <c r="B113" s="121"/>
      <c r="C113" s="121"/>
      <c r="D113" s="121"/>
      <c r="E113" s="121"/>
      <c r="F113" s="121"/>
    </row>
    <row r="114" spans="1:6">
      <c r="A114" s="3">
        <v>1</v>
      </c>
      <c r="B114" s="3" t="s">
        <v>19</v>
      </c>
      <c r="C114" s="9">
        <v>3.1199999999999999E-2</v>
      </c>
      <c r="D114" s="9">
        <f>(C114+0.2985)</f>
        <v>0.32969999999999999</v>
      </c>
      <c r="E114" s="8">
        <v>3.2399999999999998E-2</v>
      </c>
      <c r="F114" s="9">
        <f>(D114+E114)</f>
        <v>0.36209999999999998</v>
      </c>
    </row>
    <row r="115" spans="1:6">
      <c r="A115" s="3">
        <v>2</v>
      </c>
      <c r="B115" s="3" t="s">
        <v>20</v>
      </c>
      <c r="C115" s="9">
        <v>3.1199999999999999E-2</v>
      </c>
      <c r="D115" s="9">
        <f>(C115+0.2985)</f>
        <v>0.32969999999999999</v>
      </c>
      <c r="E115" s="8">
        <v>3.2399999999999998E-2</v>
      </c>
      <c r="F115" s="9">
        <f>(D115+E115)</f>
        <v>0.36209999999999998</v>
      </c>
    </row>
    <row r="117" spans="1:6">
      <c r="A117" s="117" t="s">
        <v>46</v>
      </c>
      <c r="B117" s="117"/>
      <c r="C117" s="117"/>
      <c r="D117" s="117"/>
      <c r="E117" s="117"/>
      <c r="F117" s="117"/>
    </row>
    <row r="118" spans="1:6" ht="38.25">
      <c r="A118" s="3" t="s">
        <v>8</v>
      </c>
      <c r="B118" s="3" t="s">
        <v>9</v>
      </c>
      <c r="C118" s="4" t="s">
        <v>10</v>
      </c>
      <c r="D118" s="4" t="s">
        <v>11</v>
      </c>
      <c r="E118" s="4" t="s">
        <v>12</v>
      </c>
      <c r="F118" s="4" t="s">
        <v>13</v>
      </c>
    </row>
    <row r="119" spans="1:6">
      <c r="A119" s="7"/>
      <c r="B119" s="7" t="s">
        <v>14</v>
      </c>
      <c r="C119" s="7" t="s">
        <v>15</v>
      </c>
      <c r="D119" s="7" t="s">
        <v>5</v>
      </c>
      <c r="E119" s="7" t="s">
        <v>16</v>
      </c>
      <c r="F119" s="11" t="s">
        <v>17</v>
      </c>
    </row>
    <row r="120" spans="1:6">
      <c r="A120" s="120" t="s">
        <v>47</v>
      </c>
      <c r="B120" s="121"/>
      <c r="C120" s="121"/>
      <c r="D120" s="121"/>
      <c r="E120" s="121"/>
      <c r="F120" s="121"/>
    </row>
    <row r="121" spans="1:6">
      <c r="A121" s="3">
        <v>1</v>
      </c>
      <c r="B121" s="3" t="s">
        <v>20</v>
      </c>
      <c r="C121" s="9">
        <v>2.5000000000000001E-2</v>
      </c>
      <c r="D121" s="9">
        <f>(C121+0.2985)</f>
        <v>0.32350000000000001</v>
      </c>
      <c r="E121" s="8">
        <v>3.5700000000000003E-2</v>
      </c>
      <c r="F121" s="9">
        <f>(D121+E121)</f>
        <v>0.35920000000000002</v>
      </c>
    </row>
    <row r="122" spans="1:6">
      <c r="A122" s="3">
        <v>2</v>
      </c>
      <c r="B122" s="3" t="s">
        <v>21</v>
      </c>
      <c r="C122" s="9">
        <v>2.5000000000000001E-2</v>
      </c>
      <c r="D122" s="9">
        <f t="shared" ref="D122:D125" si="26">(C122+0.2985)</f>
        <v>0.32350000000000001</v>
      </c>
      <c r="E122" s="8">
        <v>2.86E-2</v>
      </c>
      <c r="F122" s="9">
        <f t="shared" ref="F122:F125" si="27">(D122+E122)</f>
        <v>0.35210000000000002</v>
      </c>
    </row>
    <row r="123" spans="1:6">
      <c r="A123" s="3">
        <v>3</v>
      </c>
      <c r="B123" s="3" t="s">
        <v>22</v>
      </c>
      <c r="C123" s="9">
        <v>2.5000000000000001E-2</v>
      </c>
      <c r="D123" s="9">
        <f t="shared" si="26"/>
        <v>0.32350000000000001</v>
      </c>
      <c r="E123" s="8">
        <v>2.6800000000000001E-2</v>
      </c>
      <c r="F123" s="9">
        <f t="shared" si="27"/>
        <v>0.3503</v>
      </c>
    </row>
    <row r="124" spans="1:6">
      <c r="A124" s="3">
        <v>4</v>
      </c>
      <c r="B124" s="3" t="s">
        <v>23</v>
      </c>
      <c r="C124" s="9">
        <v>2.5000000000000001E-2</v>
      </c>
      <c r="D124" s="9">
        <f t="shared" si="26"/>
        <v>0.32350000000000001</v>
      </c>
      <c r="E124" s="8">
        <v>2.5000000000000001E-2</v>
      </c>
      <c r="F124" s="9">
        <f t="shared" si="27"/>
        <v>0.34850000000000003</v>
      </c>
    </row>
    <row r="125" spans="1:6">
      <c r="A125" s="3">
        <v>5</v>
      </c>
      <c r="B125" s="3" t="s">
        <v>24</v>
      </c>
      <c r="C125" s="9">
        <v>2.5000000000000001E-2</v>
      </c>
      <c r="D125" s="9">
        <f t="shared" si="26"/>
        <v>0.32350000000000001</v>
      </c>
      <c r="E125" s="8">
        <v>2.3199999999999998E-2</v>
      </c>
      <c r="F125" s="9">
        <f t="shared" si="27"/>
        <v>0.34670000000000001</v>
      </c>
    </row>
    <row r="127" spans="1:6">
      <c r="A127" s="117" t="s">
        <v>48</v>
      </c>
      <c r="B127" s="117"/>
      <c r="C127" s="117"/>
      <c r="D127" s="117"/>
      <c r="E127" s="117"/>
      <c r="F127" s="117"/>
    </row>
    <row r="128" spans="1:6" ht="38.25">
      <c r="A128" s="3" t="s">
        <v>8</v>
      </c>
      <c r="B128" s="3" t="s">
        <v>9</v>
      </c>
      <c r="C128" s="4" t="s">
        <v>10</v>
      </c>
      <c r="D128" s="4" t="s">
        <v>11</v>
      </c>
      <c r="E128" s="4" t="s">
        <v>12</v>
      </c>
      <c r="F128" s="4" t="s">
        <v>13</v>
      </c>
    </row>
    <row r="129" spans="1:6">
      <c r="A129" s="7"/>
      <c r="B129" s="7" t="s">
        <v>14</v>
      </c>
      <c r="C129" s="7" t="s">
        <v>15</v>
      </c>
      <c r="D129" s="7" t="s">
        <v>5</v>
      </c>
      <c r="E129" s="7" t="s">
        <v>16</v>
      </c>
      <c r="F129" s="11" t="s">
        <v>17</v>
      </c>
    </row>
    <row r="130" spans="1:6">
      <c r="A130" s="120" t="s">
        <v>49</v>
      </c>
      <c r="B130" s="121"/>
      <c r="C130" s="121"/>
      <c r="D130" s="121"/>
      <c r="E130" s="121"/>
      <c r="F130" s="121"/>
    </row>
    <row r="131" spans="1:6">
      <c r="A131" s="3">
        <v>1</v>
      </c>
      <c r="B131" s="3" t="s">
        <v>19</v>
      </c>
      <c r="C131" s="9">
        <v>2.6599999999999999E-2</v>
      </c>
      <c r="D131" s="9">
        <f>(C131+0.2985)</f>
        <v>0.3251</v>
      </c>
      <c r="E131" s="8">
        <v>3.2099999999999997E-2</v>
      </c>
      <c r="F131" s="9">
        <f>(D131+E131)</f>
        <v>0.35720000000000002</v>
      </c>
    </row>
    <row r="132" spans="1:6">
      <c r="A132" s="3">
        <v>2</v>
      </c>
      <c r="B132" s="3" t="s">
        <v>20</v>
      </c>
      <c r="C132" s="9">
        <v>2.6599999999999999E-2</v>
      </c>
      <c r="D132" s="9">
        <f t="shared" ref="D132:D136" si="28">(C132+0.2985)</f>
        <v>0.3251</v>
      </c>
      <c r="E132" s="8">
        <v>3.2099999999999997E-2</v>
      </c>
      <c r="F132" s="9">
        <f t="shared" ref="F132:F136" si="29">(D132+E132)</f>
        <v>0.35720000000000002</v>
      </c>
    </row>
    <row r="133" spans="1:6">
      <c r="A133" s="3">
        <v>3</v>
      </c>
      <c r="B133" s="3" t="s">
        <v>21</v>
      </c>
      <c r="C133" s="9">
        <v>2.6599999999999999E-2</v>
      </c>
      <c r="D133" s="9">
        <f t="shared" si="28"/>
        <v>0.3251</v>
      </c>
      <c r="E133" s="8">
        <v>3.2099999999999997E-2</v>
      </c>
      <c r="F133" s="9">
        <f t="shared" si="29"/>
        <v>0.35720000000000002</v>
      </c>
    </row>
    <row r="134" spans="1:6">
      <c r="A134" s="3">
        <v>4</v>
      </c>
      <c r="B134" s="3" t="s">
        <v>22</v>
      </c>
      <c r="C134" s="9">
        <v>2.6599999999999999E-2</v>
      </c>
      <c r="D134" s="9">
        <f t="shared" si="28"/>
        <v>0.3251</v>
      </c>
      <c r="E134" s="8">
        <v>3.0499999999999999E-2</v>
      </c>
      <c r="F134" s="9">
        <f t="shared" si="29"/>
        <v>0.35560000000000003</v>
      </c>
    </row>
    <row r="135" spans="1:6">
      <c r="A135" s="3">
        <v>5</v>
      </c>
      <c r="B135" s="3" t="s">
        <v>23</v>
      </c>
      <c r="C135" s="9">
        <v>2.6599999999999999E-2</v>
      </c>
      <c r="D135" s="9">
        <f t="shared" si="28"/>
        <v>0.3251</v>
      </c>
      <c r="E135" s="8">
        <v>2.8899999999999999E-2</v>
      </c>
      <c r="F135" s="9">
        <f t="shared" si="29"/>
        <v>0.35399999999999998</v>
      </c>
    </row>
    <row r="136" spans="1:6">
      <c r="A136" s="3">
        <v>6</v>
      </c>
      <c r="B136" s="3" t="s">
        <v>24</v>
      </c>
      <c r="C136" s="9">
        <v>2.6599999999999999E-2</v>
      </c>
      <c r="D136" s="9">
        <f t="shared" si="28"/>
        <v>0.3251</v>
      </c>
      <c r="E136" s="8">
        <v>2.7300000000000001E-2</v>
      </c>
      <c r="F136" s="9">
        <f t="shared" si="29"/>
        <v>0.35239999999999999</v>
      </c>
    </row>
    <row r="137" spans="1:6">
      <c r="A137" s="120" t="s">
        <v>50</v>
      </c>
      <c r="B137" s="121"/>
      <c r="C137" s="121"/>
      <c r="D137" s="121"/>
      <c r="E137" s="121"/>
      <c r="F137" s="121"/>
    </row>
    <row r="138" spans="1:6">
      <c r="A138" s="3">
        <v>1</v>
      </c>
      <c r="B138" s="3" t="s">
        <v>19</v>
      </c>
      <c r="C138" s="9">
        <v>2.6599999999999999E-2</v>
      </c>
      <c r="D138" s="9">
        <f>(C138+0.2985)</f>
        <v>0.3251</v>
      </c>
      <c r="E138" s="8">
        <v>5.0500000000000003E-2</v>
      </c>
      <c r="F138" s="9">
        <f>(D138+E138)</f>
        <v>0.37559999999999999</v>
      </c>
    </row>
    <row r="139" spans="1:6">
      <c r="A139" s="3">
        <v>2</v>
      </c>
      <c r="B139" s="3" t="s">
        <v>20</v>
      </c>
      <c r="C139" s="9">
        <v>2.6599999999999999E-2</v>
      </c>
      <c r="D139" s="9">
        <f t="shared" ref="D139:D142" si="30">(C139+0.2985)</f>
        <v>0.3251</v>
      </c>
      <c r="E139" s="8">
        <v>4.2099999999999999E-2</v>
      </c>
      <c r="F139" s="9">
        <f t="shared" ref="F139:F142" si="31">(D139+E139)</f>
        <v>0.36719999999999997</v>
      </c>
    </row>
    <row r="140" spans="1:6">
      <c r="A140" s="3">
        <v>3</v>
      </c>
      <c r="B140" s="3" t="s">
        <v>21</v>
      </c>
      <c r="C140" s="9">
        <v>2.6599999999999999E-2</v>
      </c>
      <c r="D140" s="9">
        <f t="shared" si="30"/>
        <v>0.3251</v>
      </c>
      <c r="E140" s="8">
        <v>3.7900000000000003E-2</v>
      </c>
      <c r="F140" s="9">
        <f t="shared" si="31"/>
        <v>0.36299999999999999</v>
      </c>
    </row>
    <row r="141" spans="1:6">
      <c r="A141" s="3">
        <v>4</v>
      </c>
      <c r="B141" s="3" t="s">
        <v>22</v>
      </c>
      <c r="C141" s="9">
        <v>2.6599999999999999E-2</v>
      </c>
      <c r="D141" s="9">
        <f t="shared" si="30"/>
        <v>0.3251</v>
      </c>
      <c r="E141" s="8">
        <v>3.5799999999999998E-2</v>
      </c>
      <c r="F141" s="9">
        <f t="shared" si="31"/>
        <v>0.3609</v>
      </c>
    </row>
    <row r="142" spans="1:6">
      <c r="A142" s="3">
        <v>5</v>
      </c>
      <c r="B142" s="3" t="s">
        <v>23</v>
      </c>
      <c r="C142" s="9">
        <v>2.6599999999999999E-2</v>
      </c>
      <c r="D142" s="9">
        <f t="shared" si="30"/>
        <v>0.3251</v>
      </c>
      <c r="E142" s="8">
        <v>3.5799999999999998E-2</v>
      </c>
      <c r="F142" s="9">
        <f t="shared" si="31"/>
        <v>0.3609</v>
      </c>
    </row>
    <row r="144" spans="1:6">
      <c r="A144" s="117" t="s">
        <v>51</v>
      </c>
      <c r="B144" s="117"/>
      <c r="C144" s="117"/>
      <c r="D144" s="117"/>
      <c r="E144" s="117"/>
      <c r="F144" s="117"/>
    </row>
    <row r="145" spans="1:6" ht="38.25">
      <c r="A145" s="3" t="s">
        <v>8</v>
      </c>
      <c r="B145" s="3" t="s">
        <v>9</v>
      </c>
      <c r="C145" s="4" t="s">
        <v>10</v>
      </c>
      <c r="D145" s="4" t="s">
        <v>11</v>
      </c>
      <c r="E145" s="4" t="s">
        <v>12</v>
      </c>
      <c r="F145" s="4" t="s">
        <v>13</v>
      </c>
    </row>
    <row r="146" spans="1:6">
      <c r="A146" s="7"/>
      <c r="B146" s="7" t="s">
        <v>14</v>
      </c>
      <c r="C146" s="7" t="s">
        <v>15</v>
      </c>
      <c r="D146" s="7" t="s">
        <v>5</v>
      </c>
      <c r="E146" s="7" t="s">
        <v>16</v>
      </c>
      <c r="F146" s="11" t="s">
        <v>17</v>
      </c>
    </row>
    <row r="147" spans="1:6">
      <c r="A147" s="120" t="s">
        <v>52</v>
      </c>
      <c r="B147" s="121"/>
      <c r="C147" s="121"/>
      <c r="D147" s="121"/>
      <c r="E147" s="121"/>
      <c r="F147" s="121"/>
    </row>
    <row r="148" spans="1:6">
      <c r="A148" s="3">
        <v>1</v>
      </c>
      <c r="B148" s="3" t="s">
        <v>19</v>
      </c>
      <c r="C148" s="9">
        <v>2.63E-2</v>
      </c>
      <c r="D148" s="9">
        <f>(C148+0.2985)</f>
        <v>0.32479999999999998</v>
      </c>
      <c r="E148" s="8">
        <v>6.6500000000000004E-2</v>
      </c>
      <c r="F148" s="9">
        <f>(D148+E148)</f>
        <v>0.39129999999999998</v>
      </c>
    </row>
    <row r="149" spans="1:6">
      <c r="A149" s="3">
        <v>2</v>
      </c>
      <c r="B149" s="3" t="s">
        <v>20</v>
      </c>
      <c r="C149" s="9">
        <v>2.63E-2</v>
      </c>
      <c r="D149" s="9">
        <f t="shared" ref="D149:D152" si="32">(C149+0.2985)</f>
        <v>0.32479999999999998</v>
      </c>
      <c r="E149" s="8">
        <v>5.7799999999999997E-2</v>
      </c>
      <c r="F149" s="9">
        <f t="shared" ref="F149:F152" si="33">(D149+E149)</f>
        <v>0.3826</v>
      </c>
    </row>
    <row r="150" spans="1:6">
      <c r="A150" s="3">
        <v>3</v>
      </c>
      <c r="B150" s="3" t="s">
        <v>21</v>
      </c>
      <c r="C150" s="9">
        <v>2.63E-2</v>
      </c>
      <c r="D150" s="9">
        <f t="shared" si="32"/>
        <v>0.32479999999999998</v>
      </c>
      <c r="E150" s="8">
        <v>4.9099999999999998E-2</v>
      </c>
      <c r="F150" s="9">
        <f t="shared" si="33"/>
        <v>0.37389999999999995</v>
      </c>
    </row>
    <row r="151" spans="1:6">
      <c r="A151" s="3">
        <v>4</v>
      </c>
      <c r="B151" s="3" t="s">
        <v>22</v>
      </c>
      <c r="C151" s="9">
        <v>2.63E-2</v>
      </c>
      <c r="D151" s="9">
        <f t="shared" si="32"/>
        <v>0.32479999999999998</v>
      </c>
      <c r="E151" s="8">
        <v>4.9099999999999998E-2</v>
      </c>
      <c r="F151" s="9">
        <f t="shared" si="33"/>
        <v>0.37389999999999995</v>
      </c>
    </row>
    <row r="152" spans="1:6">
      <c r="A152" s="3">
        <v>5</v>
      </c>
      <c r="B152" s="3" t="s">
        <v>23</v>
      </c>
      <c r="C152" s="9">
        <v>2.63E-2</v>
      </c>
      <c r="D152" s="9">
        <f t="shared" si="32"/>
        <v>0.32479999999999998</v>
      </c>
      <c r="E152" s="8">
        <v>4.8000000000000001E-2</v>
      </c>
      <c r="F152" s="9">
        <f t="shared" si="33"/>
        <v>0.37279999999999996</v>
      </c>
    </row>
    <row r="154" spans="1:6">
      <c r="A154" s="117" t="s">
        <v>53</v>
      </c>
      <c r="B154" s="117"/>
      <c r="C154" s="117"/>
      <c r="D154" s="117"/>
      <c r="E154" s="117"/>
      <c r="F154" s="117"/>
    </row>
    <row r="155" spans="1:6" ht="38.25">
      <c r="A155" s="3" t="s">
        <v>8</v>
      </c>
      <c r="B155" s="3" t="s">
        <v>9</v>
      </c>
      <c r="C155" s="4" t="s">
        <v>10</v>
      </c>
      <c r="D155" s="4" t="s">
        <v>11</v>
      </c>
      <c r="E155" s="4" t="s">
        <v>12</v>
      </c>
      <c r="F155" s="4" t="s">
        <v>13</v>
      </c>
    </row>
    <row r="156" spans="1:6">
      <c r="A156" s="7"/>
      <c r="B156" s="7" t="s">
        <v>14</v>
      </c>
      <c r="C156" s="7" t="s">
        <v>15</v>
      </c>
      <c r="D156" s="7" t="s">
        <v>5</v>
      </c>
      <c r="E156" s="7" t="s">
        <v>16</v>
      </c>
      <c r="F156" s="11" t="s">
        <v>17</v>
      </c>
    </row>
    <row r="157" spans="1:6">
      <c r="A157" s="120" t="s">
        <v>54</v>
      </c>
      <c r="B157" s="121"/>
      <c r="C157" s="121"/>
      <c r="D157" s="121"/>
      <c r="E157" s="121"/>
      <c r="F157" s="121"/>
    </row>
    <row r="158" spans="1:6">
      <c r="A158" s="3">
        <v>1</v>
      </c>
      <c r="B158" s="3" t="s">
        <v>19</v>
      </c>
      <c r="C158" s="9">
        <v>2.6599999999999999E-2</v>
      </c>
      <c r="D158" s="9">
        <f>(C158+0.2985)</f>
        <v>0.3251</v>
      </c>
      <c r="E158" s="8">
        <v>7.0499999999999993E-2</v>
      </c>
      <c r="F158" s="9">
        <f>(D158+E158)</f>
        <v>0.39560000000000001</v>
      </c>
    </row>
    <row r="159" spans="1:6">
      <c r="A159" s="3">
        <v>2</v>
      </c>
      <c r="B159" s="3" t="s">
        <v>20</v>
      </c>
      <c r="C159" s="9">
        <v>2.6599999999999999E-2</v>
      </c>
      <c r="D159" s="9">
        <f t="shared" ref="D159:D163" si="34">(C159+0.2985)</f>
        <v>0.3251</v>
      </c>
      <c r="E159" s="8">
        <v>7.0499999999999993E-2</v>
      </c>
      <c r="F159" s="9">
        <f t="shared" ref="F159:F163" si="35">(D159+E159)</f>
        <v>0.39560000000000001</v>
      </c>
    </row>
    <row r="160" spans="1:6">
      <c r="A160" s="3">
        <v>3</v>
      </c>
      <c r="B160" s="3" t="s">
        <v>21</v>
      </c>
      <c r="C160" s="9">
        <v>2.6599999999999999E-2</v>
      </c>
      <c r="D160" s="9">
        <f t="shared" si="34"/>
        <v>0.3251</v>
      </c>
      <c r="E160" s="8">
        <v>5.6399999999999999E-2</v>
      </c>
      <c r="F160" s="9">
        <f t="shared" si="35"/>
        <v>0.38150000000000001</v>
      </c>
    </row>
    <row r="161" spans="1:6">
      <c r="A161" s="3">
        <v>4</v>
      </c>
      <c r="B161" s="3" t="s">
        <v>22</v>
      </c>
      <c r="C161" s="9">
        <v>2.6599999999999999E-2</v>
      </c>
      <c r="D161" s="9">
        <f t="shared" si="34"/>
        <v>0.3251</v>
      </c>
      <c r="E161" s="8">
        <v>5.2900000000000003E-2</v>
      </c>
      <c r="F161" s="9">
        <f t="shared" si="35"/>
        <v>0.378</v>
      </c>
    </row>
    <row r="162" spans="1:6">
      <c r="A162" s="3">
        <v>5</v>
      </c>
      <c r="B162" s="3" t="s">
        <v>23</v>
      </c>
      <c r="C162" s="9">
        <v>2.6599999999999999E-2</v>
      </c>
      <c r="D162" s="9">
        <f t="shared" si="34"/>
        <v>0.3251</v>
      </c>
      <c r="E162" s="8">
        <v>4.9399999999999999E-2</v>
      </c>
      <c r="F162" s="9">
        <f t="shared" si="35"/>
        <v>0.3745</v>
      </c>
    </row>
    <row r="163" spans="1:6">
      <c r="A163" s="3">
        <v>6</v>
      </c>
      <c r="B163" s="3" t="s">
        <v>24</v>
      </c>
      <c r="C163" s="9">
        <v>2.6599999999999999E-2</v>
      </c>
      <c r="D163" s="9">
        <f t="shared" si="34"/>
        <v>0.3251</v>
      </c>
      <c r="E163" s="8">
        <v>4.58E-2</v>
      </c>
      <c r="F163" s="9">
        <f t="shared" si="35"/>
        <v>0.37090000000000001</v>
      </c>
    </row>
    <row r="165" spans="1:6">
      <c r="A165" s="117" t="s">
        <v>55</v>
      </c>
      <c r="B165" s="117"/>
      <c r="C165" s="117"/>
      <c r="D165" s="117"/>
      <c r="E165" s="117"/>
      <c r="F165" s="117"/>
    </row>
    <row r="166" spans="1:6" ht="38.25">
      <c r="A166" s="3" t="s">
        <v>8</v>
      </c>
      <c r="B166" s="3" t="s">
        <v>9</v>
      </c>
      <c r="C166" s="4" t="s">
        <v>10</v>
      </c>
      <c r="D166" s="4" t="s">
        <v>11</v>
      </c>
      <c r="E166" s="4" t="s">
        <v>12</v>
      </c>
      <c r="F166" s="4" t="s">
        <v>13</v>
      </c>
    </row>
    <row r="167" spans="1:6">
      <c r="A167" s="7"/>
      <c r="B167" s="7" t="s">
        <v>14</v>
      </c>
      <c r="C167" s="7" t="s">
        <v>15</v>
      </c>
      <c r="D167" s="7" t="s">
        <v>5</v>
      </c>
      <c r="E167" s="7" t="s">
        <v>16</v>
      </c>
      <c r="F167" s="11" t="s">
        <v>17</v>
      </c>
    </row>
    <row r="168" spans="1:6">
      <c r="A168" s="120" t="s">
        <v>56</v>
      </c>
      <c r="B168" s="121"/>
      <c r="C168" s="121"/>
      <c r="D168" s="121"/>
      <c r="E168" s="121"/>
      <c r="F168" s="121"/>
    </row>
    <row r="169" spans="1:6">
      <c r="A169" s="3">
        <v>1</v>
      </c>
      <c r="B169" s="3" t="s">
        <v>19</v>
      </c>
      <c r="C169" s="9">
        <v>2.6599999999999999E-2</v>
      </c>
      <c r="D169" s="9">
        <f>(C169+0.2985)</f>
        <v>0.3251</v>
      </c>
      <c r="E169" s="8">
        <v>4.0599999999999997E-2</v>
      </c>
      <c r="F169" s="9">
        <f>(D169+E169)</f>
        <v>0.36570000000000003</v>
      </c>
    </row>
    <row r="170" spans="1:6">
      <c r="A170" s="3">
        <v>2</v>
      </c>
      <c r="B170" s="3" t="s">
        <v>20</v>
      </c>
      <c r="C170" s="9">
        <v>2.6599999999999999E-2</v>
      </c>
      <c r="D170" s="9">
        <f t="shared" ref="D170:D174" si="36">(C170+0.2985)</f>
        <v>0.3251</v>
      </c>
      <c r="E170" s="8">
        <v>4.0599999999999997E-2</v>
      </c>
      <c r="F170" s="9">
        <f t="shared" ref="F170:F174" si="37">(D170+E170)</f>
        <v>0.36570000000000003</v>
      </c>
    </row>
    <row r="171" spans="1:6">
      <c r="A171" s="3">
        <v>3</v>
      </c>
      <c r="B171" s="3" t="s">
        <v>21</v>
      </c>
      <c r="C171" s="9">
        <v>2.6599999999999999E-2</v>
      </c>
      <c r="D171" s="9">
        <f t="shared" si="36"/>
        <v>0.3251</v>
      </c>
      <c r="E171" s="8">
        <v>3.2500000000000001E-2</v>
      </c>
      <c r="F171" s="9">
        <f t="shared" si="37"/>
        <v>0.35760000000000003</v>
      </c>
    </row>
    <row r="172" spans="1:6">
      <c r="A172" s="3">
        <v>4</v>
      </c>
      <c r="B172" s="3" t="s">
        <v>22</v>
      </c>
      <c r="C172" s="9">
        <v>2.6599999999999999E-2</v>
      </c>
      <c r="D172" s="9">
        <f t="shared" si="36"/>
        <v>0.3251</v>
      </c>
      <c r="E172" s="8">
        <v>3.0499999999999999E-2</v>
      </c>
      <c r="F172" s="9">
        <f t="shared" si="37"/>
        <v>0.35560000000000003</v>
      </c>
    </row>
    <row r="173" spans="1:6">
      <c r="A173" s="3">
        <v>5</v>
      </c>
      <c r="B173" s="3" t="s">
        <v>23</v>
      </c>
      <c r="C173" s="9">
        <v>2.6599999999999999E-2</v>
      </c>
      <c r="D173" s="9">
        <f t="shared" si="36"/>
        <v>0.3251</v>
      </c>
      <c r="E173" s="8">
        <v>2.8400000000000002E-2</v>
      </c>
      <c r="F173" s="9">
        <f t="shared" si="37"/>
        <v>0.35349999999999998</v>
      </c>
    </row>
    <row r="174" spans="1:6">
      <c r="A174" s="3">
        <v>6</v>
      </c>
      <c r="B174" s="3" t="s">
        <v>24</v>
      </c>
      <c r="C174" s="9">
        <v>2.6599999999999999E-2</v>
      </c>
      <c r="D174" s="9">
        <f t="shared" si="36"/>
        <v>0.3251</v>
      </c>
      <c r="E174" s="8">
        <v>2.64E-2</v>
      </c>
      <c r="F174" s="9">
        <f t="shared" si="37"/>
        <v>0.35149999999999998</v>
      </c>
    </row>
    <row r="176" spans="1:6">
      <c r="A176" s="117" t="s">
        <v>57</v>
      </c>
      <c r="B176" s="117"/>
      <c r="C176" s="117"/>
      <c r="D176" s="117"/>
      <c r="E176" s="117"/>
      <c r="F176" s="117"/>
    </row>
    <row r="177" spans="1:6" ht="38.25">
      <c r="A177" s="3" t="s">
        <v>8</v>
      </c>
      <c r="B177" s="3" t="s">
        <v>9</v>
      </c>
      <c r="C177" s="4" t="s">
        <v>10</v>
      </c>
      <c r="D177" s="4" t="s">
        <v>11</v>
      </c>
      <c r="E177" s="4" t="s">
        <v>12</v>
      </c>
      <c r="F177" s="4" t="s">
        <v>13</v>
      </c>
    </row>
    <row r="178" spans="1:6">
      <c r="A178" s="7"/>
      <c r="B178" s="7" t="s">
        <v>14</v>
      </c>
      <c r="C178" s="7" t="s">
        <v>15</v>
      </c>
      <c r="D178" s="7" t="s">
        <v>5</v>
      </c>
      <c r="E178" s="7" t="s">
        <v>16</v>
      </c>
      <c r="F178" s="11" t="s">
        <v>17</v>
      </c>
    </row>
    <row r="179" spans="1:6">
      <c r="A179" s="120" t="s">
        <v>58</v>
      </c>
      <c r="B179" s="121"/>
      <c r="C179" s="121"/>
      <c r="D179" s="121"/>
      <c r="E179" s="121"/>
      <c r="F179" s="121"/>
    </row>
    <row r="180" spans="1:6">
      <c r="A180" s="3">
        <v>1</v>
      </c>
      <c r="B180" s="3" t="s">
        <v>20</v>
      </c>
      <c r="C180" s="9">
        <v>2.6599999999999999E-2</v>
      </c>
      <c r="D180" s="9">
        <f>(C180+0.2985)</f>
        <v>0.3251</v>
      </c>
      <c r="E180" s="8">
        <v>3.27E-2</v>
      </c>
      <c r="F180" s="9">
        <f>(D180+E180)</f>
        <v>0.35780000000000001</v>
      </c>
    </row>
    <row r="181" spans="1:6">
      <c r="A181" s="3">
        <v>2</v>
      </c>
      <c r="B181" s="3" t="s">
        <v>21</v>
      </c>
      <c r="C181" s="9">
        <v>2.6599999999999999E-2</v>
      </c>
      <c r="D181" s="9">
        <f t="shared" ref="D181:D182" si="38">(C181+0.2985)</f>
        <v>0.3251</v>
      </c>
      <c r="E181" s="8">
        <v>3.2000000000000001E-2</v>
      </c>
      <c r="F181" s="9">
        <f t="shared" ref="F181:F182" si="39">(D181+E181)</f>
        <v>0.35709999999999997</v>
      </c>
    </row>
    <row r="182" spans="1:6">
      <c r="A182" s="3">
        <v>3</v>
      </c>
      <c r="B182" s="3" t="s">
        <v>23</v>
      </c>
      <c r="C182" s="9">
        <v>2.6599999999999999E-2</v>
      </c>
      <c r="D182" s="9">
        <f t="shared" si="38"/>
        <v>0.3251</v>
      </c>
      <c r="E182" s="8">
        <v>2.9399999999999999E-2</v>
      </c>
      <c r="F182" s="9">
        <f t="shared" si="39"/>
        <v>0.35449999999999998</v>
      </c>
    </row>
    <row r="184" spans="1:6">
      <c r="A184" s="117" t="s">
        <v>59</v>
      </c>
      <c r="B184" s="117"/>
      <c r="C184" s="117"/>
      <c r="D184" s="117"/>
      <c r="E184" s="117"/>
      <c r="F184" s="117"/>
    </row>
    <row r="185" spans="1:6" ht="38.25">
      <c r="A185" s="3" t="s">
        <v>8</v>
      </c>
      <c r="B185" s="3" t="s">
        <v>9</v>
      </c>
      <c r="C185" s="4" t="s">
        <v>10</v>
      </c>
      <c r="D185" s="4" t="s">
        <v>11</v>
      </c>
      <c r="E185" s="4" t="s">
        <v>12</v>
      </c>
      <c r="F185" s="4" t="s">
        <v>13</v>
      </c>
    </row>
    <row r="186" spans="1:6">
      <c r="A186" s="7"/>
      <c r="B186" s="7" t="s">
        <v>14</v>
      </c>
      <c r="C186" s="7" t="s">
        <v>15</v>
      </c>
      <c r="D186" s="7" t="s">
        <v>5</v>
      </c>
      <c r="E186" s="7" t="s">
        <v>16</v>
      </c>
      <c r="F186" s="11" t="s">
        <v>17</v>
      </c>
    </row>
    <row r="187" spans="1:6">
      <c r="A187" s="120" t="s">
        <v>60</v>
      </c>
      <c r="B187" s="121"/>
      <c r="C187" s="121"/>
      <c r="D187" s="121"/>
      <c r="E187" s="121"/>
      <c r="F187" s="121"/>
    </row>
    <row r="188" spans="1:6">
      <c r="A188" s="3">
        <v>1</v>
      </c>
      <c r="B188" s="3" t="s">
        <v>20</v>
      </c>
      <c r="C188" s="9">
        <v>2.6599999999999999E-2</v>
      </c>
      <c r="D188" s="9">
        <f>(C188+0.2985)</f>
        <v>0.3251</v>
      </c>
      <c r="E188" s="8">
        <v>6.9199999999999998E-2</v>
      </c>
      <c r="F188" s="9">
        <f t="shared" ref="F188:F191" si="40">(D188+E188)</f>
        <v>0.39429999999999998</v>
      </c>
    </row>
    <row r="189" spans="1:6">
      <c r="A189" s="3">
        <v>2</v>
      </c>
      <c r="B189" s="3" t="s">
        <v>21</v>
      </c>
      <c r="C189" s="9">
        <v>2.6599999999999999E-2</v>
      </c>
      <c r="D189" s="9">
        <f t="shared" ref="D189:D191" si="41">(C189+0.2985)</f>
        <v>0.3251</v>
      </c>
      <c r="E189" s="8">
        <v>6.5699999999999995E-2</v>
      </c>
      <c r="F189" s="9">
        <f t="shared" si="40"/>
        <v>0.39079999999999998</v>
      </c>
    </row>
    <row r="190" spans="1:6">
      <c r="A190" s="3">
        <v>3</v>
      </c>
      <c r="B190" s="3" t="s">
        <v>23</v>
      </c>
      <c r="C190" s="9">
        <v>2.6599999999999999E-2</v>
      </c>
      <c r="D190" s="9">
        <f t="shared" si="41"/>
        <v>0.3251</v>
      </c>
      <c r="E190" s="8">
        <v>5.8799999999999998E-2</v>
      </c>
      <c r="F190" s="9">
        <f t="shared" si="40"/>
        <v>0.38390000000000002</v>
      </c>
    </row>
    <row r="191" spans="1:6">
      <c r="A191" s="3">
        <v>4</v>
      </c>
      <c r="B191" s="3" t="s">
        <v>25</v>
      </c>
      <c r="C191" s="9">
        <v>2.6599999999999999E-2</v>
      </c>
      <c r="D191" s="9">
        <f t="shared" si="41"/>
        <v>0.3251</v>
      </c>
      <c r="E191" s="8">
        <v>4.1500000000000002E-2</v>
      </c>
      <c r="F191" s="9">
        <f t="shared" si="40"/>
        <v>0.36659999999999998</v>
      </c>
    </row>
    <row r="193" spans="1:6">
      <c r="A193" s="117" t="s">
        <v>61</v>
      </c>
      <c r="B193" s="117"/>
      <c r="C193" s="117"/>
      <c r="D193" s="117"/>
      <c r="E193" s="117"/>
      <c r="F193" s="117"/>
    </row>
    <row r="194" spans="1:6" ht="38.25">
      <c r="A194" s="3" t="s">
        <v>8</v>
      </c>
      <c r="B194" s="3" t="s">
        <v>9</v>
      </c>
      <c r="C194" s="4" t="s">
        <v>10</v>
      </c>
      <c r="D194" s="4" t="s">
        <v>11</v>
      </c>
      <c r="E194" s="4" t="s">
        <v>12</v>
      </c>
      <c r="F194" s="4" t="s">
        <v>13</v>
      </c>
    </row>
    <row r="195" spans="1:6">
      <c r="A195" s="7"/>
      <c r="B195" s="7" t="s">
        <v>14</v>
      </c>
      <c r="C195" s="7" t="s">
        <v>15</v>
      </c>
      <c r="D195" s="7" t="s">
        <v>5</v>
      </c>
      <c r="E195" s="7" t="s">
        <v>16</v>
      </c>
      <c r="F195" s="11" t="s">
        <v>17</v>
      </c>
    </row>
    <row r="196" spans="1:6">
      <c r="A196" s="120" t="s">
        <v>62</v>
      </c>
      <c r="B196" s="121"/>
      <c r="C196" s="121"/>
      <c r="D196" s="121"/>
      <c r="E196" s="121"/>
      <c r="F196" s="121"/>
    </row>
    <row r="197" spans="1:6">
      <c r="A197" s="3">
        <v>1</v>
      </c>
      <c r="B197" s="3" t="s">
        <v>19</v>
      </c>
      <c r="C197" s="9">
        <v>2.5899999999999999E-2</v>
      </c>
      <c r="D197" s="9">
        <f t="shared" ref="D197:D201" si="42">(C197+0.2985)</f>
        <v>0.32439999999999997</v>
      </c>
      <c r="E197" s="8">
        <v>4.87E-2</v>
      </c>
      <c r="F197" s="9">
        <f t="shared" ref="F197:F201" si="43">(D197+E197)</f>
        <v>0.37309999999999999</v>
      </c>
    </row>
    <row r="198" spans="1:6">
      <c r="A198" s="3">
        <v>2</v>
      </c>
      <c r="B198" s="3" t="s">
        <v>20</v>
      </c>
      <c r="C198" s="9">
        <v>2.5899999999999999E-2</v>
      </c>
      <c r="D198" s="9">
        <f t="shared" si="42"/>
        <v>0.32439999999999997</v>
      </c>
      <c r="E198" s="8">
        <v>4.87E-2</v>
      </c>
      <c r="F198" s="9">
        <f t="shared" si="43"/>
        <v>0.37309999999999999</v>
      </c>
    </row>
    <row r="199" spans="1:6">
      <c r="A199" s="3">
        <v>3</v>
      </c>
      <c r="B199" s="3" t="s">
        <v>21</v>
      </c>
      <c r="C199" s="9">
        <v>2.5899999999999999E-2</v>
      </c>
      <c r="D199" s="9">
        <f t="shared" si="42"/>
        <v>0.32439999999999997</v>
      </c>
      <c r="E199" s="8">
        <v>4.87E-2</v>
      </c>
      <c r="F199" s="9">
        <f t="shared" si="43"/>
        <v>0.37309999999999999</v>
      </c>
    </row>
    <row r="200" spans="1:6">
      <c r="A200" s="3">
        <v>4</v>
      </c>
      <c r="B200" s="3" t="s">
        <v>22</v>
      </c>
      <c r="C200" s="9">
        <v>2.5899999999999999E-2</v>
      </c>
      <c r="D200" s="9">
        <f t="shared" si="42"/>
        <v>0.32439999999999997</v>
      </c>
      <c r="E200" s="8">
        <v>4.6300000000000001E-2</v>
      </c>
      <c r="F200" s="9">
        <f t="shared" si="43"/>
        <v>0.37069999999999997</v>
      </c>
    </row>
    <row r="201" spans="1:6">
      <c r="A201" s="3">
        <v>5</v>
      </c>
      <c r="B201" s="3" t="s">
        <v>23</v>
      </c>
      <c r="C201" s="9">
        <v>2.5899999999999999E-2</v>
      </c>
      <c r="D201" s="9">
        <f t="shared" si="42"/>
        <v>0.32439999999999997</v>
      </c>
      <c r="E201" s="8">
        <v>4.3799999999999999E-2</v>
      </c>
      <c r="F201" s="9">
        <f t="shared" si="43"/>
        <v>0.36819999999999997</v>
      </c>
    </row>
    <row r="203" spans="1:6">
      <c r="A203" s="117" t="s">
        <v>63</v>
      </c>
      <c r="B203" s="117"/>
      <c r="C203" s="117"/>
      <c r="D203" s="117"/>
      <c r="E203" s="117"/>
      <c r="F203" s="117"/>
    </row>
    <row r="204" spans="1:6" ht="38.25">
      <c r="A204" s="3" t="s">
        <v>8</v>
      </c>
      <c r="B204" s="3" t="s">
        <v>9</v>
      </c>
      <c r="C204" s="4" t="s">
        <v>10</v>
      </c>
      <c r="D204" s="4" t="s">
        <v>11</v>
      </c>
      <c r="E204" s="4" t="s">
        <v>12</v>
      </c>
      <c r="F204" s="4" t="s">
        <v>13</v>
      </c>
    </row>
    <row r="205" spans="1:6">
      <c r="A205" s="7"/>
      <c r="B205" s="7" t="s">
        <v>14</v>
      </c>
      <c r="C205" s="7" t="s">
        <v>15</v>
      </c>
      <c r="D205" s="7" t="s">
        <v>5</v>
      </c>
      <c r="E205" s="7" t="s">
        <v>16</v>
      </c>
      <c r="F205" s="11" t="s">
        <v>17</v>
      </c>
    </row>
    <row r="206" spans="1:6">
      <c r="A206" s="120" t="s">
        <v>64</v>
      </c>
      <c r="B206" s="121"/>
      <c r="C206" s="121"/>
      <c r="D206" s="121"/>
      <c r="E206" s="121"/>
      <c r="F206" s="121"/>
    </row>
    <row r="207" spans="1:6">
      <c r="A207" s="3">
        <v>1</v>
      </c>
      <c r="B207" s="3" t="s">
        <v>19</v>
      </c>
      <c r="C207" s="9">
        <v>2.5899999999999999E-2</v>
      </c>
      <c r="D207" s="9">
        <f t="shared" ref="D207:D211" si="44">(C207+0.2985)</f>
        <v>0.32439999999999997</v>
      </c>
      <c r="E207" s="8">
        <v>5.8599999999999999E-2</v>
      </c>
      <c r="F207" s="9">
        <f t="shared" ref="F207:F211" si="45">(D207+E207)</f>
        <v>0.38299999999999995</v>
      </c>
    </row>
    <row r="208" spans="1:6">
      <c r="A208" s="3">
        <v>2</v>
      </c>
      <c r="B208" s="3" t="s">
        <v>20</v>
      </c>
      <c r="C208" s="9">
        <v>2.5899999999999999E-2</v>
      </c>
      <c r="D208" s="9">
        <f t="shared" si="44"/>
        <v>0.32439999999999997</v>
      </c>
      <c r="E208" s="8">
        <v>5.8599999999999999E-2</v>
      </c>
      <c r="F208" s="9">
        <f t="shared" si="45"/>
        <v>0.38299999999999995</v>
      </c>
    </row>
    <row r="209" spans="1:6">
      <c r="A209" s="3">
        <v>3</v>
      </c>
      <c r="B209" s="3" t="s">
        <v>21</v>
      </c>
      <c r="C209" s="9">
        <v>2.5899999999999999E-2</v>
      </c>
      <c r="D209" s="9">
        <f t="shared" si="44"/>
        <v>0.32439999999999997</v>
      </c>
      <c r="E209" s="8">
        <v>5.8599999999999999E-2</v>
      </c>
      <c r="F209" s="9">
        <f t="shared" si="45"/>
        <v>0.38299999999999995</v>
      </c>
    </row>
    <row r="210" spans="1:6">
      <c r="A210" s="3">
        <v>4</v>
      </c>
      <c r="B210" s="3" t="s">
        <v>22</v>
      </c>
      <c r="C210" s="9">
        <v>2.5899999999999999E-2</v>
      </c>
      <c r="D210" s="9">
        <f t="shared" si="44"/>
        <v>0.32439999999999997</v>
      </c>
      <c r="E210" s="8">
        <v>5.57E-2</v>
      </c>
      <c r="F210" s="9">
        <f t="shared" si="45"/>
        <v>0.38009999999999999</v>
      </c>
    </row>
    <row r="211" spans="1:6">
      <c r="A211" s="3">
        <v>5</v>
      </c>
      <c r="B211" s="3" t="s">
        <v>23</v>
      </c>
      <c r="C211" s="9">
        <v>2.5899999999999999E-2</v>
      </c>
      <c r="D211" s="9">
        <f t="shared" si="44"/>
        <v>0.32439999999999997</v>
      </c>
      <c r="E211" s="8">
        <v>5.2699999999999997E-2</v>
      </c>
      <c r="F211" s="9">
        <f t="shared" si="45"/>
        <v>0.37709999999999999</v>
      </c>
    </row>
    <row r="212" spans="1:6">
      <c r="A212" s="120" t="s">
        <v>65</v>
      </c>
      <c r="B212" s="121"/>
      <c r="C212" s="121"/>
      <c r="D212" s="121"/>
      <c r="E212" s="121"/>
      <c r="F212" s="121"/>
    </row>
    <row r="213" spans="1:6">
      <c r="A213" s="3">
        <v>1</v>
      </c>
      <c r="B213" s="3" t="s">
        <v>20</v>
      </c>
      <c r="C213" s="9">
        <v>2.5899999999999999E-2</v>
      </c>
      <c r="D213" s="9">
        <f t="shared" ref="D213:D216" si="46">(C213+0.2985)</f>
        <v>0.32439999999999997</v>
      </c>
      <c r="E213" s="8">
        <v>4.2999999999999997E-2</v>
      </c>
      <c r="F213" s="9">
        <f t="shared" ref="F213:F216" si="47">(D213+E213)</f>
        <v>0.36739999999999995</v>
      </c>
    </row>
    <row r="214" spans="1:6">
      <c r="A214" s="3">
        <v>2</v>
      </c>
      <c r="B214" s="3" t="s">
        <v>21</v>
      </c>
      <c r="C214" s="9">
        <v>2.5899999999999999E-2</v>
      </c>
      <c r="D214" s="9">
        <f t="shared" si="46"/>
        <v>0.32439999999999997</v>
      </c>
      <c r="E214" s="8">
        <v>4.2999999999999997E-2</v>
      </c>
      <c r="F214" s="9">
        <f t="shared" si="47"/>
        <v>0.36739999999999995</v>
      </c>
    </row>
    <row r="215" spans="1:6">
      <c r="A215" s="3">
        <v>3</v>
      </c>
      <c r="B215" s="3" t="s">
        <v>22</v>
      </c>
      <c r="C215" s="9">
        <v>2.5899999999999999E-2</v>
      </c>
      <c r="D215" s="9">
        <f t="shared" si="46"/>
        <v>0.32439999999999997</v>
      </c>
      <c r="E215" s="8">
        <v>4.0899999999999999E-2</v>
      </c>
      <c r="F215" s="9">
        <f t="shared" si="47"/>
        <v>0.36529999999999996</v>
      </c>
    </row>
    <row r="216" spans="1:6">
      <c r="A216" s="3">
        <v>4</v>
      </c>
      <c r="B216" s="3" t="s">
        <v>23</v>
      </c>
      <c r="C216" s="9">
        <v>2.5899999999999999E-2</v>
      </c>
      <c r="D216" s="9">
        <f t="shared" si="46"/>
        <v>0.32439999999999997</v>
      </c>
      <c r="E216" s="8">
        <v>3.8699999999999998E-2</v>
      </c>
      <c r="F216" s="9">
        <f t="shared" si="47"/>
        <v>0.36309999999999998</v>
      </c>
    </row>
    <row r="217" spans="1:6">
      <c r="A217" s="122" t="s">
        <v>66</v>
      </c>
      <c r="B217" s="122"/>
      <c r="C217" s="122"/>
      <c r="D217" s="122"/>
      <c r="E217" s="122"/>
      <c r="F217" s="122"/>
    </row>
    <row r="218" spans="1:6">
      <c r="A218" s="3">
        <v>1</v>
      </c>
      <c r="B218" s="3" t="s">
        <v>20</v>
      </c>
      <c r="C218" s="9">
        <v>2.5899999999999999E-2</v>
      </c>
      <c r="D218" s="9">
        <f t="shared" ref="D218:D221" si="48">(C218+0.2985)</f>
        <v>0.32439999999999997</v>
      </c>
      <c r="E218" s="8">
        <v>5.1499999999999997E-2</v>
      </c>
      <c r="F218" s="9">
        <f t="shared" ref="F218:F221" si="49">(D218+E218)</f>
        <v>0.37589999999999996</v>
      </c>
    </row>
    <row r="219" spans="1:6">
      <c r="A219" s="3">
        <v>2</v>
      </c>
      <c r="B219" s="3" t="s">
        <v>21</v>
      </c>
      <c r="C219" s="9">
        <v>2.5899999999999999E-2</v>
      </c>
      <c r="D219" s="9">
        <f t="shared" si="48"/>
        <v>0.32439999999999997</v>
      </c>
      <c r="E219" s="8">
        <v>4.1200000000000001E-2</v>
      </c>
      <c r="F219" s="9">
        <f t="shared" si="49"/>
        <v>0.36559999999999998</v>
      </c>
    </row>
    <row r="220" spans="1:6">
      <c r="A220" s="3">
        <v>3</v>
      </c>
      <c r="B220" s="3" t="s">
        <v>22</v>
      </c>
      <c r="C220" s="9">
        <v>2.5899999999999999E-2</v>
      </c>
      <c r="D220" s="9">
        <f t="shared" si="48"/>
        <v>0.32439999999999997</v>
      </c>
      <c r="E220" s="8">
        <v>3.8600000000000002E-2</v>
      </c>
      <c r="F220" s="9">
        <f t="shared" si="49"/>
        <v>0.36299999999999999</v>
      </c>
    </row>
    <row r="221" spans="1:6">
      <c r="A221" s="3">
        <v>4</v>
      </c>
      <c r="B221" s="3" t="s">
        <v>23</v>
      </c>
      <c r="C221" s="9">
        <v>2.5899999999999999E-2</v>
      </c>
      <c r="D221" s="9">
        <f t="shared" si="48"/>
        <v>0.32439999999999997</v>
      </c>
      <c r="E221" s="8">
        <v>3.61E-2</v>
      </c>
      <c r="F221" s="9">
        <f t="shared" si="49"/>
        <v>0.36049999999999999</v>
      </c>
    </row>
    <row r="223" spans="1:6">
      <c r="A223" s="117" t="s">
        <v>67</v>
      </c>
      <c r="B223" s="117"/>
      <c r="C223" s="117"/>
      <c r="D223" s="117"/>
      <c r="E223" s="117"/>
      <c r="F223" s="117"/>
    </row>
    <row r="224" spans="1:6" ht="38.25">
      <c r="A224" s="3" t="s">
        <v>8</v>
      </c>
      <c r="B224" s="3" t="s">
        <v>9</v>
      </c>
      <c r="C224" s="4" t="s">
        <v>10</v>
      </c>
      <c r="D224" s="4" t="s">
        <v>11</v>
      </c>
      <c r="E224" s="4" t="s">
        <v>12</v>
      </c>
      <c r="F224" s="4" t="s">
        <v>13</v>
      </c>
    </row>
    <row r="225" spans="1:6">
      <c r="A225" s="7"/>
      <c r="B225" s="7" t="s">
        <v>14</v>
      </c>
      <c r="C225" s="7" t="s">
        <v>15</v>
      </c>
      <c r="D225" s="7" t="s">
        <v>5</v>
      </c>
      <c r="E225" s="7" t="s">
        <v>16</v>
      </c>
      <c r="F225" s="11" t="s">
        <v>17</v>
      </c>
    </row>
    <row r="226" spans="1:6">
      <c r="A226" s="120" t="s">
        <v>68</v>
      </c>
      <c r="B226" s="121"/>
      <c r="C226" s="121"/>
      <c r="D226" s="121"/>
      <c r="E226" s="121"/>
      <c r="F226" s="121"/>
    </row>
    <row r="227" spans="1:6">
      <c r="A227" s="3">
        <v>1</v>
      </c>
      <c r="B227" s="3" t="s">
        <v>19</v>
      </c>
      <c r="C227" s="9">
        <v>2.9499999999999998E-2</v>
      </c>
      <c r="D227" s="9">
        <f t="shared" ref="D227:D230" si="50">(C227+0.2985)</f>
        <v>0.32799999999999996</v>
      </c>
      <c r="E227" s="8">
        <v>5.7099999999999998E-2</v>
      </c>
      <c r="F227" s="9">
        <f t="shared" ref="F227:F230" si="51">(D227+E227)</f>
        <v>0.38509999999999994</v>
      </c>
    </row>
    <row r="228" spans="1:6">
      <c r="A228" s="3">
        <v>2</v>
      </c>
      <c r="B228" s="3" t="s">
        <v>20</v>
      </c>
      <c r="C228" s="9">
        <v>2.9499999999999998E-2</v>
      </c>
      <c r="D228" s="9">
        <f t="shared" si="50"/>
        <v>0.32799999999999996</v>
      </c>
      <c r="E228" s="8">
        <v>4.3900000000000002E-2</v>
      </c>
      <c r="F228" s="9">
        <f t="shared" si="51"/>
        <v>0.37189999999999995</v>
      </c>
    </row>
    <row r="229" spans="1:6">
      <c r="A229" s="3">
        <v>3</v>
      </c>
      <c r="B229" s="3" t="s">
        <v>21</v>
      </c>
      <c r="C229" s="9">
        <v>2.9499999999999998E-2</v>
      </c>
      <c r="D229" s="9">
        <f t="shared" si="50"/>
        <v>0.32799999999999996</v>
      </c>
      <c r="E229" s="8">
        <v>3.73E-2</v>
      </c>
      <c r="F229" s="9">
        <f t="shared" si="51"/>
        <v>0.36529999999999996</v>
      </c>
    </row>
    <row r="230" spans="1:6">
      <c r="A230" s="3">
        <v>4</v>
      </c>
      <c r="B230" s="3" t="s">
        <v>23</v>
      </c>
      <c r="C230" s="9">
        <v>2.9499999999999998E-2</v>
      </c>
      <c r="D230" s="9">
        <f t="shared" si="50"/>
        <v>0.32799999999999996</v>
      </c>
      <c r="E230" s="8">
        <v>3.2899999999999999E-2</v>
      </c>
      <c r="F230" s="9">
        <f t="shared" si="51"/>
        <v>0.36089999999999994</v>
      </c>
    </row>
    <row r="232" spans="1:6">
      <c r="A232" s="117" t="s">
        <v>69</v>
      </c>
      <c r="B232" s="117"/>
      <c r="C232" s="117"/>
      <c r="D232" s="117"/>
      <c r="E232" s="117"/>
      <c r="F232" s="117"/>
    </row>
    <row r="233" spans="1:6" ht="38.25">
      <c r="A233" s="3" t="s">
        <v>8</v>
      </c>
      <c r="B233" s="3" t="s">
        <v>9</v>
      </c>
      <c r="C233" s="4" t="s">
        <v>10</v>
      </c>
      <c r="D233" s="4" t="s">
        <v>11</v>
      </c>
      <c r="E233" s="4" t="s">
        <v>12</v>
      </c>
      <c r="F233" s="4" t="s">
        <v>13</v>
      </c>
    </row>
    <row r="234" spans="1:6">
      <c r="A234" s="7"/>
      <c r="B234" s="7" t="s">
        <v>14</v>
      </c>
      <c r="C234" s="7" t="s">
        <v>15</v>
      </c>
      <c r="D234" s="7" t="s">
        <v>5</v>
      </c>
      <c r="E234" s="7" t="s">
        <v>16</v>
      </c>
      <c r="F234" s="11" t="s">
        <v>17</v>
      </c>
    </row>
    <row r="235" spans="1:6">
      <c r="A235" s="120" t="s">
        <v>68</v>
      </c>
      <c r="B235" s="121"/>
      <c r="C235" s="121"/>
      <c r="D235" s="121"/>
      <c r="E235" s="121"/>
      <c r="F235" s="121"/>
    </row>
    <row r="236" spans="1:6">
      <c r="A236" s="3">
        <v>1</v>
      </c>
      <c r="B236" s="3" t="s">
        <v>19</v>
      </c>
      <c r="C236" s="9">
        <v>3.7100000000000001E-2</v>
      </c>
      <c r="D236" s="9">
        <f t="shared" ref="D236:D243" si="52">(C236+0.2985)</f>
        <v>0.33560000000000001</v>
      </c>
      <c r="E236" s="8">
        <v>5.7099999999999998E-2</v>
      </c>
      <c r="F236" s="9">
        <f t="shared" ref="F236:F243" si="53">(D236+E236)</f>
        <v>0.39269999999999999</v>
      </c>
    </row>
    <row r="237" spans="1:6">
      <c r="A237" s="3">
        <v>2</v>
      </c>
      <c r="B237" s="3" t="s">
        <v>20</v>
      </c>
      <c r="C237" s="9">
        <v>3.7100000000000001E-2</v>
      </c>
      <c r="D237" s="9">
        <f t="shared" si="52"/>
        <v>0.33560000000000001</v>
      </c>
      <c r="E237" s="8">
        <v>4.3900000000000002E-2</v>
      </c>
      <c r="F237" s="9">
        <f t="shared" si="53"/>
        <v>0.3795</v>
      </c>
    </row>
    <row r="238" spans="1:6">
      <c r="A238" s="3">
        <v>3</v>
      </c>
      <c r="B238" s="3" t="s">
        <v>21</v>
      </c>
      <c r="C238" s="9">
        <v>3.7100000000000001E-2</v>
      </c>
      <c r="D238" s="9">
        <f t="shared" si="52"/>
        <v>0.33560000000000001</v>
      </c>
      <c r="E238" s="8">
        <v>3.73E-2</v>
      </c>
      <c r="F238" s="9">
        <f t="shared" si="53"/>
        <v>0.37290000000000001</v>
      </c>
    </row>
    <row r="239" spans="1:6">
      <c r="A239" s="3">
        <v>4</v>
      </c>
      <c r="B239" s="3" t="s">
        <v>22</v>
      </c>
      <c r="C239" s="9">
        <v>3.7100000000000001E-2</v>
      </c>
      <c r="D239" s="9">
        <f t="shared" si="52"/>
        <v>0.33560000000000001</v>
      </c>
      <c r="E239" s="8">
        <v>3.5099999999999999E-2</v>
      </c>
      <c r="F239" s="9">
        <f t="shared" si="53"/>
        <v>0.37070000000000003</v>
      </c>
    </row>
    <row r="240" spans="1:6">
      <c r="A240" s="3">
        <v>5</v>
      </c>
      <c r="B240" s="3" t="s">
        <v>23</v>
      </c>
      <c r="C240" s="9">
        <v>3.7100000000000001E-2</v>
      </c>
      <c r="D240" s="9">
        <f t="shared" si="52"/>
        <v>0.33560000000000001</v>
      </c>
      <c r="E240" s="8">
        <v>3.2899999999999999E-2</v>
      </c>
      <c r="F240" s="9">
        <f t="shared" si="53"/>
        <v>0.36849999999999999</v>
      </c>
    </row>
    <row r="241" spans="1:6">
      <c r="A241" s="3">
        <v>6</v>
      </c>
      <c r="B241" s="3" t="s">
        <v>24</v>
      </c>
      <c r="C241" s="9">
        <v>3.7100000000000001E-2</v>
      </c>
      <c r="D241" s="9">
        <f t="shared" si="52"/>
        <v>0.33560000000000001</v>
      </c>
      <c r="E241" s="8">
        <v>3.0700000000000002E-2</v>
      </c>
      <c r="F241" s="9">
        <f t="shared" si="53"/>
        <v>0.36630000000000001</v>
      </c>
    </row>
    <row r="242" spans="1:6">
      <c r="A242" s="3">
        <v>7</v>
      </c>
      <c r="B242" s="3" t="s">
        <v>25</v>
      </c>
      <c r="C242" s="9">
        <v>3.7100000000000001E-2</v>
      </c>
      <c r="D242" s="9">
        <f t="shared" si="52"/>
        <v>0.33560000000000001</v>
      </c>
      <c r="E242" s="8">
        <v>2.8500000000000001E-2</v>
      </c>
      <c r="F242" s="9">
        <f t="shared" si="53"/>
        <v>0.36410000000000003</v>
      </c>
    </row>
    <row r="243" spans="1:6">
      <c r="A243" s="3">
        <v>8</v>
      </c>
      <c r="B243" s="3" t="s">
        <v>28</v>
      </c>
      <c r="C243" s="9">
        <v>3.7100000000000001E-2</v>
      </c>
      <c r="D243" s="9">
        <f t="shared" si="52"/>
        <v>0.33560000000000001</v>
      </c>
      <c r="E243" s="8">
        <v>2.63E-2</v>
      </c>
      <c r="F243" s="9">
        <f t="shared" si="53"/>
        <v>0.3619</v>
      </c>
    </row>
    <row r="245" spans="1:6">
      <c r="A245" s="117" t="s">
        <v>70</v>
      </c>
      <c r="B245" s="117"/>
      <c r="C245" s="117"/>
      <c r="D245" s="117"/>
      <c r="E245" s="117"/>
      <c r="F245" s="117"/>
    </row>
    <row r="246" spans="1:6" ht="38.25">
      <c r="A246" s="3" t="s">
        <v>8</v>
      </c>
      <c r="B246" s="3" t="s">
        <v>9</v>
      </c>
      <c r="C246" s="4" t="s">
        <v>10</v>
      </c>
      <c r="D246" s="4" t="s">
        <v>11</v>
      </c>
      <c r="E246" s="4" t="s">
        <v>12</v>
      </c>
      <c r="F246" s="4" t="s">
        <v>13</v>
      </c>
    </row>
    <row r="247" spans="1:6">
      <c r="A247" s="7"/>
      <c r="B247" s="7" t="s">
        <v>14</v>
      </c>
      <c r="C247" s="7" t="s">
        <v>15</v>
      </c>
      <c r="D247" s="7" t="s">
        <v>5</v>
      </c>
      <c r="E247" s="7" t="s">
        <v>16</v>
      </c>
      <c r="F247" s="11" t="s">
        <v>17</v>
      </c>
    </row>
    <row r="248" spans="1:6">
      <c r="A248" s="120" t="s">
        <v>68</v>
      </c>
      <c r="B248" s="121"/>
      <c r="C248" s="121"/>
      <c r="D248" s="121"/>
      <c r="E248" s="121"/>
      <c r="F248" s="121"/>
    </row>
    <row r="249" spans="1:6">
      <c r="A249" s="3">
        <v>1</v>
      </c>
      <c r="B249" s="3" t="s">
        <v>19</v>
      </c>
      <c r="C249" s="9">
        <v>3.7100000000000001E-2</v>
      </c>
      <c r="D249" s="9">
        <f t="shared" ref="D249:D255" si="54">(C249+0.2985)</f>
        <v>0.33560000000000001</v>
      </c>
      <c r="E249" s="8">
        <v>5.7099999999999998E-2</v>
      </c>
      <c r="F249" s="9">
        <f t="shared" ref="F249:F255" si="55">(D249+E249)</f>
        <v>0.39269999999999999</v>
      </c>
    </row>
    <row r="250" spans="1:6">
      <c r="A250" s="3">
        <v>2</v>
      </c>
      <c r="B250" s="3" t="s">
        <v>20</v>
      </c>
      <c r="C250" s="9">
        <v>3.7100000000000001E-2</v>
      </c>
      <c r="D250" s="9">
        <f t="shared" si="54"/>
        <v>0.33560000000000001</v>
      </c>
      <c r="E250" s="8">
        <v>4.3900000000000002E-2</v>
      </c>
      <c r="F250" s="9">
        <f t="shared" si="55"/>
        <v>0.3795</v>
      </c>
    </row>
    <row r="251" spans="1:6">
      <c r="A251" s="3">
        <v>3</v>
      </c>
      <c r="B251" s="3" t="s">
        <v>21</v>
      </c>
      <c r="C251" s="9">
        <v>3.7100000000000001E-2</v>
      </c>
      <c r="D251" s="9">
        <f t="shared" si="54"/>
        <v>0.33560000000000001</v>
      </c>
      <c r="E251" s="8">
        <v>3.73E-2</v>
      </c>
      <c r="F251" s="9">
        <f t="shared" si="55"/>
        <v>0.37290000000000001</v>
      </c>
    </row>
    <row r="252" spans="1:6">
      <c r="A252" s="3">
        <v>4</v>
      </c>
      <c r="B252" s="3" t="s">
        <v>22</v>
      </c>
      <c r="C252" s="9">
        <v>3.7100000000000001E-2</v>
      </c>
      <c r="D252" s="9">
        <f t="shared" si="54"/>
        <v>0.33560000000000001</v>
      </c>
      <c r="E252" s="8">
        <v>3.5099999999999999E-2</v>
      </c>
      <c r="F252" s="9">
        <f t="shared" si="55"/>
        <v>0.37070000000000003</v>
      </c>
    </row>
    <row r="253" spans="1:6">
      <c r="A253" s="3">
        <v>5</v>
      </c>
      <c r="B253" s="3" t="s">
        <v>23</v>
      </c>
      <c r="C253" s="9">
        <v>3.7100000000000001E-2</v>
      </c>
      <c r="D253" s="9">
        <f t="shared" si="54"/>
        <v>0.33560000000000001</v>
      </c>
      <c r="E253" s="8">
        <v>3.2899999999999999E-2</v>
      </c>
      <c r="F253" s="9">
        <f t="shared" si="55"/>
        <v>0.36849999999999999</v>
      </c>
    </row>
    <row r="254" spans="1:6">
      <c r="A254" s="3">
        <v>6</v>
      </c>
      <c r="B254" s="3" t="s">
        <v>24</v>
      </c>
      <c r="C254" s="9">
        <v>3.7100000000000001E-2</v>
      </c>
      <c r="D254" s="9">
        <f t="shared" si="54"/>
        <v>0.33560000000000001</v>
      </c>
      <c r="E254" s="8">
        <v>3.0700000000000002E-2</v>
      </c>
      <c r="F254" s="9">
        <f t="shared" si="55"/>
        <v>0.36630000000000001</v>
      </c>
    </row>
    <row r="255" spans="1:6">
      <c r="A255" s="3">
        <v>7</v>
      </c>
      <c r="B255" s="3" t="s">
        <v>25</v>
      </c>
      <c r="C255" s="9">
        <v>3.7100000000000001E-2</v>
      </c>
      <c r="D255" s="9">
        <f t="shared" si="54"/>
        <v>0.33560000000000001</v>
      </c>
      <c r="E255" s="8">
        <v>2.8500000000000001E-2</v>
      </c>
      <c r="F255" s="9">
        <f t="shared" si="55"/>
        <v>0.36410000000000003</v>
      </c>
    </row>
    <row r="257" spans="1:6">
      <c r="A257" s="117" t="s">
        <v>71</v>
      </c>
      <c r="B257" s="117"/>
      <c r="C257" s="117"/>
      <c r="D257" s="117"/>
      <c r="E257" s="117"/>
      <c r="F257" s="117"/>
    </row>
    <row r="258" spans="1:6" ht="38.25">
      <c r="A258" s="3" t="s">
        <v>8</v>
      </c>
      <c r="B258" s="3" t="s">
        <v>9</v>
      </c>
      <c r="C258" s="4" t="s">
        <v>10</v>
      </c>
      <c r="D258" s="4" t="s">
        <v>11</v>
      </c>
      <c r="E258" s="4" t="s">
        <v>12</v>
      </c>
      <c r="F258" s="4" t="s">
        <v>13</v>
      </c>
    </row>
    <row r="259" spans="1:6">
      <c r="A259" s="7"/>
      <c r="B259" s="7" t="s">
        <v>14</v>
      </c>
      <c r="C259" s="7" t="s">
        <v>15</v>
      </c>
      <c r="D259" s="7" t="s">
        <v>5</v>
      </c>
      <c r="E259" s="7" t="s">
        <v>16</v>
      </c>
      <c r="F259" s="11" t="s">
        <v>17</v>
      </c>
    </row>
    <row r="260" spans="1:6">
      <c r="A260" s="120" t="s">
        <v>68</v>
      </c>
      <c r="B260" s="121"/>
      <c r="C260" s="121"/>
      <c r="D260" s="121"/>
      <c r="E260" s="121"/>
      <c r="F260" s="121"/>
    </row>
    <row r="261" spans="1:6">
      <c r="A261" s="3">
        <v>1</v>
      </c>
      <c r="B261" s="3" t="s">
        <v>19</v>
      </c>
      <c r="C261" s="9">
        <v>2.9499999999999998E-2</v>
      </c>
      <c r="D261" s="9">
        <f t="shared" ref="D261:D267" si="56">(C261+0.2985)</f>
        <v>0.32799999999999996</v>
      </c>
      <c r="E261" s="8">
        <v>5.7099999999999998E-2</v>
      </c>
      <c r="F261" s="9">
        <f t="shared" ref="F261:F267" si="57">(D261+E261)</f>
        <v>0.38509999999999994</v>
      </c>
    </row>
    <row r="262" spans="1:6">
      <c r="A262" s="3">
        <v>2</v>
      </c>
      <c r="B262" s="3" t="s">
        <v>20</v>
      </c>
      <c r="C262" s="9">
        <v>2.9499999999999998E-2</v>
      </c>
      <c r="D262" s="9">
        <f t="shared" si="56"/>
        <v>0.32799999999999996</v>
      </c>
      <c r="E262" s="8">
        <v>4.3900000000000002E-2</v>
      </c>
      <c r="F262" s="9">
        <f t="shared" si="57"/>
        <v>0.37189999999999995</v>
      </c>
    </row>
    <row r="263" spans="1:6">
      <c r="A263" s="3">
        <v>3</v>
      </c>
      <c r="B263" s="3" t="s">
        <v>21</v>
      </c>
      <c r="C263" s="9">
        <v>2.9499999999999998E-2</v>
      </c>
      <c r="D263" s="9">
        <f t="shared" si="56"/>
        <v>0.32799999999999996</v>
      </c>
      <c r="E263" s="8">
        <v>3.73E-2</v>
      </c>
      <c r="F263" s="9">
        <f t="shared" si="57"/>
        <v>0.36529999999999996</v>
      </c>
    </row>
    <row r="264" spans="1:6">
      <c r="A264" s="3">
        <v>4</v>
      </c>
      <c r="B264" s="3" t="s">
        <v>22</v>
      </c>
      <c r="C264" s="9">
        <v>2.9499999999999998E-2</v>
      </c>
      <c r="D264" s="9">
        <f t="shared" si="56"/>
        <v>0.32799999999999996</v>
      </c>
      <c r="E264" s="8">
        <v>3.5099999999999999E-2</v>
      </c>
      <c r="F264" s="9">
        <f t="shared" si="57"/>
        <v>0.36309999999999998</v>
      </c>
    </row>
    <row r="265" spans="1:6">
      <c r="A265" s="3">
        <v>5</v>
      </c>
      <c r="B265" s="3" t="s">
        <v>23</v>
      </c>
      <c r="C265" s="9">
        <v>2.9499999999999998E-2</v>
      </c>
      <c r="D265" s="9">
        <f t="shared" si="56"/>
        <v>0.32799999999999996</v>
      </c>
      <c r="E265" s="8">
        <v>3.2899999999999999E-2</v>
      </c>
      <c r="F265" s="9">
        <f t="shared" si="57"/>
        <v>0.36089999999999994</v>
      </c>
    </row>
    <row r="266" spans="1:6">
      <c r="A266" s="3">
        <v>6</v>
      </c>
      <c r="B266" s="3" t="s">
        <v>24</v>
      </c>
      <c r="C266" s="9">
        <v>2.9499999999999998E-2</v>
      </c>
      <c r="D266" s="9">
        <f t="shared" si="56"/>
        <v>0.32799999999999996</v>
      </c>
      <c r="E266" s="8">
        <v>3.0700000000000002E-2</v>
      </c>
      <c r="F266" s="9">
        <f t="shared" si="57"/>
        <v>0.35869999999999996</v>
      </c>
    </row>
    <row r="267" spans="1:6">
      <c r="A267" s="3">
        <v>7</v>
      </c>
      <c r="B267" s="3" t="s">
        <v>25</v>
      </c>
      <c r="C267" s="9">
        <v>2.9499999999999998E-2</v>
      </c>
      <c r="D267" s="9">
        <f t="shared" si="56"/>
        <v>0.32799999999999996</v>
      </c>
      <c r="E267" s="8">
        <v>2.8500000000000001E-2</v>
      </c>
      <c r="F267" s="9">
        <f t="shared" si="57"/>
        <v>0.35649999999999998</v>
      </c>
    </row>
    <row r="269" spans="1:6">
      <c r="A269" s="117" t="s">
        <v>72</v>
      </c>
      <c r="B269" s="117"/>
      <c r="C269" s="117"/>
      <c r="D269" s="117"/>
      <c r="E269" s="117"/>
      <c r="F269" s="117"/>
    </row>
    <row r="270" spans="1:6" ht="38.25">
      <c r="A270" s="3" t="s">
        <v>8</v>
      </c>
      <c r="B270" s="3" t="s">
        <v>9</v>
      </c>
      <c r="C270" s="4" t="s">
        <v>10</v>
      </c>
      <c r="D270" s="4" t="s">
        <v>11</v>
      </c>
      <c r="E270" s="4" t="s">
        <v>12</v>
      </c>
      <c r="F270" s="4" t="s">
        <v>13</v>
      </c>
    </row>
    <row r="271" spans="1:6">
      <c r="A271" s="7"/>
      <c r="B271" s="7" t="s">
        <v>14</v>
      </c>
      <c r="C271" s="7" t="s">
        <v>15</v>
      </c>
      <c r="D271" s="7" t="s">
        <v>5</v>
      </c>
      <c r="E271" s="7" t="s">
        <v>16</v>
      </c>
      <c r="F271" s="11" t="s">
        <v>17</v>
      </c>
    </row>
    <row r="272" spans="1:6">
      <c r="A272" s="120" t="s">
        <v>68</v>
      </c>
      <c r="B272" s="121"/>
      <c r="C272" s="121"/>
      <c r="D272" s="121"/>
      <c r="E272" s="121"/>
      <c r="F272" s="121"/>
    </row>
    <row r="273" spans="1:6">
      <c r="A273" s="3">
        <v>1</v>
      </c>
      <c r="B273" s="3" t="s">
        <v>19</v>
      </c>
      <c r="C273" s="9">
        <v>3.7100000000000001E-2</v>
      </c>
      <c r="D273" s="9">
        <f t="shared" ref="D273:D278" si="58">(C273+0.2985)</f>
        <v>0.33560000000000001</v>
      </c>
      <c r="E273" s="8">
        <v>5.7099999999999998E-2</v>
      </c>
      <c r="F273" s="9">
        <f t="shared" ref="F273:F278" si="59">(D273+E273)</f>
        <v>0.39269999999999999</v>
      </c>
    </row>
    <row r="274" spans="1:6">
      <c r="A274" s="3">
        <v>2</v>
      </c>
      <c r="B274" s="3" t="s">
        <v>20</v>
      </c>
      <c r="C274" s="9">
        <v>3.7100000000000001E-2</v>
      </c>
      <c r="D274" s="9">
        <f t="shared" si="58"/>
        <v>0.33560000000000001</v>
      </c>
      <c r="E274" s="8">
        <v>4.3900000000000002E-2</v>
      </c>
      <c r="F274" s="9">
        <f t="shared" si="59"/>
        <v>0.3795</v>
      </c>
    </row>
    <row r="275" spans="1:6">
      <c r="A275" s="3">
        <v>3</v>
      </c>
      <c r="B275" s="3" t="s">
        <v>21</v>
      </c>
      <c r="C275" s="9">
        <v>3.7100000000000001E-2</v>
      </c>
      <c r="D275" s="9">
        <f t="shared" si="58"/>
        <v>0.33560000000000001</v>
      </c>
      <c r="E275" s="8">
        <v>3.73E-2</v>
      </c>
      <c r="F275" s="9">
        <f t="shared" si="59"/>
        <v>0.37290000000000001</v>
      </c>
    </row>
    <row r="276" spans="1:6">
      <c r="A276" s="3">
        <v>4</v>
      </c>
      <c r="B276" s="3" t="s">
        <v>23</v>
      </c>
      <c r="C276" s="9">
        <v>3.7100000000000001E-2</v>
      </c>
      <c r="D276" s="9">
        <f t="shared" si="58"/>
        <v>0.33560000000000001</v>
      </c>
      <c r="E276" s="8">
        <v>3.2899999999999999E-2</v>
      </c>
      <c r="F276" s="9">
        <f t="shared" si="59"/>
        <v>0.36849999999999999</v>
      </c>
    </row>
    <row r="277" spans="1:6">
      <c r="A277" s="3">
        <v>5</v>
      </c>
      <c r="B277" s="3" t="s">
        <v>28</v>
      </c>
      <c r="C277" s="9">
        <v>3.7100000000000001E-2</v>
      </c>
      <c r="D277" s="9">
        <f t="shared" si="58"/>
        <v>0.33560000000000001</v>
      </c>
      <c r="E277" s="8">
        <v>2.63E-2</v>
      </c>
      <c r="F277" s="9">
        <f t="shared" si="59"/>
        <v>0.3619</v>
      </c>
    </row>
    <row r="278" spans="1:6">
      <c r="A278" s="3">
        <v>6</v>
      </c>
      <c r="B278" s="3" t="s">
        <v>73</v>
      </c>
      <c r="C278" s="9">
        <v>3.7100000000000001E-2</v>
      </c>
      <c r="D278" s="9">
        <f t="shared" si="58"/>
        <v>0.33560000000000001</v>
      </c>
      <c r="E278" s="8">
        <v>1.54E-2</v>
      </c>
      <c r="F278" s="9">
        <f t="shared" si="59"/>
        <v>0.35100000000000003</v>
      </c>
    </row>
    <row r="280" spans="1:6">
      <c r="A280" s="117" t="s">
        <v>74</v>
      </c>
      <c r="B280" s="117"/>
      <c r="C280" s="117"/>
      <c r="D280" s="117"/>
      <c r="E280" s="117"/>
      <c r="F280" s="117"/>
    </row>
    <row r="281" spans="1:6" ht="38.25">
      <c r="A281" s="3" t="s">
        <v>8</v>
      </c>
      <c r="B281" s="3" t="s">
        <v>9</v>
      </c>
      <c r="C281" s="4" t="s">
        <v>10</v>
      </c>
      <c r="D281" s="4" t="s">
        <v>11</v>
      </c>
      <c r="E281" s="4" t="s">
        <v>12</v>
      </c>
      <c r="F281" s="4" t="s">
        <v>13</v>
      </c>
    </row>
    <row r="282" spans="1:6">
      <c r="A282" s="7"/>
      <c r="B282" s="7" t="s">
        <v>14</v>
      </c>
      <c r="C282" s="7" t="s">
        <v>15</v>
      </c>
      <c r="D282" s="7" t="s">
        <v>5</v>
      </c>
      <c r="E282" s="7" t="s">
        <v>16</v>
      </c>
      <c r="F282" s="11" t="s">
        <v>17</v>
      </c>
    </row>
    <row r="283" spans="1:6">
      <c r="A283" s="120" t="s">
        <v>68</v>
      </c>
      <c r="B283" s="121"/>
      <c r="C283" s="121"/>
      <c r="D283" s="121"/>
      <c r="E283" s="121"/>
      <c r="F283" s="121"/>
    </row>
    <row r="284" spans="1:6">
      <c r="A284" s="3">
        <v>1</v>
      </c>
      <c r="B284" s="3" t="s">
        <v>19</v>
      </c>
      <c r="C284" s="9">
        <v>3.7100000000000001E-2</v>
      </c>
      <c r="D284" s="9">
        <f t="shared" ref="D284:D290" si="60">(C284+0.2985)</f>
        <v>0.33560000000000001</v>
      </c>
      <c r="E284" s="8">
        <v>5.7099999999999998E-2</v>
      </c>
      <c r="F284" s="9">
        <f t="shared" ref="F284:F290" si="61">(D284+E284)</f>
        <v>0.39269999999999999</v>
      </c>
    </row>
    <row r="285" spans="1:6">
      <c r="A285" s="3">
        <v>2</v>
      </c>
      <c r="B285" s="3" t="s">
        <v>20</v>
      </c>
      <c r="C285" s="9">
        <v>3.7100000000000001E-2</v>
      </c>
      <c r="D285" s="9">
        <f t="shared" si="60"/>
        <v>0.33560000000000001</v>
      </c>
      <c r="E285" s="8">
        <v>4.3900000000000002E-2</v>
      </c>
      <c r="F285" s="9">
        <f t="shared" si="61"/>
        <v>0.3795</v>
      </c>
    </row>
    <row r="286" spans="1:6">
      <c r="A286" s="3">
        <v>3</v>
      </c>
      <c r="B286" s="3" t="s">
        <v>21</v>
      </c>
      <c r="C286" s="9">
        <v>3.7100000000000001E-2</v>
      </c>
      <c r="D286" s="9">
        <f t="shared" si="60"/>
        <v>0.33560000000000001</v>
      </c>
      <c r="E286" s="8">
        <v>3.73E-2</v>
      </c>
      <c r="F286" s="9">
        <f t="shared" si="61"/>
        <v>0.37290000000000001</v>
      </c>
    </row>
    <row r="287" spans="1:6">
      <c r="A287" s="3">
        <v>4</v>
      </c>
      <c r="B287" s="3" t="s">
        <v>22</v>
      </c>
      <c r="C287" s="9">
        <v>3.7100000000000001E-2</v>
      </c>
      <c r="D287" s="9">
        <f t="shared" si="60"/>
        <v>0.33560000000000001</v>
      </c>
      <c r="E287" s="8">
        <v>3.5099999999999999E-2</v>
      </c>
      <c r="F287" s="9">
        <f t="shared" si="61"/>
        <v>0.37070000000000003</v>
      </c>
    </row>
    <row r="288" spans="1:6">
      <c r="A288" s="3">
        <v>5</v>
      </c>
      <c r="B288" s="3" t="s">
        <v>23</v>
      </c>
      <c r="C288" s="9">
        <v>3.7100000000000001E-2</v>
      </c>
      <c r="D288" s="9">
        <f t="shared" si="60"/>
        <v>0.33560000000000001</v>
      </c>
      <c r="E288" s="8">
        <v>3.2899999999999999E-2</v>
      </c>
      <c r="F288" s="9">
        <f t="shared" si="61"/>
        <v>0.36849999999999999</v>
      </c>
    </row>
    <row r="289" spans="1:6">
      <c r="A289" s="3">
        <v>6</v>
      </c>
      <c r="B289" s="3" t="s">
        <v>24</v>
      </c>
      <c r="C289" s="9">
        <v>3.7100000000000001E-2</v>
      </c>
      <c r="D289" s="9">
        <f t="shared" si="60"/>
        <v>0.33560000000000001</v>
      </c>
      <c r="E289" s="8">
        <v>3.0700000000000002E-2</v>
      </c>
      <c r="F289" s="9">
        <f t="shared" si="61"/>
        <v>0.36630000000000001</v>
      </c>
    </row>
    <row r="290" spans="1:6">
      <c r="A290" s="3">
        <v>7</v>
      </c>
      <c r="B290" s="3" t="s">
        <v>25</v>
      </c>
      <c r="C290" s="9">
        <v>3.7100000000000001E-2</v>
      </c>
      <c r="D290" s="9">
        <f t="shared" si="60"/>
        <v>0.33560000000000001</v>
      </c>
      <c r="E290" s="8">
        <v>2.8500000000000001E-2</v>
      </c>
      <c r="F290" s="9">
        <f t="shared" si="61"/>
        <v>0.36410000000000003</v>
      </c>
    </row>
    <row r="292" spans="1:6">
      <c r="A292" s="117" t="s">
        <v>75</v>
      </c>
      <c r="B292" s="117"/>
      <c r="C292" s="117"/>
      <c r="D292" s="117"/>
      <c r="E292" s="117"/>
      <c r="F292" s="117"/>
    </row>
    <row r="293" spans="1:6" ht="38.25">
      <c r="A293" s="3" t="s">
        <v>8</v>
      </c>
      <c r="B293" s="3" t="s">
        <v>9</v>
      </c>
      <c r="C293" s="4" t="s">
        <v>10</v>
      </c>
      <c r="D293" s="4" t="s">
        <v>11</v>
      </c>
      <c r="E293" s="4" t="s">
        <v>12</v>
      </c>
      <c r="F293" s="4" t="s">
        <v>13</v>
      </c>
    </row>
    <row r="294" spans="1:6">
      <c r="A294" s="7"/>
      <c r="B294" s="7" t="s">
        <v>14</v>
      </c>
      <c r="C294" s="7" t="s">
        <v>15</v>
      </c>
      <c r="D294" s="7" t="s">
        <v>5</v>
      </c>
      <c r="E294" s="7" t="s">
        <v>16</v>
      </c>
      <c r="F294" s="11" t="s">
        <v>17</v>
      </c>
    </row>
    <row r="295" spans="1:6">
      <c r="A295" s="120" t="s">
        <v>76</v>
      </c>
      <c r="B295" s="121"/>
      <c r="C295" s="121"/>
      <c r="D295" s="121"/>
      <c r="E295" s="121"/>
      <c r="F295" s="121"/>
    </row>
    <row r="296" spans="1:6">
      <c r="A296" s="3">
        <v>1</v>
      </c>
      <c r="B296" s="3" t="s">
        <v>19</v>
      </c>
      <c r="C296" s="9">
        <v>2.9499999999999998E-2</v>
      </c>
      <c r="D296" s="9">
        <f t="shared" ref="D296:D301" si="62">(C296+0.2985)</f>
        <v>0.32799999999999996</v>
      </c>
      <c r="E296" s="8">
        <v>3.1699999999999999E-2</v>
      </c>
      <c r="F296" s="9">
        <f t="shared" ref="F296:F301" si="63">(D296+E296)</f>
        <v>0.35969999999999996</v>
      </c>
    </row>
    <row r="297" spans="1:6">
      <c r="A297" s="3">
        <v>2</v>
      </c>
      <c r="B297" s="3" t="s">
        <v>20</v>
      </c>
      <c r="C297" s="9">
        <v>2.9499999999999998E-2</v>
      </c>
      <c r="D297" s="9">
        <f t="shared" si="62"/>
        <v>0.32799999999999996</v>
      </c>
      <c r="E297" s="8">
        <v>3.1699999999999999E-2</v>
      </c>
      <c r="F297" s="9">
        <f t="shared" si="63"/>
        <v>0.35969999999999996</v>
      </c>
    </row>
    <row r="298" spans="1:6">
      <c r="A298" s="3">
        <v>3</v>
      </c>
      <c r="B298" s="3" t="s">
        <v>21</v>
      </c>
      <c r="C298" s="9">
        <v>2.9499999999999998E-2</v>
      </c>
      <c r="D298" s="9">
        <f t="shared" si="62"/>
        <v>0.32799999999999996</v>
      </c>
      <c r="E298" s="8">
        <v>2.5399999999999999E-2</v>
      </c>
      <c r="F298" s="9">
        <f t="shared" si="63"/>
        <v>0.35339999999999994</v>
      </c>
    </row>
    <row r="299" spans="1:6">
      <c r="A299" s="3">
        <v>4</v>
      </c>
      <c r="B299" s="3" t="s">
        <v>22</v>
      </c>
      <c r="C299" s="9">
        <v>2.9499999999999998E-2</v>
      </c>
      <c r="D299" s="9">
        <f t="shared" si="62"/>
        <v>0.32799999999999996</v>
      </c>
      <c r="E299" s="8">
        <v>2.3800000000000002E-2</v>
      </c>
      <c r="F299" s="9">
        <f t="shared" si="63"/>
        <v>0.35179999999999995</v>
      </c>
    </row>
    <row r="300" spans="1:6">
      <c r="A300" s="3">
        <v>5</v>
      </c>
      <c r="B300" s="3" t="s">
        <v>23</v>
      </c>
      <c r="C300" s="9">
        <v>2.9499999999999998E-2</v>
      </c>
      <c r="D300" s="9">
        <f t="shared" si="62"/>
        <v>0.32799999999999996</v>
      </c>
      <c r="E300" s="8">
        <v>2.2200000000000001E-2</v>
      </c>
      <c r="F300" s="9">
        <f t="shared" si="63"/>
        <v>0.35019999999999996</v>
      </c>
    </row>
    <row r="301" spans="1:6">
      <c r="A301" s="3">
        <v>6</v>
      </c>
      <c r="B301" s="3" t="s">
        <v>24</v>
      </c>
      <c r="C301" s="9">
        <v>2.9499999999999998E-2</v>
      </c>
      <c r="D301" s="9">
        <f t="shared" si="62"/>
        <v>0.32799999999999996</v>
      </c>
      <c r="E301" s="8">
        <v>2.06E-2</v>
      </c>
      <c r="F301" s="9">
        <f t="shared" si="63"/>
        <v>0.34859999999999997</v>
      </c>
    </row>
    <row r="303" spans="1:6">
      <c r="A303" s="117" t="s">
        <v>77</v>
      </c>
      <c r="B303" s="117"/>
      <c r="C303" s="117"/>
      <c r="D303" s="117"/>
      <c r="E303" s="117"/>
      <c r="F303" s="117"/>
    </row>
    <row r="304" spans="1:6" ht="38.25">
      <c r="A304" s="3" t="s">
        <v>8</v>
      </c>
      <c r="B304" s="3" t="s">
        <v>9</v>
      </c>
      <c r="C304" s="4" t="s">
        <v>10</v>
      </c>
      <c r="D304" s="4" t="s">
        <v>11</v>
      </c>
      <c r="E304" s="4" t="s">
        <v>12</v>
      </c>
      <c r="F304" s="4" t="s">
        <v>13</v>
      </c>
    </row>
    <row r="305" spans="1:6">
      <c r="A305" s="7"/>
      <c r="B305" s="7" t="s">
        <v>14</v>
      </c>
      <c r="C305" s="7" t="s">
        <v>15</v>
      </c>
      <c r="D305" s="7" t="s">
        <v>5</v>
      </c>
      <c r="E305" s="7" t="s">
        <v>16</v>
      </c>
      <c r="F305" s="11" t="s">
        <v>17</v>
      </c>
    </row>
    <row r="306" spans="1:6">
      <c r="A306" s="120" t="s">
        <v>78</v>
      </c>
      <c r="B306" s="121"/>
      <c r="C306" s="121"/>
      <c r="D306" s="121"/>
      <c r="E306" s="121"/>
      <c r="F306" s="121"/>
    </row>
    <row r="307" spans="1:6">
      <c r="A307" s="3">
        <v>1</v>
      </c>
      <c r="B307" s="3" t="s">
        <v>19</v>
      </c>
      <c r="C307" s="9">
        <v>3.04E-2</v>
      </c>
      <c r="D307" s="9">
        <f t="shared" ref="D307:D311" si="64">(C307+0.2985)</f>
        <v>0.32889999999999997</v>
      </c>
      <c r="E307" s="8">
        <v>6.1600000000000002E-2</v>
      </c>
      <c r="F307" s="9">
        <f t="shared" ref="F307:F311" si="65">(D307+E307)</f>
        <v>0.39049999999999996</v>
      </c>
    </row>
    <row r="308" spans="1:6">
      <c r="A308" s="3">
        <v>2</v>
      </c>
      <c r="B308" s="3" t="s">
        <v>20</v>
      </c>
      <c r="C308" s="9">
        <v>3.04E-2</v>
      </c>
      <c r="D308" s="9">
        <f t="shared" si="64"/>
        <v>0.32889999999999997</v>
      </c>
      <c r="E308" s="8">
        <v>4.9299999999999997E-2</v>
      </c>
      <c r="F308" s="9">
        <f t="shared" si="65"/>
        <v>0.37819999999999998</v>
      </c>
    </row>
    <row r="309" spans="1:6">
      <c r="A309" s="3">
        <v>3</v>
      </c>
      <c r="B309" s="3" t="s">
        <v>21</v>
      </c>
      <c r="C309" s="9">
        <v>3.04E-2</v>
      </c>
      <c r="D309" s="9">
        <f t="shared" si="64"/>
        <v>0.32889999999999997</v>
      </c>
      <c r="E309" s="8">
        <v>4.6800000000000001E-2</v>
      </c>
      <c r="F309" s="9">
        <f t="shared" si="65"/>
        <v>0.37569999999999998</v>
      </c>
    </row>
    <row r="310" spans="1:6">
      <c r="A310" s="3">
        <v>4</v>
      </c>
      <c r="B310" s="3" t="s">
        <v>22</v>
      </c>
      <c r="C310" s="9">
        <v>3.04E-2</v>
      </c>
      <c r="D310" s="9">
        <f t="shared" si="64"/>
        <v>0.32889999999999997</v>
      </c>
      <c r="E310" s="8">
        <v>4.4400000000000002E-2</v>
      </c>
      <c r="F310" s="9">
        <f t="shared" si="65"/>
        <v>0.37329999999999997</v>
      </c>
    </row>
    <row r="311" spans="1:6">
      <c r="A311" s="3">
        <v>5</v>
      </c>
      <c r="B311" s="3" t="s">
        <v>23</v>
      </c>
      <c r="C311" s="9">
        <v>3.04E-2</v>
      </c>
      <c r="D311" s="9">
        <f t="shared" si="64"/>
        <v>0.32889999999999997</v>
      </c>
      <c r="E311" s="8">
        <v>4.19E-2</v>
      </c>
      <c r="F311" s="9">
        <f t="shared" si="65"/>
        <v>0.37079999999999996</v>
      </c>
    </row>
    <row r="312" spans="1:6">
      <c r="A312" s="120" t="s">
        <v>79</v>
      </c>
      <c r="B312" s="121"/>
      <c r="C312" s="121"/>
      <c r="D312" s="121"/>
      <c r="E312" s="121"/>
      <c r="F312" s="121"/>
    </row>
    <row r="313" spans="1:6">
      <c r="A313" s="3">
        <v>1</v>
      </c>
      <c r="B313" s="3" t="s">
        <v>20</v>
      </c>
      <c r="C313" s="9">
        <v>3.04E-2</v>
      </c>
      <c r="D313" s="9">
        <f t="shared" ref="D313:D315" si="66">(C313+0.2985)</f>
        <v>0.32889999999999997</v>
      </c>
      <c r="E313" s="8">
        <v>5.2200000000000003E-2</v>
      </c>
      <c r="F313" s="9">
        <f t="shared" ref="F313:F315" si="67">(D313+E313)</f>
        <v>0.38109999999999999</v>
      </c>
    </row>
    <row r="314" spans="1:6">
      <c r="A314" s="3">
        <v>2</v>
      </c>
      <c r="B314" s="3" t="s">
        <v>22</v>
      </c>
      <c r="C314" s="9">
        <v>3.04E-2</v>
      </c>
      <c r="D314" s="9">
        <f t="shared" si="66"/>
        <v>0.32889999999999997</v>
      </c>
      <c r="E314" s="8">
        <v>4.9599999999999998E-2</v>
      </c>
      <c r="F314" s="9">
        <f t="shared" si="67"/>
        <v>0.37849999999999995</v>
      </c>
    </row>
    <row r="315" spans="1:6">
      <c r="A315" s="3">
        <v>3</v>
      </c>
      <c r="B315" s="3" t="s">
        <v>23</v>
      </c>
      <c r="C315" s="9">
        <v>3.04E-2</v>
      </c>
      <c r="D315" s="9">
        <f t="shared" si="66"/>
        <v>0.32889999999999997</v>
      </c>
      <c r="E315" s="8">
        <v>4.7E-2</v>
      </c>
      <c r="F315" s="9">
        <f t="shared" si="67"/>
        <v>0.37589999999999996</v>
      </c>
    </row>
    <row r="317" spans="1:6">
      <c r="A317" s="117" t="s">
        <v>80</v>
      </c>
      <c r="B317" s="117"/>
      <c r="C317" s="117"/>
      <c r="D317" s="117"/>
      <c r="E317" s="117"/>
      <c r="F317" s="117"/>
    </row>
    <row r="318" spans="1:6" ht="38.25">
      <c r="A318" s="3" t="s">
        <v>8</v>
      </c>
      <c r="B318" s="3" t="s">
        <v>9</v>
      </c>
      <c r="C318" s="4" t="s">
        <v>10</v>
      </c>
      <c r="D318" s="4" t="s">
        <v>11</v>
      </c>
      <c r="E318" s="4" t="s">
        <v>12</v>
      </c>
      <c r="F318" s="4" t="s">
        <v>13</v>
      </c>
    </row>
    <row r="319" spans="1:6">
      <c r="A319" s="7"/>
      <c r="B319" s="7" t="s">
        <v>14</v>
      </c>
      <c r="C319" s="7" t="s">
        <v>15</v>
      </c>
      <c r="D319" s="7" t="s">
        <v>5</v>
      </c>
      <c r="E319" s="7" t="s">
        <v>16</v>
      </c>
      <c r="F319" s="11" t="s">
        <v>17</v>
      </c>
    </row>
    <row r="320" spans="1:6">
      <c r="A320" s="120" t="s">
        <v>81</v>
      </c>
      <c r="B320" s="121"/>
      <c r="C320" s="121"/>
      <c r="D320" s="121"/>
      <c r="E320" s="121"/>
      <c r="F320" s="121"/>
    </row>
    <row r="321" spans="1:6">
      <c r="A321" s="3">
        <v>1</v>
      </c>
      <c r="B321" s="3" t="s">
        <v>19</v>
      </c>
      <c r="C321" s="9">
        <v>2.7900000000000001E-2</v>
      </c>
      <c r="D321" s="9">
        <f t="shared" ref="D321:D325" si="68">(C321+0.2985)</f>
        <v>0.32639999999999997</v>
      </c>
      <c r="E321" s="8">
        <v>0.10589999999999999</v>
      </c>
      <c r="F321" s="9">
        <f t="shared" ref="F321:F325" si="69">(D321+E321)</f>
        <v>0.43229999999999996</v>
      </c>
    </row>
    <row r="322" spans="1:6">
      <c r="A322" s="3">
        <v>2</v>
      </c>
      <c r="B322" s="3" t="s">
        <v>20</v>
      </c>
      <c r="C322" s="9">
        <v>2.7900000000000001E-2</v>
      </c>
      <c r="D322" s="9">
        <f t="shared" si="68"/>
        <v>0.32639999999999997</v>
      </c>
      <c r="E322" s="8">
        <v>9.6299999999999997E-2</v>
      </c>
      <c r="F322" s="9">
        <f t="shared" si="69"/>
        <v>0.42269999999999996</v>
      </c>
    </row>
    <row r="323" spans="1:6">
      <c r="A323" s="3">
        <v>3</v>
      </c>
      <c r="B323" s="3" t="s">
        <v>21</v>
      </c>
      <c r="C323" s="9">
        <v>2.7900000000000001E-2</v>
      </c>
      <c r="D323" s="9">
        <f t="shared" si="68"/>
        <v>0.32639999999999997</v>
      </c>
      <c r="E323" s="8">
        <v>9.6299999999999997E-2</v>
      </c>
      <c r="F323" s="9">
        <f t="shared" si="69"/>
        <v>0.42269999999999996</v>
      </c>
    </row>
    <row r="324" spans="1:6">
      <c r="A324" s="3">
        <v>4</v>
      </c>
      <c r="B324" s="3" t="s">
        <v>22</v>
      </c>
      <c r="C324" s="9">
        <v>2.7900000000000001E-2</v>
      </c>
      <c r="D324" s="9">
        <f t="shared" si="68"/>
        <v>0.32639999999999997</v>
      </c>
      <c r="E324" s="8">
        <v>9.1499999999999998E-2</v>
      </c>
      <c r="F324" s="9">
        <f t="shared" si="69"/>
        <v>0.41789999999999994</v>
      </c>
    </row>
    <row r="325" spans="1:6">
      <c r="A325" s="3">
        <v>5</v>
      </c>
      <c r="B325" s="3" t="s">
        <v>23</v>
      </c>
      <c r="C325" s="9">
        <v>2.7900000000000001E-2</v>
      </c>
      <c r="D325" s="9">
        <f t="shared" si="68"/>
        <v>0.32639999999999997</v>
      </c>
      <c r="E325" s="8">
        <v>8.6699999999999999E-2</v>
      </c>
      <c r="F325" s="9">
        <f t="shared" si="69"/>
        <v>0.41309999999999997</v>
      </c>
    </row>
    <row r="327" spans="1:6">
      <c r="A327" s="117" t="s">
        <v>82</v>
      </c>
      <c r="B327" s="117"/>
      <c r="C327" s="117"/>
      <c r="D327" s="117"/>
      <c r="E327" s="117"/>
      <c r="F327" s="117"/>
    </row>
    <row r="328" spans="1:6" ht="38.25">
      <c r="A328" s="3" t="s">
        <v>8</v>
      </c>
      <c r="B328" s="3" t="s">
        <v>9</v>
      </c>
      <c r="C328" s="4" t="s">
        <v>10</v>
      </c>
      <c r="D328" s="4" t="s">
        <v>11</v>
      </c>
      <c r="E328" s="4" t="s">
        <v>12</v>
      </c>
      <c r="F328" s="4" t="s">
        <v>13</v>
      </c>
    </row>
    <row r="329" spans="1:6">
      <c r="A329" s="7"/>
      <c r="B329" s="7" t="s">
        <v>14</v>
      </c>
      <c r="C329" s="7" t="s">
        <v>15</v>
      </c>
      <c r="D329" s="7" t="s">
        <v>5</v>
      </c>
      <c r="E329" s="7" t="s">
        <v>16</v>
      </c>
      <c r="F329" s="11" t="s">
        <v>17</v>
      </c>
    </row>
    <row r="330" spans="1:6">
      <c r="A330" s="120" t="s">
        <v>83</v>
      </c>
      <c r="B330" s="121"/>
      <c r="C330" s="121"/>
      <c r="D330" s="121"/>
      <c r="E330" s="121"/>
      <c r="F330" s="121"/>
    </row>
    <row r="331" spans="1:6">
      <c r="A331" s="3">
        <v>1</v>
      </c>
      <c r="B331" s="3" t="s">
        <v>19</v>
      </c>
      <c r="C331" s="9">
        <v>2.7900000000000001E-2</v>
      </c>
      <c r="D331" s="9">
        <f t="shared" ref="D331:D336" si="70">(C331+0.2985)</f>
        <v>0.32639999999999997</v>
      </c>
      <c r="E331" s="8">
        <v>0.1124</v>
      </c>
      <c r="F331" s="9">
        <f t="shared" ref="F331:F336" si="71">(D331+E331)</f>
        <v>0.43879999999999997</v>
      </c>
    </row>
    <row r="332" spans="1:6">
      <c r="A332" s="3">
        <v>2</v>
      </c>
      <c r="B332" s="3" t="s">
        <v>20</v>
      </c>
      <c r="C332" s="9">
        <v>2.7900000000000001E-2</v>
      </c>
      <c r="D332" s="9">
        <f t="shared" si="70"/>
        <v>0.32639999999999997</v>
      </c>
      <c r="E332" s="8">
        <v>0.1022</v>
      </c>
      <c r="F332" s="9">
        <f t="shared" si="71"/>
        <v>0.42859999999999998</v>
      </c>
    </row>
    <row r="333" spans="1:6">
      <c r="A333" s="3">
        <v>3</v>
      </c>
      <c r="B333" s="3" t="s">
        <v>21</v>
      </c>
      <c r="C333" s="9">
        <v>2.7900000000000001E-2</v>
      </c>
      <c r="D333" s="9">
        <f t="shared" si="70"/>
        <v>0.32639999999999997</v>
      </c>
      <c r="E333" s="8">
        <v>0.1022</v>
      </c>
      <c r="F333" s="9">
        <f t="shared" si="71"/>
        <v>0.42859999999999998</v>
      </c>
    </row>
    <row r="334" spans="1:6">
      <c r="A334" s="3">
        <v>4</v>
      </c>
      <c r="B334" s="3" t="s">
        <v>22</v>
      </c>
      <c r="C334" s="9">
        <v>2.7900000000000001E-2</v>
      </c>
      <c r="D334" s="9">
        <f t="shared" si="70"/>
        <v>0.32639999999999997</v>
      </c>
      <c r="E334" s="8">
        <v>9.7100000000000006E-2</v>
      </c>
      <c r="F334" s="9">
        <f t="shared" si="71"/>
        <v>0.42349999999999999</v>
      </c>
    </row>
    <row r="335" spans="1:6">
      <c r="A335" s="3">
        <v>5</v>
      </c>
      <c r="B335" s="3" t="s">
        <v>23</v>
      </c>
      <c r="C335" s="9">
        <v>2.7900000000000001E-2</v>
      </c>
      <c r="D335" s="9">
        <f t="shared" si="70"/>
        <v>0.32639999999999997</v>
      </c>
      <c r="E335" s="8">
        <v>9.1999999999999998E-2</v>
      </c>
      <c r="F335" s="9">
        <f t="shared" si="71"/>
        <v>0.41839999999999999</v>
      </c>
    </row>
    <row r="336" spans="1:6">
      <c r="A336" s="3">
        <v>6</v>
      </c>
      <c r="B336" s="3" t="s">
        <v>24</v>
      </c>
      <c r="C336" s="9">
        <v>2.7900000000000001E-2</v>
      </c>
      <c r="D336" s="9">
        <f t="shared" si="70"/>
        <v>0.32639999999999997</v>
      </c>
      <c r="E336" s="8">
        <v>8.6900000000000005E-2</v>
      </c>
      <c r="F336" s="9">
        <f t="shared" si="71"/>
        <v>0.4133</v>
      </c>
    </row>
    <row r="338" spans="1:6">
      <c r="A338" s="117" t="s">
        <v>84</v>
      </c>
      <c r="B338" s="117"/>
      <c r="C338" s="117"/>
      <c r="D338" s="117"/>
      <c r="E338" s="117"/>
      <c r="F338" s="117"/>
    </row>
    <row r="339" spans="1:6" ht="38.25">
      <c r="A339" s="3" t="s">
        <v>8</v>
      </c>
      <c r="B339" s="3" t="s">
        <v>9</v>
      </c>
      <c r="C339" s="4" t="s">
        <v>10</v>
      </c>
      <c r="D339" s="4" t="s">
        <v>11</v>
      </c>
      <c r="E339" s="4" t="s">
        <v>12</v>
      </c>
      <c r="F339" s="4" t="s">
        <v>13</v>
      </c>
    </row>
    <row r="340" spans="1:6">
      <c r="A340" s="7"/>
      <c r="B340" s="7" t="s">
        <v>14</v>
      </c>
      <c r="C340" s="7" t="s">
        <v>15</v>
      </c>
      <c r="D340" s="7" t="s">
        <v>5</v>
      </c>
      <c r="E340" s="7" t="s">
        <v>16</v>
      </c>
      <c r="F340" s="11" t="s">
        <v>17</v>
      </c>
    </row>
    <row r="341" spans="1:6">
      <c r="A341" s="120" t="s">
        <v>85</v>
      </c>
      <c r="B341" s="121"/>
      <c r="C341" s="121"/>
      <c r="D341" s="121"/>
      <c r="E341" s="121"/>
      <c r="F341" s="121"/>
    </row>
    <row r="342" spans="1:6">
      <c r="A342" s="3">
        <v>1</v>
      </c>
      <c r="B342" s="3" t="s">
        <v>23</v>
      </c>
      <c r="C342" s="9">
        <v>2.7900000000000001E-2</v>
      </c>
      <c r="D342" s="9">
        <f t="shared" ref="D342:D344" si="72">(C342+0.2985)</f>
        <v>0.32639999999999997</v>
      </c>
      <c r="E342" s="8">
        <v>9.0300000000000005E-2</v>
      </c>
      <c r="F342" s="9">
        <f t="shared" ref="F342:F344" si="73">(D342+E342)</f>
        <v>0.41669999999999996</v>
      </c>
    </row>
    <row r="343" spans="1:6">
      <c r="A343" s="3">
        <v>2</v>
      </c>
      <c r="B343" s="3" t="s">
        <v>25</v>
      </c>
      <c r="C343" s="9">
        <v>2.7900000000000001E-2</v>
      </c>
      <c r="D343" s="9">
        <f t="shared" si="72"/>
        <v>0.32639999999999997</v>
      </c>
      <c r="E343" s="8">
        <v>8.0199999999999994E-2</v>
      </c>
      <c r="F343" s="9">
        <f t="shared" si="73"/>
        <v>0.40659999999999996</v>
      </c>
    </row>
    <row r="344" spans="1:6">
      <c r="A344" s="3">
        <v>3</v>
      </c>
      <c r="B344" s="3" t="s">
        <v>28</v>
      </c>
      <c r="C344" s="9">
        <v>2.7900000000000001E-2</v>
      </c>
      <c r="D344" s="9">
        <f t="shared" si="72"/>
        <v>0.32639999999999997</v>
      </c>
      <c r="E344" s="8">
        <v>7.5200000000000003E-2</v>
      </c>
      <c r="F344" s="9">
        <f t="shared" si="73"/>
        <v>0.40159999999999996</v>
      </c>
    </row>
  </sheetData>
  <mergeCells count="71">
    <mergeCell ref="A330:F330"/>
    <mergeCell ref="A338:F338"/>
    <mergeCell ref="A341:F341"/>
    <mergeCell ref="A306:F306"/>
    <mergeCell ref="A312:F312"/>
    <mergeCell ref="A317:F317"/>
    <mergeCell ref="A320:F320"/>
    <mergeCell ref="A327:F327"/>
    <mergeCell ref="A283:F283"/>
    <mergeCell ref="A280:F280"/>
    <mergeCell ref="A292:F292"/>
    <mergeCell ref="A295:F295"/>
    <mergeCell ref="A303:F303"/>
    <mergeCell ref="A248:F248"/>
    <mergeCell ref="A257:F257"/>
    <mergeCell ref="A260:F260"/>
    <mergeCell ref="A272:F272"/>
    <mergeCell ref="A269:F269"/>
    <mergeCell ref="A223:F223"/>
    <mergeCell ref="A226:F226"/>
    <mergeCell ref="A232:F232"/>
    <mergeCell ref="A235:F235"/>
    <mergeCell ref="A245:F245"/>
    <mergeCell ref="A196:F196"/>
    <mergeCell ref="A203:F203"/>
    <mergeCell ref="A206:F206"/>
    <mergeCell ref="A212:F212"/>
    <mergeCell ref="A217:F217"/>
    <mergeCell ref="A176:F176"/>
    <mergeCell ref="A179:F179"/>
    <mergeCell ref="A184:F184"/>
    <mergeCell ref="A187:F187"/>
    <mergeCell ref="A193:F193"/>
    <mergeCell ref="A147:F147"/>
    <mergeCell ref="A154:F154"/>
    <mergeCell ref="A157:F157"/>
    <mergeCell ref="A165:F165"/>
    <mergeCell ref="A168:F168"/>
    <mergeCell ref="A120:F120"/>
    <mergeCell ref="A127:F127"/>
    <mergeCell ref="A130:F130"/>
    <mergeCell ref="A137:F137"/>
    <mergeCell ref="A144:F144"/>
    <mergeCell ref="A101:F101"/>
    <mergeCell ref="A104:F104"/>
    <mergeCell ref="A108:F108"/>
    <mergeCell ref="A113:F113"/>
    <mergeCell ref="A117:F117"/>
    <mergeCell ref="A73:F73"/>
    <mergeCell ref="A79:F79"/>
    <mergeCell ref="A85:F85"/>
    <mergeCell ref="A88:F88"/>
    <mergeCell ref="A96:F96"/>
    <mergeCell ref="A53:F53"/>
    <mergeCell ref="A56:F56"/>
    <mergeCell ref="A60:F60"/>
    <mergeCell ref="A65:F65"/>
    <mergeCell ref="A68:F68"/>
    <mergeCell ref="A38:F38"/>
    <mergeCell ref="A1:F1"/>
    <mergeCell ref="B2:F2"/>
    <mergeCell ref="A41:F41"/>
    <mergeCell ref="A47:F47"/>
    <mergeCell ref="A13:F13"/>
    <mergeCell ref="A4:F5"/>
    <mergeCell ref="A6:F6"/>
    <mergeCell ref="A7:F11"/>
    <mergeCell ref="A3:F3"/>
    <mergeCell ref="A16:F16"/>
    <mergeCell ref="A28:F28"/>
    <mergeCell ref="A25:F25"/>
  </mergeCells>
  <pageMargins left="0.39370078740157483" right="0.39370078740157483" top="1.083333333333333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4F6B-6C14-454B-88DB-4345BB1E8DCE}">
  <sheetPr codeName="Sheet4"/>
  <dimension ref="A1:Y304"/>
  <sheetViews>
    <sheetView zoomScale="85" zoomScaleNormal="85" workbookViewId="0">
      <selection activeCell="B86" sqref="B86:I88"/>
    </sheetView>
  </sheetViews>
  <sheetFormatPr defaultColWidth="27" defaultRowHeight="15"/>
  <cols>
    <col min="1" max="1" width="27" style="12"/>
    <col min="2" max="2" width="39.85546875" style="12" customWidth="1"/>
  </cols>
  <sheetData>
    <row r="1" spans="1:24" ht="15.75">
      <c r="A1" s="43" t="s">
        <v>127</v>
      </c>
      <c r="B1" s="43" t="s">
        <v>128</v>
      </c>
    </row>
    <row r="2" spans="1:24" ht="15.75" thickBot="1">
      <c r="L2" t="s">
        <v>279</v>
      </c>
      <c r="M2">
        <v>7.5345000000000004</v>
      </c>
    </row>
    <row r="3" spans="1:24">
      <c r="A3" s="58">
        <v>1</v>
      </c>
      <c r="B3" s="61" t="s">
        <v>105</v>
      </c>
      <c r="C3" s="44" t="s">
        <v>100</v>
      </c>
      <c r="D3" s="31" t="s">
        <v>101</v>
      </c>
      <c r="E3" s="94" t="s">
        <v>9</v>
      </c>
      <c r="F3" s="97" t="s">
        <v>91</v>
      </c>
      <c r="G3" s="98"/>
      <c r="H3" s="98"/>
      <c r="I3" s="98"/>
      <c r="J3" s="99"/>
      <c r="K3" s="94" t="s">
        <v>92</v>
      </c>
      <c r="N3" s="58">
        <v>1</v>
      </c>
      <c r="O3" s="61" t="s">
        <v>105</v>
      </c>
      <c r="P3" s="44" t="s">
        <v>100</v>
      </c>
      <c r="Q3" s="31" t="s">
        <v>101</v>
      </c>
      <c r="R3" s="94" t="s">
        <v>9</v>
      </c>
      <c r="S3" s="97" t="s">
        <v>91</v>
      </c>
      <c r="T3" s="98"/>
      <c r="U3" s="98"/>
      <c r="V3" s="98"/>
      <c r="W3" s="99"/>
      <c r="X3" s="94" t="s">
        <v>92</v>
      </c>
    </row>
    <row r="4" spans="1:24" ht="15.75" thickBot="1">
      <c r="A4" s="59">
        <v>1</v>
      </c>
      <c r="B4" s="62" t="s">
        <v>105</v>
      </c>
      <c r="C4" s="45"/>
      <c r="D4" s="32" t="s">
        <v>102</v>
      </c>
      <c r="E4" s="95"/>
      <c r="F4" s="100" t="s">
        <v>93</v>
      </c>
      <c r="G4" s="101"/>
      <c r="H4" s="101"/>
      <c r="I4" s="101"/>
      <c r="J4" s="102"/>
      <c r="K4" s="95"/>
      <c r="N4" s="59">
        <v>1</v>
      </c>
      <c r="O4" s="62" t="s">
        <v>105</v>
      </c>
      <c r="P4" s="45"/>
      <c r="Q4" s="32" t="s">
        <v>102</v>
      </c>
      <c r="R4" s="95"/>
      <c r="S4" s="100" t="s">
        <v>93</v>
      </c>
      <c r="T4" s="101"/>
      <c r="U4" s="101"/>
      <c r="V4" s="101"/>
      <c r="W4" s="102"/>
      <c r="X4" s="95"/>
    </row>
    <row r="5" spans="1:24" ht="15.75" thickBot="1">
      <c r="A5" s="59">
        <v>1</v>
      </c>
      <c r="B5" s="62" t="s">
        <v>105</v>
      </c>
      <c r="C5" s="45"/>
      <c r="D5" s="32"/>
      <c r="E5" s="95"/>
      <c r="F5" s="14" t="s">
        <v>94</v>
      </c>
      <c r="G5" s="14" t="s">
        <v>95</v>
      </c>
      <c r="H5" s="14" t="s">
        <v>96</v>
      </c>
      <c r="I5" s="14" t="s">
        <v>97</v>
      </c>
      <c r="J5" s="14" t="s">
        <v>98</v>
      </c>
      <c r="K5" s="96"/>
      <c r="N5" s="59">
        <v>1</v>
      </c>
      <c r="O5" s="62" t="s">
        <v>105</v>
      </c>
      <c r="P5" s="45"/>
      <c r="Q5" s="32"/>
      <c r="R5" s="95"/>
      <c r="S5" s="14" t="s">
        <v>94</v>
      </c>
      <c r="T5" s="14" t="s">
        <v>95</v>
      </c>
      <c r="U5" s="14" t="s">
        <v>96</v>
      </c>
      <c r="V5" s="14" t="s">
        <v>97</v>
      </c>
      <c r="W5" s="14" t="s">
        <v>98</v>
      </c>
      <c r="X5" s="96"/>
    </row>
    <row r="6" spans="1:24" ht="15.75" thickBot="1">
      <c r="A6" s="59">
        <v>1</v>
      </c>
      <c r="B6" s="62" t="s">
        <v>105</v>
      </c>
      <c r="C6" s="88" t="s">
        <v>103</v>
      </c>
      <c r="D6" s="91" t="s">
        <v>104</v>
      </c>
      <c r="E6" s="22" t="s">
        <v>19</v>
      </c>
      <c r="F6" s="15">
        <f t="shared" ref="F6:J12" si="0">ROUND(S6/$M$2,4)</f>
        <v>6.8999999999999999E-3</v>
      </c>
      <c r="G6" s="15">
        <f t="shared" si="0"/>
        <v>7.1000000000000004E-3</v>
      </c>
      <c r="H6" s="15">
        <f t="shared" si="0"/>
        <v>7.4000000000000003E-3</v>
      </c>
      <c r="I6" s="15">
        <f t="shared" si="0"/>
        <v>7.6E-3</v>
      </c>
      <c r="J6" s="15">
        <f t="shared" si="0"/>
        <v>7.7999999999999996E-3</v>
      </c>
      <c r="K6" s="15" t="s">
        <v>280</v>
      </c>
      <c r="N6" s="59">
        <v>1</v>
      </c>
      <c r="O6" s="62" t="s">
        <v>105</v>
      </c>
      <c r="P6" s="88" t="s">
        <v>103</v>
      </c>
      <c r="Q6" s="91" t="s">
        <v>104</v>
      </c>
      <c r="R6" s="22" t="s">
        <v>19</v>
      </c>
      <c r="S6" s="21">
        <v>5.1999999999999998E-2</v>
      </c>
      <c r="T6" s="15">
        <v>5.3600000000000002E-2</v>
      </c>
      <c r="U6" s="15">
        <v>5.5399999999999998E-2</v>
      </c>
      <c r="V6" s="15">
        <v>5.7099999999999998E-2</v>
      </c>
      <c r="W6" s="15">
        <v>5.8900000000000001E-2</v>
      </c>
      <c r="X6" s="15" t="s">
        <v>99</v>
      </c>
    </row>
    <row r="7" spans="1:24" ht="15.75" thickBot="1">
      <c r="A7" s="59">
        <v>1</v>
      </c>
      <c r="B7" s="62" t="s">
        <v>105</v>
      </c>
      <c r="C7" s="89"/>
      <c r="D7" s="92"/>
      <c r="E7" s="23" t="s">
        <v>20</v>
      </c>
      <c r="F7" s="15">
        <f t="shared" si="0"/>
        <v>5.3E-3</v>
      </c>
      <c r="G7" s="15">
        <f t="shared" si="0"/>
        <v>5.4999999999999997E-3</v>
      </c>
      <c r="H7" s="15">
        <f t="shared" si="0"/>
        <v>5.7000000000000002E-3</v>
      </c>
      <c r="I7" s="15">
        <f t="shared" si="0"/>
        <v>5.7999999999999996E-3</v>
      </c>
      <c r="J7" s="15">
        <f t="shared" si="0"/>
        <v>6.0000000000000001E-3</v>
      </c>
      <c r="K7" s="15" t="s">
        <v>280</v>
      </c>
      <c r="N7" s="59">
        <v>1</v>
      </c>
      <c r="O7" s="62" t="s">
        <v>105</v>
      </c>
      <c r="P7" s="89"/>
      <c r="Q7" s="92"/>
      <c r="R7" s="23" t="s">
        <v>20</v>
      </c>
      <c r="S7" s="21">
        <v>0.04</v>
      </c>
      <c r="T7" s="15">
        <v>4.1300000000000003E-2</v>
      </c>
      <c r="U7" s="15">
        <v>4.2599999999999999E-2</v>
      </c>
      <c r="V7" s="15">
        <v>4.3999999999999997E-2</v>
      </c>
      <c r="W7" s="15">
        <v>4.53E-2</v>
      </c>
      <c r="X7" s="15" t="s">
        <v>99</v>
      </c>
    </row>
    <row r="8" spans="1:24" ht="15.75" thickBot="1">
      <c r="A8" s="59">
        <v>1</v>
      </c>
      <c r="B8" s="62" t="s">
        <v>105</v>
      </c>
      <c r="C8" s="89"/>
      <c r="D8" s="92"/>
      <c r="E8" s="23" t="s">
        <v>21</v>
      </c>
      <c r="F8" s="15">
        <f t="shared" si="0"/>
        <v>5.1999999999999998E-3</v>
      </c>
      <c r="G8" s="15">
        <f t="shared" si="0"/>
        <v>5.4000000000000003E-3</v>
      </c>
      <c r="H8" s="15">
        <f t="shared" si="0"/>
        <v>5.4999999999999997E-3</v>
      </c>
      <c r="I8" s="15">
        <f t="shared" si="0"/>
        <v>5.7000000000000002E-3</v>
      </c>
      <c r="J8" s="15">
        <f t="shared" si="0"/>
        <v>5.8999999999999999E-3</v>
      </c>
      <c r="K8" s="15" t="s">
        <v>280</v>
      </c>
      <c r="N8" s="59">
        <v>1</v>
      </c>
      <c r="O8" s="62" t="s">
        <v>105</v>
      </c>
      <c r="P8" s="89"/>
      <c r="Q8" s="92"/>
      <c r="R8" s="23" t="s">
        <v>21</v>
      </c>
      <c r="S8" s="21">
        <v>3.9199999999999999E-2</v>
      </c>
      <c r="T8" s="15">
        <v>4.0500000000000001E-2</v>
      </c>
      <c r="U8" s="15">
        <v>4.1799999999999997E-2</v>
      </c>
      <c r="V8" s="15">
        <v>4.3099999999999999E-2</v>
      </c>
      <c r="W8" s="15">
        <v>4.4400000000000002E-2</v>
      </c>
      <c r="X8" s="15" t="s">
        <v>99</v>
      </c>
    </row>
    <row r="9" spans="1:24" ht="15.75" thickBot="1">
      <c r="A9" s="59">
        <v>1</v>
      </c>
      <c r="B9" s="62" t="s">
        <v>105</v>
      </c>
      <c r="C9" s="89"/>
      <c r="D9" s="92"/>
      <c r="E9" s="23" t="s">
        <v>22</v>
      </c>
      <c r="F9" s="15">
        <f t="shared" si="0"/>
        <v>5.0000000000000001E-3</v>
      </c>
      <c r="G9" s="15">
        <f t="shared" si="0"/>
        <v>5.1999999999999998E-3</v>
      </c>
      <c r="H9" s="15">
        <f t="shared" si="0"/>
        <v>5.4000000000000003E-3</v>
      </c>
      <c r="I9" s="15">
        <f t="shared" si="0"/>
        <v>5.4999999999999997E-3</v>
      </c>
      <c r="J9" s="15">
        <f t="shared" si="0"/>
        <v>5.7000000000000002E-3</v>
      </c>
      <c r="K9" s="15" t="s">
        <v>280</v>
      </c>
      <c r="N9" s="59">
        <v>1</v>
      </c>
      <c r="O9" s="62" t="s">
        <v>105</v>
      </c>
      <c r="P9" s="89"/>
      <c r="Q9" s="92"/>
      <c r="R9" s="23" t="s">
        <v>22</v>
      </c>
      <c r="S9" s="21">
        <v>3.7999999999999999E-2</v>
      </c>
      <c r="T9" s="15">
        <v>3.9199999999999999E-2</v>
      </c>
      <c r="U9" s="15">
        <v>4.0500000000000001E-2</v>
      </c>
      <c r="V9" s="15">
        <v>4.1799999999999997E-2</v>
      </c>
      <c r="W9" s="15">
        <v>4.3099999999999999E-2</v>
      </c>
      <c r="X9" s="15" t="s">
        <v>99</v>
      </c>
    </row>
    <row r="10" spans="1:24" ht="15.75" thickBot="1">
      <c r="A10" s="59">
        <v>1</v>
      </c>
      <c r="B10" s="62" t="s">
        <v>105</v>
      </c>
      <c r="C10" s="89"/>
      <c r="D10" s="92"/>
      <c r="E10" s="23" t="s">
        <v>23</v>
      </c>
      <c r="F10" s="15">
        <f t="shared" si="0"/>
        <v>4.7999999999999996E-3</v>
      </c>
      <c r="G10" s="15">
        <f t="shared" si="0"/>
        <v>4.8999999999999998E-3</v>
      </c>
      <c r="H10" s="15">
        <f t="shared" si="0"/>
        <v>5.1000000000000004E-3</v>
      </c>
      <c r="I10" s="15">
        <f t="shared" si="0"/>
        <v>5.3E-3</v>
      </c>
      <c r="J10" s="15">
        <f t="shared" si="0"/>
        <v>5.4000000000000003E-3</v>
      </c>
      <c r="K10" s="15" t="s">
        <v>280</v>
      </c>
      <c r="N10" s="59">
        <v>1</v>
      </c>
      <c r="O10" s="62" t="s">
        <v>105</v>
      </c>
      <c r="P10" s="89"/>
      <c r="Q10" s="92"/>
      <c r="R10" s="23" t="s">
        <v>23</v>
      </c>
      <c r="S10" s="21">
        <v>3.5999999999999997E-2</v>
      </c>
      <c r="T10" s="15">
        <v>3.7100000000000001E-2</v>
      </c>
      <c r="U10" s="15">
        <v>3.8399999999999997E-2</v>
      </c>
      <c r="V10" s="15">
        <v>3.9600000000000003E-2</v>
      </c>
      <c r="W10" s="15">
        <v>4.0800000000000003E-2</v>
      </c>
      <c r="X10" s="15" t="s">
        <v>99</v>
      </c>
    </row>
    <row r="11" spans="1:24" ht="15.75" thickBot="1">
      <c r="A11" s="59">
        <v>1</v>
      </c>
      <c r="B11" s="62" t="s">
        <v>105</v>
      </c>
      <c r="C11" s="89"/>
      <c r="D11" s="92"/>
      <c r="E11" s="23" t="s">
        <v>24</v>
      </c>
      <c r="F11" s="15">
        <f t="shared" si="0"/>
        <v>4.4999999999999997E-3</v>
      </c>
      <c r="G11" s="15">
        <f t="shared" si="0"/>
        <v>4.5999999999999999E-3</v>
      </c>
      <c r="H11" s="15">
        <f t="shared" si="0"/>
        <v>4.7999999999999996E-3</v>
      </c>
      <c r="I11" s="15">
        <f t="shared" si="0"/>
        <v>5.0000000000000001E-3</v>
      </c>
      <c r="J11" s="15">
        <f t="shared" si="0"/>
        <v>5.1000000000000004E-3</v>
      </c>
      <c r="K11" s="15" t="s">
        <v>280</v>
      </c>
      <c r="N11" s="59">
        <v>1</v>
      </c>
      <c r="O11" s="62" t="s">
        <v>105</v>
      </c>
      <c r="P11" s="89"/>
      <c r="Q11" s="92"/>
      <c r="R11" s="23" t="s">
        <v>24</v>
      </c>
      <c r="S11" s="21">
        <v>3.4000000000000002E-2</v>
      </c>
      <c r="T11" s="15">
        <v>3.5000000000000003E-2</v>
      </c>
      <c r="U11" s="15">
        <v>3.6200000000000003E-2</v>
      </c>
      <c r="V11" s="15">
        <v>3.7400000000000003E-2</v>
      </c>
      <c r="W11" s="15">
        <v>3.8600000000000002E-2</v>
      </c>
      <c r="X11" s="15" t="s">
        <v>99</v>
      </c>
    </row>
    <row r="12" spans="1:24" ht="15.75" thickBot="1">
      <c r="A12" s="59">
        <v>1</v>
      </c>
      <c r="B12" s="62" t="s">
        <v>105</v>
      </c>
      <c r="C12" s="90"/>
      <c r="D12" s="93"/>
      <c r="E12" s="24" t="s">
        <v>25</v>
      </c>
      <c r="F12" s="15">
        <f t="shared" si="0"/>
        <v>4.1999999999999997E-3</v>
      </c>
      <c r="G12" s="15">
        <f t="shared" si="0"/>
        <v>4.4000000000000003E-3</v>
      </c>
      <c r="H12" s="15">
        <f t="shared" si="0"/>
        <v>4.4999999999999997E-3</v>
      </c>
      <c r="I12" s="15">
        <f t="shared" si="0"/>
        <v>4.7000000000000002E-3</v>
      </c>
      <c r="J12" s="15">
        <f t="shared" si="0"/>
        <v>4.7999999999999996E-3</v>
      </c>
      <c r="K12" s="15" t="s">
        <v>280</v>
      </c>
      <c r="N12" s="59">
        <v>1</v>
      </c>
      <c r="O12" s="62" t="s">
        <v>105</v>
      </c>
      <c r="P12" s="90"/>
      <c r="Q12" s="93"/>
      <c r="R12" s="24" t="s">
        <v>25</v>
      </c>
      <c r="S12" s="21">
        <v>3.2000000000000001E-2</v>
      </c>
      <c r="T12" s="15">
        <v>3.3000000000000002E-2</v>
      </c>
      <c r="U12" s="15">
        <v>3.4099999999999998E-2</v>
      </c>
      <c r="V12" s="15">
        <v>3.5099999999999999E-2</v>
      </c>
      <c r="W12" s="15">
        <v>3.6200000000000003E-2</v>
      </c>
      <c r="X12" s="15" t="s">
        <v>99</v>
      </c>
    </row>
    <row r="13" spans="1:24">
      <c r="A13" s="59">
        <v>2</v>
      </c>
      <c r="B13" s="63" t="s">
        <v>107</v>
      </c>
      <c r="C13" s="46" t="s">
        <v>100</v>
      </c>
      <c r="D13" s="31" t="s">
        <v>101</v>
      </c>
      <c r="E13" s="94" t="s">
        <v>9</v>
      </c>
      <c r="F13" s="97" t="s">
        <v>91</v>
      </c>
      <c r="G13" s="98"/>
      <c r="H13" s="98"/>
      <c r="I13" s="98"/>
      <c r="J13" s="99"/>
      <c r="K13" s="94" t="s">
        <v>92</v>
      </c>
      <c r="N13" s="59">
        <v>2</v>
      </c>
      <c r="O13" s="63" t="s">
        <v>107</v>
      </c>
      <c r="P13" s="46" t="s">
        <v>100</v>
      </c>
      <c r="Q13" s="31" t="s">
        <v>101</v>
      </c>
      <c r="R13" s="94" t="s">
        <v>9</v>
      </c>
      <c r="S13" s="97" t="s">
        <v>91</v>
      </c>
      <c r="T13" s="98"/>
      <c r="U13" s="98"/>
      <c r="V13" s="98"/>
      <c r="W13" s="99"/>
      <c r="X13" s="94" t="s">
        <v>92</v>
      </c>
    </row>
    <row r="14" spans="1:24" ht="15.75" thickBot="1">
      <c r="A14" s="59">
        <v>2</v>
      </c>
      <c r="B14" s="63" t="s">
        <v>107</v>
      </c>
      <c r="C14" s="47"/>
      <c r="D14" s="32" t="s">
        <v>102</v>
      </c>
      <c r="E14" s="95"/>
      <c r="F14" s="100" t="s">
        <v>93</v>
      </c>
      <c r="G14" s="101"/>
      <c r="H14" s="101"/>
      <c r="I14" s="101"/>
      <c r="J14" s="102"/>
      <c r="K14" s="95"/>
      <c r="N14" s="59">
        <v>2</v>
      </c>
      <c r="O14" s="63" t="s">
        <v>107</v>
      </c>
      <c r="P14" s="47"/>
      <c r="Q14" s="32" t="s">
        <v>102</v>
      </c>
      <c r="R14" s="95"/>
      <c r="S14" s="100" t="s">
        <v>93</v>
      </c>
      <c r="T14" s="101"/>
      <c r="U14" s="101"/>
      <c r="V14" s="101"/>
      <c r="W14" s="102"/>
      <c r="X14" s="95"/>
    </row>
    <row r="15" spans="1:24" ht="15.75" thickBot="1">
      <c r="A15" s="59">
        <v>2</v>
      </c>
      <c r="B15" s="63" t="s">
        <v>107</v>
      </c>
      <c r="C15" s="48"/>
      <c r="D15" s="33"/>
      <c r="E15" s="96"/>
      <c r="F15" s="14" t="s">
        <v>94</v>
      </c>
      <c r="G15" s="14" t="s">
        <v>95</v>
      </c>
      <c r="H15" s="14" t="s">
        <v>96</v>
      </c>
      <c r="I15" s="14" t="s">
        <v>97</v>
      </c>
      <c r="J15" s="14" t="s">
        <v>98</v>
      </c>
      <c r="K15" s="96"/>
      <c r="N15" s="59">
        <v>2</v>
      </c>
      <c r="O15" s="63" t="s">
        <v>107</v>
      </c>
      <c r="P15" s="48"/>
      <c r="Q15" s="33"/>
      <c r="R15" s="96"/>
      <c r="S15" s="14" t="s">
        <v>94</v>
      </c>
      <c r="T15" s="14" t="s">
        <v>95</v>
      </c>
      <c r="U15" s="14" t="s">
        <v>96</v>
      </c>
      <c r="V15" s="14" t="s">
        <v>97</v>
      </c>
      <c r="W15" s="14" t="s">
        <v>98</v>
      </c>
      <c r="X15" s="96"/>
    </row>
    <row r="16" spans="1:24" ht="15.75" thickBot="1">
      <c r="A16" s="59">
        <v>2</v>
      </c>
      <c r="B16" s="63" t="s">
        <v>107</v>
      </c>
      <c r="C16" s="49" t="s">
        <v>103</v>
      </c>
      <c r="D16" s="34" t="s">
        <v>104</v>
      </c>
      <c r="E16" s="15" t="s">
        <v>19</v>
      </c>
      <c r="F16" s="15">
        <f t="shared" ref="F16:J23" si="1">ROUND(S16/$M$2,4)</f>
        <v>4.0000000000000001E-3</v>
      </c>
      <c r="G16" s="15">
        <f t="shared" si="1"/>
        <v>4.1000000000000003E-3</v>
      </c>
      <c r="H16" s="15">
        <f t="shared" si="1"/>
        <v>4.1999999999999997E-3</v>
      </c>
      <c r="I16" s="15">
        <f t="shared" si="1"/>
        <v>4.1999999999999997E-3</v>
      </c>
      <c r="J16" s="15">
        <f t="shared" si="1"/>
        <v>4.3E-3</v>
      </c>
      <c r="K16" s="15" t="s">
        <v>280</v>
      </c>
      <c r="N16" s="59">
        <v>2</v>
      </c>
      <c r="O16" s="63" t="s">
        <v>107</v>
      </c>
      <c r="P16" s="49" t="s">
        <v>103</v>
      </c>
      <c r="Q16" s="34" t="s">
        <v>104</v>
      </c>
      <c r="R16" s="15" t="s">
        <v>19</v>
      </c>
      <c r="S16" s="15">
        <v>3.04E-2</v>
      </c>
      <c r="T16" s="15">
        <v>3.0800000000000001E-2</v>
      </c>
      <c r="U16" s="15">
        <v>3.1399999999999997E-2</v>
      </c>
      <c r="V16" s="15">
        <v>3.1899999999999998E-2</v>
      </c>
      <c r="W16" s="15">
        <v>3.2399999999999998E-2</v>
      </c>
      <c r="X16" s="15" t="s">
        <v>99</v>
      </c>
    </row>
    <row r="17" spans="1:24" ht="15.75" thickBot="1">
      <c r="A17" s="59">
        <v>2</v>
      </c>
      <c r="B17" s="63" t="s">
        <v>107</v>
      </c>
      <c r="C17" s="50"/>
      <c r="D17" s="35"/>
      <c r="E17" s="15" t="s">
        <v>20</v>
      </c>
      <c r="F17" s="15">
        <f t="shared" si="1"/>
        <v>4.0000000000000001E-3</v>
      </c>
      <c r="G17" s="15">
        <f t="shared" si="1"/>
        <v>4.1000000000000003E-3</v>
      </c>
      <c r="H17" s="15">
        <f t="shared" si="1"/>
        <v>4.1999999999999997E-3</v>
      </c>
      <c r="I17" s="15">
        <f t="shared" si="1"/>
        <v>4.1999999999999997E-3</v>
      </c>
      <c r="J17" s="15">
        <f t="shared" si="1"/>
        <v>4.3E-3</v>
      </c>
      <c r="K17" s="15" t="s">
        <v>280</v>
      </c>
      <c r="N17" s="59">
        <v>2</v>
      </c>
      <c r="O17" s="63" t="s">
        <v>107</v>
      </c>
      <c r="P17" s="50"/>
      <c r="Q17" s="35"/>
      <c r="R17" s="15" t="s">
        <v>20</v>
      </c>
      <c r="S17" s="15">
        <v>3.04E-2</v>
      </c>
      <c r="T17" s="15">
        <v>3.0800000000000001E-2</v>
      </c>
      <c r="U17" s="15">
        <v>3.1399999999999997E-2</v>
      </c>
      <c r="V17" s="15">
        <v>3.1899999999999998E-2</v>
      </c>
      <c r="W17" s="15">
        <v>3.2399999999999998E-2</v>
      </c>
      <c r="X17" s="15" t="s">
        <v>99</v>
      </c>
    </row>
    <row r="18" spans="1:24" ht="15.75" thickBot="1">
      <c r="A18" s="59">
        <v>2</v>
      </c>
      <c r="B18" s="63" t="s">
        <v>107</v>
      </c>
      <c r="C18" s="50"/>
      <c r="D18" s="35"/>
      <c r="E18" s="15" t="s">
        <v>21</v>
      </c>
      <c r="F18" s="15">
        <f t="shared" si="1"/>
        <v>4.0000000000000001E-3</v>
      </c>
      <c r="G18" s="15">
        <f t="shared" si="1"/>
        <v>4.1000000000000003E-3</v>
      </c>
      <c r="H18" s="15">
        <f t="shared" si="1"/>
        <v>4.1999999999999997E-3</v>
      </c>
      <c r="I18" s="15">
        <f t="shared" si="1"/>
        <v>4.1999999999999997E-3</v>
      </c>
      <c r="J18" s="15">
        <f t="shared" si="1"/>
        <v>4.3E-3</v>
      </c>
      <c r="K18" s="15" t="s">
        <v>280</v>
      </c>
      <c r="N18" s="59">
        <v>2</v>
      </c>
      <c r="O18" s="63" t="s">
        <v>107</v>
      </c>
      <c r="P18" s="50"/>
      <c r="Q18" s="35"/>
      <c r="R18" s="15" t="s">
        <v>21</v>
      </c>
      <c r="S18" s="15">
        <v>3.04E-2</v>
      </c>
      <c r="T18" s="15">
        <v>3.0800000000000001E-2</v>
      </c>
      <c r="U18" s="15">
        <v>3.1399999999999997E-2</v>
      </c>
      <c r="V18" s="15">
        <v>3.1899999999999998E-2</v>
      </c>
      <c r="W18" s="15">
        <v>3.2399999999999998E-2</v>
      </c>
      <c r="X18" s="15" t="s">
        <v>99</v>
      </c>
    </row>
    <row r="19" spans="1:24" ht="15.75" thickBot="1">
      <c r="A19" s="59">
        <v>2</v>
      </c>
      <c r="B19" s="63" t="s">
        <v>107</v>
      </c>
      <c r="C19" s="50"/>
      <c r="D19" s="35"/>
      <c r="E19" s="15" t="s">
        <v>22</v>
      </c>
      <c r="F19" s="15">
        <f t="shared" si="1"/>
        <v>3.5999999999999999E-3</v>
      </c>
      <c r="G19" s="15">
        <f t="shared" si="1"/>
        <v>3.7000000000000002E-3</v>
      </c>
      <c r="H19" s="15">
        <f t="shared" si="1"/>
        <v>3.7000000000000002E-3</v>
      </c>
      <c r="I19" s="15">
        <f t="shared" si="1"/>
        <v>3.8E-3</v>
      </c>
      <c r="J19" s="15">
        <f t="shared" si="1"/>
        <v>3.8999999999999998E-3</v>
      </c>
      <c r="K19" s="15" t="s">
        <v>280</v>
      </c>
      <c r="N19" s="59">
        <v>2</v>
      </c>
      <c r="O19" s="63" t="s">
        <v>107</v>
      </c>
      <c r="P19" s="50"/>
      <c r="Q19" s="35"/>
      <c r="R19" s="15" t="s">
        <v>22</v>
      </c>
      <c r="S19" s="15">
        <v>2.7300000000000001E-2</v>
      </c>
      <c r="T19" s="15">
        <v>2.7799999999999998E-2</v>
      </c>
      <c r="U19" s="15">
        <v>2.8199999999999999E-2</v>
      </c>
      <c r="V19" s="15">
        <v>2.87E-2</v>
      </c>
      <c r="W19" s="15">
        <v>2.92E-2</v>
      </c>
      <c r="X19" s="15" t="s">
        <v>99</v>
      </c>
    </row>
    <row r="20" spans="1:24" ht="15.75" thickBot="1">
      <c r="A20" s="59">
        <v>2</v>
      </c>
      <c r="B20" s="63" t="s">
        <v>107</v>
      </c>
      <c r="C20" s="50"/>
      <c r="D20" s="35"/>
      <c r="E20" s="15" t="s">
        <v>23</v>
      </c>
      <c r="F20" s="15">
        <f t="shared" si="1"/>
        <v>3.5999999999999999E-3</v>
      </c>
      <c r="G20" s="15">
        <f t="shared" si="1"/>
        <v>3.7000000000000002E-3</v>
      </c>
      <c r="H20" s="15">
        <f t="shared" si="1"/>
        <v>3.7000000000000002E-3</v>
      </c>
      <c r="I20" s="15">
        <f t="shared" si="1"/>
        <v>3.8E-3</v>
      </c>
      <c r="J20" s="15">
        <f t="shared" si="1"/>
        <v>3.8999999999999998E-3</v>
      </c>
      <c r="K20" s="15" t="s">
        <v>280</v>
      </c>
      <c r="N20" s="59">
        <v>2</v>
      </c>
      <c r="O20" s="63" t="s">
        <v>107</v>
      </c>
      <c r="P20" s="50"/>
      <c r="Q20" s="35"/>
      <c r="R20" s="15" t="s">
        <v>23</v>
      </c>
      <c r="S20" s="15">
        <v>2.7300000000000001E-2</v>
      </c>
      <c r="T20" s="15">
        <v>2.7799999999999998E-2</v>
      </c>
      <c r="U20" s="15">
        <v>2.8199999999999999E-2</v>
      </c>
      <c r="V20" s="15">
        <v>2.87E-2</v>
      </c>
      <c r="W20" s="15">
        <v>2.92E-2</v>
      </c>
      <c r="X20" s="15" t="s">
        <v>99</v>
      </c>
    </row>
    <row r="21" spans="1:24" ht="15.75" thickBot="1">
      <c r="A21" s="59">
        <v>2</v>
      </c>
      <c r="B21" s="63" t="s">
        <v>107</v>
      </c>
      <c r="C21" s="50"/>
      <c r="D21" s="35"/>
      <c r="E21" s="15" t="s">
        <v>24</v>
      </c>
      <c r="F21" s="15">
        <f t="shared" si="1"/>
        <v>3.3999999999999998E-3</v>
      </c>
      <c r="G21" s="15">
        <f t="shared" si="1"/>
        <v>3.5000000000000001E-3</v>
      </c>
      <c r="H21" s="15">
        <f t="shared" si="1"/>
        <v>3.5000000000000001E-3</v>
      </c>
      <c r="I21" s="15">
        <f t="shared" si="1"/>
        <v>3.5999999999999999E-3</v>
      </c>
      <c r="J21" s="15">
        <f t="shared" si="1"/>
        <v>3.7000000000000002E-3</v>
      </c>
      <c r="K21" s="15" t="s">
        <v>280</v>
      </c>
      <c r="N21" s="59">
        <v>2</v>
      </c>
      <c r="O21" s="63" t="s">
        <v>107</v>
      </c>
      <c r="P21" s="50"/>
      <c r="Q21" s="35"/>
      <c r="R21" s="15" t="s">
        <v>24</v>
      </c>
      <c r="S21" s="15">
        <v>2.58E-2</v>
      </c>
      <c r="T21" s="15">
        <v>2.6200000000000001E-2</v>
      </c>
      <c r="U21" s="15">
        <v>2.6700000000000002E-2</v>
      </c>
      <c r="V21" s="15">
        <v>2.7099999999999999E-2</v>
      </c>
      <c r="W21" s="15">
        <v>2.76E-2</v>
      </c>
      <c r="X21" s="15" t="s">
        <v>99</v>
      </c>
    </row>
    <row r="22" spans="1:24" ht="15.75" thickBot="1">
      <c r="A22" s="59">
        <v>2</v>
      </c>
      <c r="B22" s="63" t="s">
        <v>107</v>
      </c>
      <c r="C22" s="50"/>
      <c r="D22" s="35"/>
      <c r="E22" s="15" t="s">
        <v>25</v>
      </c>
      <c r="F22" s="15">
        <f t="shared" si="1"/>
        <v>3.2000000000000002E-3</v>
      </c>
      <c r="G22" s="15">
        <f t="shared" si="1"/>
        <v>3.3E-3</v>
      </c>
      <c r="H22" s="15">
        <f t="shared" si="1"/>
        <v>3.3E-3</v>
      </c>
      <c r="I22" s="15">
        <f t="shared" si="1"/>
        <v>3.3999999999999998E-3</v>
      </c>
      <c r="J22" s="15">
        <f t="shared" si="1"/>
        <v>3.3999999999999998E-3</v>
      </c>
      <c r="K22" s="15" t="s">
        <v>280</v>
      </c>
      <c r="N22" s="59">
        <v>2</v>
      </c>
      <c r="O22" s="63" t="s">
        <v>107</v>
      </c>
      <c r="P22" s="50"/>
      <c r="Q22" s="35"/>
      <c r="R22" s="15" t="s">
        <v>25</v>
      </c>
      <c r="S22" s="15">
        <v>2.4299999999999999E-2</v>
      </c>
      <c r="T22" s="15">
        <v>2.47E-2</v>
      </c>
      <c r="U22" s="15">
        <v>2.5000000000000001E-2</v>
      </c>
      <c r="V22" s="15">
        <v>2.5499999999999998E-2</v>
      </c>
      <c r="W22" s="15">
        <v>2.5899999999999999E-2</v>
      </c>
      <c r="X22" s="15" t="s">
        <v>99</v>
      </c>
    </row>
    <row r="23" spans="1:24" ht="15.75" thickBot="1">
      <c r="A23" s="59">
        <v>2</v>
      </c>
      <c r="B23" s="63" t="s">
        <v>107</v>
      </c>
      <c r="C23" s="50"/>
      <c r="D23" s="35"/>
      <c r="E23" s="15" t="s">
        <v>28</v>
      </c>
      <c r="F23" s="15">
        <f t="shared" si="1"/>
        <v>3.0000000000000001E-3</v>
      </c>
      <c r="G23" s="15">
        <f t="shared" si="1"/>
        <v>3.0999999999999999E-3</v>
      </c>
      <c r="H23" s="15">
        <f t="shared" si="1"/>
        <v>3.0999999999999999E-3</v>
      </c>
      <c r="I23" s="15">
        <f t="shared" si="1"/>
        <v>3.2000000000000002E-3</v>
      </c>
      <c r="J23" s="15">
        <f t="shared" si="1"/>
        <v>3.2000000000000002E-3</v>
      </c>
      <c r="K23" s="15" t="s">
        <v>280</v>
      </c>
      <c r="N23" s="59">
        <v>2</v>
      </c>
      <c r="O23" s="63" t="s">
        <v>107</v>
      </c>
      <c r="P23" s="50"/>
      <c r="Q23" s="35"/>
      <c r="R23" s="15" t="s">
        <v>28</v>
      </c>
      <c r="S23" s="15">
        <v>2.2800000000000001E-2</v>
      </c>
      <c r="T23" s="15">
        <v>2.3199999999999998E-2</v>
      </c>
      <c r="U23" s="15">
        <v>2.35E-2</v>
      </c>
      <c r="V23" s="15">
        <v>2.4E-2</v>
      </c>
      <c r="W23" s="15">
        <v>2.4299999999999999E-2</v>
      </c>
      <c r="X23" s="15" t="s">
        <v>99</v>
      </c>
    </row>
    <row r="24" spans="1:24">
      <c r="A24" s="59">
        <v>3</v>
      </c>
      <c r="B24" s="62" t="s">
        <v>108</v>
      </c>
      <c r="C24" s="46" t="s">
        <v>100</v>
      </c>
      <c r="D24" s="31" t="s">
        <v>101</v>
      </c>
      <c r="E24" s="94" t="s">
        <v>9</v>
      </c>
      <c r="F24" s="97" t="s">
        <v>91</v>
      </c>
      <c r="G24" s="98"/>
      <c r="H24" s="98"/>
      <c r="I24" s="98"/>
      <c r="J24" s="99"/>
      <c r="K24" s="94" t="s">
        <v>92</v>
      </c>
      <c r="N24" s="59">
        <v>3</v>
      </c>
      <c r="O24" s="62" t="s">
        <v>108</v>
      </c>
      <c r="P24" s="46" t="s">
        <v>100</v>
      </c>
      <c r="Q24" s="31" t="s">
        <v>101</v>
      </c>
      <c r="R24" s="94" t="s">
        <v>9</v>
      </c>
      <c r="S24" s="97" t="s">
        <v>91</v>
      </c>
      <c r="T24" s="98"/>
      <c r="U24" s="98"/>
      <c r="V24" s="98"/>
      <c r="W24" s="99"/>
      <c r="X24" s="94" t="s">
        <v>92</v>
      </c>
    </row>
    <row r="25" spans="1:24" ht="15.75" thickBot="1">
      <c r="A25" s="59">
        <v>3</v>
      </c>
      <c r="B25" s="62" t="s">
        <v>108</v>
      </c>
      <c r="C25" s="47"/>
      <c r="D25" s="32" t="s">
        <v>102</v>
      </c>
      <c r="E25" s="95"/>
      <c r="F25" s="100" t="s">
        <v>93</v>
      </c>
      <c r="G25" s="101"/>
      <c r="H25" s="101"/>
      <c r="I25" s="101"/>
      <c r="J25" s="102"/>
      <c r="K25" s="95"/>
      <c r="N25" s="59">
        <v>3</v>
      </c>
      <c r="O25" s="62" t="s">
        <v>108</v>
      </c>
      <c r="P25" s="47"/>
      <c r="Q25" s="32" t="s">
        <v>102</v>
      </c>
      <c r="R25" s="95"/>
      <c r="S25" s="100" t="s">
        <v>93</v>
      </c>
      <c r="T25" s="101"/>
      <c r="U25" s="101"/>
      <c r="V25" s="101"/>
      <c r="W25" s="102"/>
      <c r="X25" s="95"/>
    </row>
    <row r="26" spans="1:24" ht="15.75" thickBot="1">
      <c r="A26" s="59">
        <v>3</v>
      </c>
      <c r="B26" s="62" t="s">
        <v>108</v>
      </c>
      <c r="C26" s="48"/>
      <c r="D26" s="33"/>
      <c r="E26" s="96"/>
      <c r="F26" s="14" t="s">
        <v>94</v>
      </c>
      <c r="G26" s="14" t="s">
        <v>95</v>
      </c>
      <c r="H26" s="14" t="s">
        <v>96</v>
      </c>
      <c r="I26" s="14" t="s">
        <v>97</v>
      </c>
      <c r="J26" s="14" t="s">
        <v>98</v>
      </c>
      <c r="K26" s="96"/>
      <c r="N26" s="59">
        <v>3</v>
      </c>
      <c r="O26" s="62" t="s">
        <v>108</v>
      </c>
      <c r="P26" s="48"/>
      <c r="Q26" s="33"/>
      <c r="R26" s="96"/>
      <c r="S26" s="14" t="s">
        <v>94</v>
      </c>
      <c r="T26" s="14" t="s">
        <v>95</v>
      </c>
      <c r="U26" s="14" t="s">
        <v>96</v>
      </c>
      <c r="V26" s="14" t="s">
        <v>97</v>
      </c>
      <c r="W26" s="14" t="s">
        <v>98</v>
      </c>
      <c r="X26" s="96"/>
    </row>
    <row r="27" spans="1:24" ht="15.75" thickBot="1">
      <c r="A27" s="59">
        <v>3</v>
      </c>
      <c r="B27" s="62" t="s">
        <v>108</v>
      </c>
      <c r="C27" s="49" t="s">
        <v>103</v>
      </c>
      <c r="D27" s="34" t="s">
        <v>104</v>
      </c>
      <c r="E27" s="15" t="s">
        <v>19</v>
      </c>
      <c r="F27" s="15">
        <f t="shared" ref="F27:J31" si="2">ROUND(S27/$M$2,4)</f>
        <v>2.8999999999999998E-3</v>
      </c>
      <c r="G27" s="15">
        <f t="shared" si="2"/>
        <v>3.0999999999999999E-3</v>
      </c>
      <c r="H27" s="15">
        <f t="shared" si="2"/>
        <v>3.2000000000000002E-3</v>
      </c>
      <c r="I27" s="15">
        <f t="shared" si="2"/>
        <v>3.3E-3</v>
      </c>
      <c r="J27" s="15">
        <f t="shared" si="2"/>
        <v>3.3999999999999998E-3</v>
      </c>
      <c r="K27" s="15" t="s">
        <v>280</v>
      </c>
      <c r="N27" s="59">
        <v>3</v>
      </c>
      <c r="O27" s="62" t="s">
        <v>108</v>
      </c>
      <c r="P27" s="49" t="s">
        <v>103</v>
      </c>
      <c r="Q27" s="34" t="s">
        <v>104</v>
      </c>
      <c r="R27" s="15" t="s">
        <v>19</v>
      </c>
      <c r="S27" s="15">
        <v>2.2100000000000002E-2</v>
      </c>
      <c r="T27" s="15">
        <v>2.3199999999999998E-2</v>
      </c>
      <c r="U27" s="15">
        <v>2.41E-2</v>
      </c>
      <c r="V27" s="15">
        <v>2.4899999999999999E-2</v>
      </c>
      <c r="W27" s="15">
        <v>2.5700000000000001E-2</v>
      </c>
      <c r="X27" s="15" t="s">
        <v>99</v>
      </c>
    </row>
    <row r="28" spans="1:24" ht="15.75" thickBot="1">
      <c r="A28" s="59">
        <v>3</v>
      </c>
      <c r="B28" s="62" t="s">
        <v>108</v>
      </c>
      <c r="C28" s="50"/>
      <c r="D28" s="35"/>
      <c r="E28" s="15" t="s">
        <v>20</v>
      </c>
      <c r="F28" s="15">
        <f t="shared" si="2"/>
        <v>2.8999999999999998E-3</v>
      </c>
      <c r="G28" s="15">
        <f t="shared" si="2"/>
        <v>3.0999999999999999E-3</v>
      </c>
      <c r="H28" s="15">
        <f t="shared" si="2"/>
        <v>3.2000000000000002E-3</v>
      </c>
      <c r="I28" s="15">
        <f t="shared" si="2"/>
        <v>3.3E-3</v>
      </c>
      <c r="J28" s="15">
        <f t="shared" si="2"/>
        <v>3.3999999999999998E-3</v>
      </c>
      <c r="K28" s="15" t="s">
        <v>280</v>
      </c>
      <c r="N28" s="59">
        <v>3</v>
      </c>
      <c r="O28" s="62" t="s">
        <v>108</v>
      </c>
      <c r="P28" s="50"/>
      <c r="Q28" s="35"/>
      <c r="R28" s="15" t="s">
        <v>20</v>
      </c>
      <c r="S28" s="15">
        <v>2.1899999999999999E-2</v>
      </c>
      <c r="T28" s="15">
        <v>2.3E-2</v>
      </c>
      <c r="U28" s="15">
        <v>2.3800000000000002E-2</v>
      </c>
      <c r="V28" s="15">
        <v>2.46E-2</v>
      </c>
      <c r="W28" s="15">
        <v>2.5399999999999999E-2</v>
      </c>
      <c r="X28" s="15" t="s">
        <v>99</v>
      </c>
    </row>
    <row r="29" spans="1:24" ht="15.75" thickBot="1">
      <c r="A29" s="59">
        <v>3</v>
      </c>
      <c r="B29" s="62" t="s">
        <v>108</v>
      </c>
      <c r="C29" s="50"/>
      <c r="D29" s="35"/>
      <c r="E29" s="15" t="s">
        <v>21</v>
      </c>
      <c r="F29" s="15">
        <f t="shared" si="2"/>
        <v>2.5999999999999999E-3</v>
      </c>
      <c r="G29" s="15">
        <f t="shared" si="2"/>
        <v>2.7000000000000001E-3</v>
      </c>
      <c r="H29" s="15">
        <f t="shared" si="2"/>
        <v>2.8E-3</v>
      </c>
      <c r="I29" s="15">
        <f t="shared" si="2"/>
        <v>2.8999999999999998E-3</v>
      </c>
      <c r="J29" s="15">
        <f t="shared" si="2"/>
        <v>3.0000000000000001E-3</v>
      </c>
      <c r="K29" s="15" t="s">
        <v>280</v>
      </c>
      <c r="N29" s="59">
        <v>3</v>
      </c>
      <c r="O29" s="62" t="s">
        <v>108</v>
      </c>
      <c r="P29" s="50"/>
      <c r="Q29" s="35"/>
      <c r="R29" s="15" t="s">
        <v>21</v>
      </c>
      <c r="S29" s="15">
        <v>1.9699999999999999E-2</v>
      </c>
      <c r="T29" s="15">
        <v>2.07E-2</v>
      </c>
      <c r="U29" s="15">
        <v>2.1399999999999999E-2</v>
      </c>
      <c r="V29" s="15">
        <v>2.2200000000000001E-2</v>
      </c>
      <c r="W29" s="15">
        <v>2.29E-2</v>
      </c>
      <c r="X29" s="15" t="s">
        <v>99</v>
      </c>
    </row>
    <row r="30" spans="1:24" ht="15.75" thickBot="1">
      <c r="A30" s="59">
        <v>3</v>
      </c>
      <c r="B30" s="62" t="s">
        <v>108</v>
      </c>
      <c r="C30" s="50"/>
      <c r="D30" s="35"/>
      <c r="E30" s="15" t="s">
        <v>22</v>
      </c>
      <c r="F30" s="15">
        <f t="shared" si="2"/>
        <v>2.5000000000000001E-3</v>
      </c>
      <c r="G30" s="15">
        <f t="shared" si="2"/>
        <v>2.5999999999999999E-3</v>
      </c>
      <c r="H30" s="15">
        <f t="shared" si="2"/>
        <v>2.7000000000000001E-3</v>
      </c>
      <c r="I30" s="15">
        <f t="shared" si="2"/>
        <v>2.8E-3</v>
      </c>
      <c r="J30" s="15">
        <f t="shared" si="2"/>
        <v>2.8999999999999998E-3</v>
      </c>
      <c r="K30" s="15" t="s">
        <v>280</v>
      </c>
      <c r="N30" s="59">
        <v>3</v>
      </c>
      <c r="O30" s="62" t="s">
        <v>108</v>
      </c>
      <c r="P30" s="50"/>
      <c r="Q30" s="35"/>
      <c r="R30" s="15" t="s">
        <v>22</v>
      </c>
      <c r="S30" s="15">
        <v>1.8700000000000001E-2</v>
      </c>
      <c r="T30" s="15">
        <v>1.9599999999999999E-2</v>
      </c>
      <c r="U30" s="15">
        <v>2.0199999999999999E-2</v>
      </c>
      <c r="V30" s="15">
        <v>2.0899999999999998E-2</v>
      </c>
      <c r="W30" s="15">
        <v>2.1600000000000001E-2</v>
      </c>
      <c r="X30" s="15" t="s">
        <v>99</v>
      </c>
    </row>
    <row r="31" spans="1:24" ht="15.75" thickBot="1">
      <c r="A31" s="59">
        <v>3</v>
      </c>
      <c r="B31" s="62" t="s">
        <v>108</v>
      </c>
      <c r="C31" s="50"/>
      <c r="D31" s="35"/>
      <c r="E31" s="15" t="s">
        <v>23</v>
      </c>
      <c r="F31" s="15">
        <f t="shared" si="2"/>
        <v>2.2000000000000001E-3</v>
      </c>
      <c r="G31" s="15">
        <f t="shared" si="2"/>
        <v>2.3E-3</v>
      </c>
      <c r="H31" s="15">
        <f t="shared" si="2"/>
        <v>2.3999999999999998E-3</v>
      </c>
      <c r="I31" s="15">
        <f t="shared" si="2"/>
        <v>2.5000000000000001E-3</v>
      </c>
      <c r="J31" s="15">
        <f t="shared" si="2"/>
        <v>2.5000000000000001E-3</v>
      </c>
      <c r="K31" s="15" t="s">
        <v>280</v>
      </c>
      <c r="N31" s="59">
        <v>3</v>
      </c>
      <c r="O31" s="62" t="s">
        <v>108</v>
      </c>
      <c r="P31" s="50"/>
      <c r="Q31" s="35"/>
      <c r="R31" s="15" t="s">
        <v>23</v>
      </c>
      <c r="S31" s="15">
        <v>1.6400000000000001E-2</v>
      </c>
      <c r="T31" s="15">
        <v>1.72E-2</v>
      </c>
      <c r="U31" s="15">
        <v>1.78E-2</v>
      </c>
      <c r="V31" s="15">
        <v>1.8499999999999999E-2</v>
      </c>
      <c r="W31" s="15">
        <v>1.9099999999999999E-2</v>
      </c>
      <c r="X31" s="15" t="s">
        <v>99</v>
      </c>
    </row>
    <row r="32" spans="1:24">
      <c r="A32" s="59">
        <v>3</v>
      </c>
      <c r="B32" s="63" t="s">
        <v>109</v>
      </c>
      <c r="C32" s="46" t="s">
        <v>100</v>
      </c>
      <c r="D32" s="31" t="s">
        <v>101</v>
      </c>
      <c r="E32" s="94" t="s">
        <v>9</v>
      </c>
      <c r="F32" s="97" t="s">
        <v>91</v>
      </c>
      <c r="G32" s="98"/>
      <c r="H32" s="98"/>
      <c r="I32" s="98"/>
      <c r="J32" s="99"/>
      <c r="K32" s="94" t="s">
        <v>92</v>
      </c>
      <c r="N32" s="59">
        <v>3</v>
      </c>
      <c r="O32" s="63" t="s">
        <v>109</v>
      </c>
      <c r="P32" s="46" t="s">
        <v>100</v>
      </c>
      <c r="Q32" s="31" t="s">
        <v>101</v>
      </c>
      <c r="R32" s="94" t="s">
        <v>9</v>
      </c>
      <c r="S32" s="97" t="s">
        <v>91</v>
      </c>
      <c r="T32" s="98"/>
      <c r="U32" s="98"/>
      <c r="V32" s="98"/>
      <c r="W32" s="99"/>
      <c r="X32" s="94" t="s">
        <v>92</v>
      </c>
    </row>
    <row r="33" spans="1:24" ht="15.75" thickBot="1">
      <c r="A33" s="59">
        <v>3</v>
      </c>
      <c r="B33" s="63" t="s">
        <v>109</v>
      </c>
      <c r="C33" s="47"/>
      <c r="D33" s="32" t="s">
        <v>102</v>
      </c>
      <c r="E33" s="95"/>
      <c r="F33" s="100" t="s">
        <v>93</v>
      </c>
      <c r="G33" s="101"/>
      <c r="H33" s="101"/>
      <c r="I33" s="101"/>
      <c r="J33" s="102"/>
      <c r="K33" s="95"/>
      <c r="N33" s="59">
        <v>3</v>
      </c>
      <c r="O33" s="63" t="s">
        <v>109</v>
      </c>
      <c r="P33" s="47"/>
      <c r="Q33" s="32" t="s">
        <v>102</v>
      </c>
      <c r="R33" s="95"/>
      <c r="S33" s="100" t="s">
        <v>93</v>
      </c>
      <c r="T33" s="101"/>
      <c r="U33" s="101"/>
      <c r="V33" s="101"/>
      <c r="W33" s="102"/>
      <c r="X33" s="95"/>
    </row>
    <row r="34" spans="1:24" ht="15.75" thickBot="1">
      <c r="A34" s="59">
        <v>3</v>
      </c>
      <c r="B34" s="63" t="s">
        <v>109</v>
      </c>
      <c r="C34" s="48"/>
      <c r="D34" s="33"/>
      <c r="E34" s="96"/>
      <c r="F34" s="14" t="s">
        <v>94</v>
      </c>
      <c r="G34" s="14" t="s">
        <v>95</v>
      </c>
      <c r="H34" s="14" t="s">
        <v>96</v>
      </c>
      <c r="I34" s="14" t="s">
        <v>97</v>
      </c>
      <c r="J34" s="14" t="s">
        <v>98</v>
      </c>
      <c r="K34" s="96"/>
      <c r="N34" s="59">
        <v>3</v>
      </c>
      <c r="O34" s="63" t="s">
        <v>109</v>
      </c>
      <c r="P34" s="48"/>
      <c r="Q34" s="33"/>
      <c r="R34" s="96"/>
      <c r="S34" s="14" t="s">
        <v>94</v>
      </c>
      <c r="T34" s="14" t="s">
        <v>95</v>
      </c>
      <c r="U34" s="14" t="s">
        <v>96</v>
      </c>
      <c r="V34" s="14" t="s">
        <v>97</v>
      </c>
      <c r="W34" s="14" t="s">
        <v>98</v>
      </c>
      <c r="X34" s="96"/>
    </row>
    <row r="35" spans="1:24" ht="15.75" thickBot="1">
      <c r="A35" s="59">
        <v>3</v>
      </c>
      <c r="B35" s="63" t="s">
        <v>109</v>
      </c>
      <c r="C35" s="49" t="s">
        <v>103</v>
      </c>
      <c r="D35" s="34" t="s">
        <v>104</v>
      </c>
      <c r="E35" s="15" t="s">
        <v>20</v>
      </c>
      <c r="F35" s="15">
        <f t="shared" ref="F35:J38" si="3">ROUND(S35/$M$2,4)</f>
        <v>8.8999999999999999E-3</v>
      </c>
      <c r="G35" s="15">
        <f t="shared" si="3"/>
        <v>9.1000000000000004E-3</v>
      </c>
      <c r="H35" s="15">
        <f t="shared" si="3"/>
        <v>9.4000000000000004E-3</v>
      </c>
      <c r="I35" s="15">
        <f t="shared" si="3"/>
        <v>9.5999999999999992E-3</v>
      </c>
      <c r="J35" s="15">
        <f t="shared" si="3"/>
        <v>9.7999999999999997E-3</v>
      </c>
      <c r="K35" s="15" t="s">
        <v>280</v>
      </c>
      <c r="N35" s="59">
        <v>3</v>
      </c>
      <c r="O35" s="63" t="s">
        <v>109</v>
      </c>
      <c r="P35" s="49" t="s">
        <v>103</v>
      </c>
      <c r="Q35" s="34" t="s">
        <v>104</v>
      </c>
      <c r="R35" s="15" t="s">
        <v>20</v>
      </c>
      <c r="S35" s="15">
        <v>6.7199999999999996E-2</v>
      </c>
      <c r="T35" s="15">
        <v>6.8900000000000003E-2</v>
      </c>
      <c r="U35" s="15">
        <v>7.0699999999999999E-2</v>
      </c>
      <c r="V35" s="15">
        <v>7.2400000000000006E-2</v>
      </c>
      <c r="W35" s="15">
        <v>7.4200000000000002E-2</v>
      </c>
      <c r="X35" s="15" t="s">
        <v>99</v>
      </c>
    </row>
    <row r="36" spans="1:24" ht="15.75" thickBot="1">
      <c r="A36" s="59">
        <v>3</v>
      </c>
      <c r="B36" s="63" t="s">
        <v>109</v>
      </c>
      <c r="C36" s="50"/>
      <c r="D36" s="35"/>
      <c r="E36" s="15" t="s">
        <v>21</v>
      </c>
      <c r="F36" s="15">
        <f t="shared" si="3"/>
        <v>8.5000000000000006E-3</v>
      </c>
      <c r="G36" s="15">
        <f t="shared" si="3"/>
        <v>8.6999999999999994E-3</v>
      </c>
      <c r="H36" s="15">
        <f t="shared" si="3"/>
        <v>8.8999999999999999E-3</v>
      </c>
      <c r="I36" s="15">
        <f t="shared" si="3"/>
        <v>9.1000000000000004E-3</v>
      </c>
      <c r="J36" s="15">
        <f t="shared" si="3"/>
        <v>9.4000000000000004E-3</v>
      </c>
      <c r="K36" s="15" t="s">
        <v>280</v>
      </c>
      <c r="N36" s="59">
        <v>3</v>
      </c>
      <c r="O36" s="63" t="s">
        <v>109</v>
      </c>
      <c r="P36" s="50"/>
      <c r="Q36" s="35"/>
      <c r="R36" s="15" t="s">
        <v>21</v>
      </c>
      <c r="S36" s="15">
        <v>6.3899999999999998E-2</v>
      </c>
      <c r="T36" s="15">
        <v>6.5500000000000003E-2</v>
      </c>
      <c r="U36" s="15">
        <v>6.7199999999999996E-2</v>
      </c>
      <c r="V36" s="15">
        <v>6.88E-2</v>
      </c>
      <c r="W36" s="15">
        <v>7.0499999999999993E-2</v>
      </c>
      <c r="X36" s="15" t="s">
        <v>99</v>
      </c>
    </row>
    <row r="37" spans="1:24" ht="15.75" thickBot="1">
      <c r="A37" s="59">
        <v>3</v>
      </c>
      <c r="B37" s="63" t="s">
        <v>109</v>
      </c>
      <c r="C37" s="50"/>
      <c r="D37" s="35"/>
      <c r="E37" s="15" t="s">
        <v>22</v>
      </c>
      <c r="F37" s="15">
        <f t="shared" si="3"/>
        <v>8.0000000000000002E-3</v>
      </c>
      <c r="G37" s="15">
        <f t="shared" si="3"/>
        <v>8.2000000000000007E-3</v>
      </c>
      <c r="H37" s="15">
        <f t="shared" si="3"/>
        <v>8.5000000000000006E-3</v>
      </c>
      <c r="I37" s="15">
        <f t="shared" si="3"/>
        <v>8.6999999999999994E-3</v>
      </c>
      <c r="J37" s="15">
        <f t="shared" si="3"/>
        <v>8.8999999999999999E-3</v>
      </c>
      <c r="K37" s="15" t="s">
        <v>280</v>
      </c>
      <c r="N37" s="59">
        <v>3</v>
      </c>
      <c r="O37" s="63" t="s">
        <v>109</v>
      </c>
      <c r="P37" s="50"/>
      <c r="Q37" s="35"/>
      <c r="R37" s="15" t="s">
        <v>22</v>
      </c>
      <c r="S37" s="15">
        <v>6.0499999999999998E-2</v>
      </c>
      <c r="T37" s="15">
        <v>6.2100000000000002E-2</v>
      </c>
      <c r="U37" s="15">
        <v>6.3700000000000007E-2</v>
      </c>
      <c r="V37" s="15">
        <v>6.5199999999999994E-2</v>
      </c>
      <c r="W37" s="15">
        <v>6.6900000000000001E-2</v>
      </c>
      <c r="X37" s="15" t="s">
        <v>99</v>
      </c>
    </row>
    <row r="38" spans="1:24" ht="15.75" thickBot="1">
      <c r="A38" s="59">
        <v>3</v>
      </c>
      <c r="B38" s="63" t="s">
        <v>109</v>
      </c>
      <c r="C38" s="50"/>
      <c r="D38" s="35"/>
      <c r="E38" s="15" t="s">
        <v>23</v>
      </c>
      <c r="F38" s="15">
        <f t="shared" si="3"/>
        <v>8.0000000000000002E-3</v>
      </c>
      <c r="G38" s="15">
        <f t="shared" si="3"/>
        <v>8.2000000000000007E-3</v>
      </c>
      <c r="H38" s="15">
        <f t="shared" si="3"/>
        <v>8.5000000000000006E-3</v>
      </c>
      <c r="I38" s="15">
        <f t="shared" si="3"/>
        <v>8.6999999999999994E-3</v>
      </c>
      <c r="J38" s="15">
        <f t="shared" si="3"/>
        <v>8.8999999999999999E-3</v>
      </c>
      <c r="K38" s="15" t="s">
        <v>280</v>
      </c>
      <c r="N38" s="59">
        <v>3</v>
      </c>
      <c r="O38" s="63" t="s">
        <v>109</v>
      </c>
      <c r="P38" s="50"/>
      <c r="Q38" s="35"/>
      <c r="R38" s="15" t="s">
        <v>23</v>
      </c>
      <c r="S38" s="15">
        <v>6.0499999999999998E-2</v>
      </c>
      <c r="T38" s="15">
        <v>6.2100000000000002E-2</v>
      </c>
      <c r="U38" s="15">
        <v>6.3700000000000007E-2</v>
      </c>
      <c r="V38" s="15">
        <v>6.5199999999999994E-2</v>
      </c>
      <c r="W38" s="15">
        <v>6.6900000000000001E-2</v>
      </c>
      <c r="X38" s="15" t="s">
        <v>99</v>
      </c>
    </row>
    <row r="39" spans="1:24">
      <c r="A39" s="59">
        <v>4</v>
      </c>
      <c r="B39" s="63" t="s">
        <v>110</v>
      </c>
      <c r="C39" s="46" t="s">
        <v>100</v>
      </c>
      <c r="D39" s="36" t="s">
        <v>101</v>
      </c>
      <c r="E39" s="103" t="s">
        <v>9</v>
      </c>
      <c r="F39" s="106" t="s">
        <v>91</v>
      </c>
      <c r="G39" s="107"/>
      <c r="H39" s="107"/>
      <c r="I39" s="107"/>
      <c r="J39" s="108"/>
      <c r="K39" s="103" t="s">
        <v>92</v>
      </c>
      <c r="N39" s="59">
        <v>4</v>
      </c>
      <c r="O39" s="63" t="s">
        <v>110</v>
      </c>
      <c r="P39" s="46" t="s">
        <v>100</v>
      </c>
      <c r="Q39" s="36" t="s">
        <v>101</v>
      </c>
      <c r="R39" s="103" t="s">
        <v>9</v>
      </c>
      <c r="S39" s="106" t="s">
        <v>91</v>
      </c>
      <c r="T39" s="107"/>
      <c r="U39" s="107"/>
      <c r="V39" s="107"/>
      <c r="W39" s="108"/>
      <c r="X39" s="103" t="s">
        <v>92</v>
      </c>
    </row>
    <row r="40" spans="1:24" ht="15.75" thickBot="1">
      <c r="A40" s="59">
        <v>4</v>
      </c>
      <c r="B40" s="63" t="s">
        <v>110</v>
      </c>
      <c r="C40" s="47"/>
      <c r="D40" s="37" t="s">
        <v>102</v>
      </c>
      <c r="E40" s="104"/>
      <c r="F40" s="109" t="s">
        <v>93</v>
      </c>
      <c r="G40" s="110"/>
      <c r="H40" s="110"/>
      <c r="I40" s="110"/>
      <c r="J40" s="111"/>
      <c r="K40" s="104"/>
      <c r="N40" s="59">
        <v>4</v>
      </c>
      <c r="O40" s="63" t="s">
        <v>110</v>
      </c>
      <c r="P40" s="47"/>
      <c r="Q40" s="37" t="s">
        <v>102</v>
      </c>
      <c r="R40" s="104"/>
      <c r="S40" s="109" t="s">
        <v>93</v>
      </c>
      <c r="T40" s="110"/>
      <c r="U40" s="110"/>
      <c r="V40" s="110"/>
      <c r="W40" s="111"/>
      <c r="X40" s="104"/>
    </row>
    <row r="41" spans="1:24" ht="15.75" thickBot="1">
      <c r="A41" s="59">
        <v>4</v>
      </c>
      <c r="B41" s="63" t="s">
        <v>110</v>
      </c>
      <c r="C41" s="48"/>
      <c r="D41" s="38"/>
      <c r="E41" s="105"/>
      <c r="F41" s="28" t="s">
        <v>94</v>
      </c>
      <c r="G41" s="28" t="s">
        <v>95</v>
      </c>
      <c r="H41" s="28" t="s">
        <v>96</v>
      </c>
      <c r="I41" s="28" t="s">
        <v>97</v>
      </c>
      <c r="J41" s="28" t="s">
        <v>98</v>
      </c>
      <c r="K41" s="105"/>
      <c r="N41" s="59">
        <v>4</v>
      </c>
      <c r="O41" s="63" t="s">
        <v>110</v>
      </c>
      <c r="P41" s="48"/>
      <c r="Q41" s="38"/>
      <c r="R41" s="105"/>
      <c r="S41" s="28" t="s">
        <v>94</v>
      </c>
      <c r="T41" s="28" t="s">
        <v>95</v>
      </c>
      <c r="U41" s="28" t="s">
        <v>96</v>
      </c>
      <c r="V41" s="28" t="s">
        <v>97</v>
      </c>
      <c r="W41" s="28" t="s">
        <v>98</v>
      </c>
      <c r="X41" s="105"/>
    </row>
    <row r="42" spans="1:24" ht="15.75" thickBot="1">
      <c r="A42" s="59">
        <v>4</v>
      </c>
      <c r="B42" s="63" t="s">
        <v>110</v>
      </c>
      <c r="C42" s="49" t="s">
        <v>103</v>
      </c>
      <c r="D42" s="34" t="s">
        <v>104</v>
      </c>
      <c r="E42" s="29" t="s">
        <v>20</v>
      </c>
      <c r="F42" s="15">
        <f t="shared" ref="F42:J44" si="4">ROUND(S42/$M$2,4)</f>
        <v>6.1999999999999998E-3</v>
      </c>
      <c r="G42" s="15">
        <f t="shared" si="4"/>
        <v>6.4000000000000003E-3</v>
      </c>
      <c r="H42" s="15">
        <f t="shared" si="4"/>
        <v>6.6E-3</v>
      </c>
      <c r="I42" s="15">
        <f t="shared" si="4"/>
        <v>6.7999999999999996E-3</v>
      </c>
      <c r="J42" s="15">
        <f t="shared" si="4"/>
        <v>7.0000000000000001E-3</v>
      </c>
      <c r="K42" s="29" t="s">
        <v>280</v>
      </c>
      <c r="N42" s="59">
        <v>4</v>
      </c>
      <c r="O42" s="63" t="s">
        <v>110</v>
      </c>
      <c r="P42" s="49" t="s">
        <v>103</v>
      </c>
      <c r="Q42" s="34" t="s">
        <v>104</v>
      </c>
      <c r="R42" s="29" t="s">
        <v>20</v>
      </c>
      <c r="S42" s="29">
        <v>4.7E-2</v>
      </c>
      <c r="T42" s="29">
        <v>4.8300000000000003E-2</v>
      </c>
      <c r="U42" s="29">
        <v>4.9599999999999998E-2</v>
      </c>
      <c r="V42" s="29">
        <v>5.0900000000000001E-2</v>
      </c>
      <c r="W42" s="29">
        <v>5.2400000000000002E-2</v>
      </c>
      <c r="X42" s="29" t="s">
        <v>99</v>
      </c>
    </row>
    <row r="43" spans="1:24" ht="15.75" thickBot="1">
      <c r="A43" s="59">
        <v>4</v>
      </c>
      <c r="B43" s="63" t="s">
        <v>110</v>
      </c>
      <c r="C43" s="49"/>
      <c r="D43" s="34"/>
      <c r="E43" s="29" t="s">
        <v>21</v>
      </c>
      <c r="F43" s="15">
        <f t="shared" si="4"/>
        <v>6.1999999999999998E-3</v>
      </c>
      <c r="G43" s="15">
        <f t="shared" si="4"/>
        <v>6.4000000000000003E-3</v>
      </c>
      <c r="H43" s="15">
        <f t="shared" si="4"/>
        <v>6.6E-3</v>
      </c>
      <c r="I43" s="15">
        <f t="shared" si="4"/>
        <v>6.7999999999999996E-3</v>
      </c>
      <c r="J43" s="15">
        <f t="shared" si="4"/>
        <v>7.0000000000000001E-3</v>
      </c>
      <c r="K43" s="29" t="s">
        <v>280</v>
      </c>
      <c r="N43" s="59">
        <v>4</v>
      </c>
      <c r="O43" s="63" t="s">
        <v>110</v>
      </c>
      <c r="P43" s="49"/>
      <c r="Q43" s="34"/>
      <c r="R43" s="29" t="s">
        <v>21</v>
      </c>
      <c r="S43" s="29">
        <v>4.7E-2</v>
      </c>
      <c r="T43" s="29">
        <v>4.8300000000000003E-2</v>
      </c>
      <c r="U43" s="29">
        <v>4.9599999999999998E-2</v>
      </c>
      <c r="V43" s="29">
        <v>5.0900000000000001E-2</v>
      </c>
      <c r="W43" s="29">
        <v>5.2400000000000002E-2</v>
      </c>
      <c r="X43" s="29" t="s">
        <v>99</v>
      </c>
    </row>
    <row r="44" spans="1:24" ht="15.75" thickBot="1">
      <c r="A44" s="59">
        <v>4</v>
      </c>
      <c r="B44" s="63" t="s">
        <v>110</v>
      </c>
      <c r="C44" s="50"/>
      <c r="D44" s="35"/>
      <c r="E44" s="29" t="s">
        <v>22</v>
      </c>
      <c r="F44" s="15">
        <f t="shared" si="4"/>
        <v>5.8999999999999999E-3</v>
      </c>
      <c r="G44" s="15">
        <f t="shared" si="4"/>
        <v>6.1000000000000004E-3</v>
      </c>
      <c r="H44" s="15">
        <f t="shared" si="4"/>
        <v>6.3E-3</v>
      </c>
      <c r="I44" s="15">
        <f t="shared" si="4"/>
        <v>6.4000000000000003E-3</v>
      </c>
      <c r="J44" s="15">
        <f t="shared" si="4"/>
        <v>6.6E-3</v>
      </c>
      <c r="K44" s="29" t="s">
        <v>280</v>
      </c>
      <c r="N44" s="59">
        <v>4</v>
      </c>
      <c r="O44" s="63" t="s">
        <v>110</v>
      </c>
      <c r="P44" s="50"/>
      <c r="Q44" s="35"/>
      <c r="R44" s="29" t="s">
        <v>22</v>
      </c>
      <c r="S44" s="29">
        <v>4.4699999999999997E-2</v>
      </c>
      <c r="T44" s="29">
        <v>4.5900000000000003E-2</v>
      </c>
      <c r="U44" s="29">
        <v>4.7100000000000003E-2</v>
      </c>
      <c r="V44" s="29">
        <v>4.8399999999999999E-2</v>
      </c>
      <c r="W44" s="29">
        <v>4.9799999999999997E-2</v>
      </c>
      <c r="X44" s="29" t="s">
        <v>99</v>
      </c>
    </row>
    <row r="45" spans="1:24">
      <c r="A45" s="59">
        <v>4</v>
      </c>
      <c r="B45" s="63" t="s">
        <v>111</v>
      </c>
      <c r="C45" s="46" t="s">
        <v>100</v>
      </c>
      <c r="D45" s="31" t="s">
        <v>101</v>
      </c>
      <c r="E45" s="94" t="s">
        <v>9</v>
      </c>
      <c r="F45" s="97" t="s">
        <v>91</v>
      </c>
      <c r="G45" s="98"/>
      <c r="H45" s="98"/>
      <c r="I45" s="98"/>
      <c r="J45" s="99"/>
      <c r="K45" s="94" t="s">
        <v>92</v>
      </c>
      <c r="N45" s="59">
        <v>4</v>
      </c>
      <c r="O45" s="63" t="s">
        <v>111</v>
      </c>
      <c r="P45" s="46" t="s">
        <v>100</v>
      </c>
      <c r="Q45" s="31" t="s">
        <v>101</v>
      </c>
      <c r="R45" s="94" t="s">
        <v>9</v>
      </c>
      <c r="S45" s="97" t="s">
        <v>91</v>
      </c>
      <c r="T45" s="98"/>
      <c r="U45" s="98"/>
      <c r="V45" s="98"/>
      <c r="W45" s="99"/>
      <c r="X45" s="94" t="s">
        <v>92</v>
      </c>
    </row>
    <row r="46" spans="1:24" ht="15.75" thickBot="1">
      <c r="A46" s="59">
        <v>4</v>
      </c>
      <c r="B46" s="63" t="s">
        <v>111</v>
      </c>
      <c r="C46" s="47"/>
      <c r="D46" s="32" t="s">
        <v>102</v>
      </c>
      <c r="E46" s="95"/>
      <c r="F46" s="100" t="s">
        <v>93</v>
      </c>
      <c r="G46" s="101"/>
      <c r="H46" s="101"/>
      <c r="I46" s="101"/>
      <c r="J46" s="102"/>
      <c r="K46" s="95"/>
      <c r="N46" s="59">
        <v>4</v>
      </c>
      <c r="O46" s="63" t="s">
        <v>111</v>
      </c>
      <c r="P46" s="47"/>
      <c r="Q46" s="32" t="s">
        <v>102</v>
      </c>
      <c r="R46" s="95"/>
      <c r="S46" s="100" t="s">
        <v>93</v>
      </c>
      <c r="T46" s="101"/>
      <c r="U46" s="101"/>
      <c r="V46" s="101"/>
      <c r="W46" s="102"/>
      <c r="X46" s="95"/>
    </row>
    <row r="47" spans="1:24" ht="15.75" thickBot="1">
      <c r="A47" s="59">
        <v>4</v>
      </c>
      <c r="B47" s="63" t="s">
        <v>111</v>
      </c>
      <c r="C47" s="48"/>
      <c r="D47" s="33"/>
      <c r="E47" s="96"/>
      <c r="F47" s="14" t="s">
        <v>94</v>
      </c>
      <c r="G47" s="14" t="s">
        <v>95</v>
      </c>
      <c r="H47" s="14" t="s">
        <v>96</v>
      </c>
      <c r="I47" s="14" t="s">
        <v>97</v>
      </c>
      <c r="J47" s="14" t="s">
        <v>98</v>
      </c>
      <c r="K47" s="96"/>
      <c r="N47" s="59">
        <v>4</v>
      </c>
      <c r="O47" s="63" t="s">
        <v>111</v>
      </c>
      <c r="P47" s="48"/>
      <c r="Q47" s="33"/>
      <c r="R47" s="96"/>
      <c r="S47" s="14" t="s">
        <v>94</v>
      </c>
      <c r="T47" s="14" t="s">
        <v>95</v>
      </c>
      <c r="U47" s="14" t="s">
        <v>96</v>
      </c>
      <c r="V47" s="14" t="s">
        <v>97</v>
      </c>
      <c r="W47" s="14" t="s">
        <v>98</v>
      </c>
      <c r="X47" s="96"/>
    </row>
    <row r="48" spans="1:24" ht="15.75" thickBot="1">
      <c r="A48" s="59">
        <v>4</v>
      </c>
      <c r="B48" s="63" t="s">
        <v>111</v>
      </c>
      <c r="C48" s="49" t="s">
        <v>103</v>
      </c>
      <c r="D48" s="34" t="s">
        <v>104</v>
      </c>
      <c r="E48" s="15" t="s">
        <v>20</v>
      </c>
      <c r="F48" s="15">
        <f t="shared" ref="F48:J50" si="5">ROUND(S48/$M$2,4)</f>
        <v>5.5999999999999999E-3</v>
      </c>
      <c r="G48" s="15">
        <f t="shared" si="5"/>
        <v>5.5999999999999999E-3</v>
      </c>
      <c r="H48" s="15">
        <f t="shared" si="5"/>
        <v>5.5999999999999999E-3</v>
      </c>
      <c r="I48" s="15">
        <f t="shared" si="5"/>
        <v>5.5999999999999999E-3</v>
      </c>
      <c r="J48" s="15">
        <f t="shared" si="5"/>
        <v>5.5999999999999999E-3</v>
      </c>
      <c r="K48" s="15" t="s">
        <v>280</v>
      </c>
      <c r="N48" s="59">
        <v>4</v>
      </c>
      <c r="O48" s="63" t="s">
        <v>111</v>
      </c>
      <c r="P48" s="49" t="s">
        <v>103</v>
      </c>
      <c r="Q48" s="34" t="s">
        <v>104</v>
      </c>
      <c r="R48" s="15" t="s">
        <v>20</v>
      </c>
      <c r="S48" s="15">
        <v>4.2500000000000003E-2</v>
      </c>
      <c r="T48" s="15">
        <v>4.2500000000000003E-2</v>
      </c>
      <c r="U48" s="15">
        <v>4.24E-2</v>
      </c>
      <c r="V48" s="15">
        <v>4.24E-2</v>
      </c>
      <c r="W48" s="15">
        <v>4.24E-2</v>
      </c>
      <c r="X48" s="15" t="s">
        <v>99</v>
      </c>
    </row>
    <row r="49" spans="1:25" ht="15.75" thickBot="1">
      <c r="A49" s="59">
        <v>4</v>
      </c>
      <c r="B49" s="63" t="s">
        <v>111</v>
      </c>
      <c r="C49" s="50"/>
      <c r="D49" s="35"/>
      <c r="E49" s="15" t="s">
        <v>21</v>
      </c>
      <c r="F49" s="15">
        <f t="shared" si="5"/>
        <v>5.5999999999999999E-3</v>
      </c>
      <c r="G49" s="15">
        <f t="shared" si="5"/>
        <v>5.5999999999999999E-3</v>
      </c>
      <c r="H49" s="15">
        <f t="shared" si="5"/>
        <v>5.5999999999999999E-3</v>
      </c>
      <c r="I49" s="15">
        <f t="shared" si="5"/>
        <v>5.5999999999999999E-3</v>
      </c>
      <c r="J49" s="15">
        <f t="shared" si="5"/>
        <v>5.5999999999999999E-3</v>
      </c>
      <c r="K49" s="15" t="s">
        <v>280</v>
      </c>
      <c r="N49" s="59">
        <v>4</v>
      </c>
      <c r="O49" s="63" t="s">
        <v>111</v>
      </c>
      <c r="P49" s="50"/>
      <c r="Q49" s="35"/>
      <c r="R49" s="15" t="s">
        <v>21</v>
      </c>
      <c r="S49" s="15">
        <v>4.2500000000000003E-2</v>
      </c>
      <c r="T49" s="15">
        <v>4.2500000000000003E-2</v>
      </c>
      <c r="U49" s="15">
        <v>4.24E-2</v>
      </c>
      <c r="V49" s="15">
        <v>4.24E-2</v>
      </c>
      <c r="W49" s="15">
        <v>4.24E-2</v>
      </c>
      <c r="X49" s="15" t="s">
        <v>99</v>
      </c>
    </row>
    <row r="50" spans="1:25" ht="15.75" thickBot="1">
      <c r="A50" s="59">
        <v>4</v>
      </c>
      <c r="B50" s="63" t="s">
        <v>111</v>
      </c>
      <c r="C50" s="50"/>
      <c r="D50" s="35"/>
      <c r="E50" s="15" t="s">
        <v>23</v>
      </c>
      <c r="F50" s="15">
        <f t="shared" si="5"/>
        <v>5.1000000000000004E-3</v>
      </c>
      <c r="G50" s="15">
        <f t="shared" si="5"/>
        <v>5.1000000000000004E-3</v>
      </c>
      <c r="H50" s="15">
        <f t="shared" si="5"/>
        <v>5.1000000000000004E-3</v>
      </c>
      <c r="I50" s="15">
        <f t="shared" si="5"/>
        <v>5.1000000000000004E-3</v>
      </c>
      <c r="J50" s="15">
        <f t="shared" si="5"/>
        <v>5.1000000000000004E-3</v>
      </c>
      <c r="K50" s="15" t="s">
        <v>280</v>
      </c>
      <c r="N50" s="59">
        <v>4</v>
      </c>
      <c r="O50" s="63" t="s">
        <v>111</v>
      </c>
      <c r="P50" s="50"/>
      <c r="Q50" s="35"/>
      <c r="R50" s="15" t="s">
        <v>23</v>
      </c>
      <c r="S50" s="15">
        <v>3.8300000000000001E-2</v>
      </c>
      <c r="T50" s="15">
        <v>3.8300000000000001E-2</v>
      </c>
      <c r="U50" s="15">
        <v>3.8199999999999998E-2</v>
      </c>
      <c r="V50" s="15">
        <v>3.8199999999999998E-2</v>
      </c>
      <c r="W50" s="15">
        <v>3.8199999999999998E-2</v>
      </c>
      <c r="X50" s="15" t="s">
        <v>99</v>
      </c>
    </row>
    <row r="51" spans="1:25" ht="24">
      <c r="A51" s="59">
        <v>5</v>
      </c>
      <c r="B51" s="74" t="s">
        <v>112</v>
      </c>
      <c r="C51" s="46" t="s">
        <v>100</v>
      </c>
      <c r="D51" s="31" t="s">
        <v>101</v>
      </c>
      <c r="E51" s="94" t="s">
        <v>9</v>
      </c>
      <c r="F51" s="97" t="s">
        <v>91</v>
      </c>
      <c r="G51" s="98"/>
      <c r="H51" s="98"/>
      <c r="I51" s="98"/>
      <c r="J51" s="99"/>
      <c r="K51" s="94" t="s">
        <v>92</v>
      </c>
      <c r="L51" s="73" t="s">
        <v>234</v>
      </c>
      <c r="N51" s="59">
        <v>5</v>
      </c>
      <c r="O51" s="74" t="s">
        <v>112</v>
      </c>
      <c r="P51" s="46" t="s">
        <v>100</v>
      </c>
      <c r="Q51" s="31" t="s">
        <v>101</v>
      </c>
      <c r="R51" s="94" t="s">
        <v>9</v>
      </c>
      <c r="S51" s="97" t="s">
        <v>91</v>
      </c>
      <c r="T51" s="98"/>
      <c r="U51" s="98"/>
      <c r="V51" s="98"/>
      <c r="W51" s="99"/>
      <c r="X51" s="94" t="s">
        <v>92</v>
      </c>
      <c r="Y51" s="73" t="s">
        <v>234</v>
      </c>
    </row>
    <row r="52" spans="1:25" ht="24.75" thickBot="1">
      <c r="A52" s="59">
        <v>5</v>
      </c>
      <c r="B52" s="74" t="s">
        <v>112</v>
      </c>
      <c r="C52" s="47"/>
      <c r="D52" s="32" t="s">
        <v>102</v>
      </c>
      <c r="E52" s="95"/>
      <c r="F52" s="100" t="s">
        <v>93</v>
      </c>
      <c r="G52" s="101"/>
      <c r="H52" s="101"/>
      <c r="I52" s="101"/>
      <c r="J52" s="102"/>
      <c r="K52" s="95"/>
      <c r="L52" s="73" t="s">
        <v>234</v>
      </c>
      <c r="N52" s="59">
        <v>5</v>
      </c>
      <c r="O52" s="74" t="s">
        <v>112</v>
      </c>
      <c r="P52" s="47"/>
      <c r="Q52" s="32" t="s">
        <v>102</v>
      </c>
      <c r="R52" s="95"/>
      <c r="S52" s="100" t="s">
        <v>93</v>
      </c>
      <c r="T52" s="101"/>
      <c r="U52" s="101"/>
      <c r="V52" s="101"/>
      <c r="W52" s="102"/>
      <c r="X52" s="95"/>
      <c r="Y52" s="73" t="s">
        <v>234</v>
      </c>
    </row>
    <row r="53" spans="1:25" ht="24.75" thickBot="1">
      <c r="A53" s="59">
        <v>5</v>
      </c>
      <c r="B53" s="74" t="s">
        <v>112</v>
      </c>
      <c r="C53" s="48"/>
      <c r="D53" s="33"/>
      <c r="E53" s="96"/>
      <c r="F53" s="14" t="s">
        <v>94</v>
      </c>
      <c r="G53" s="14" t="s">
        <v>95</v>
      </c>
      <c r="H53" s="14" t="s">
        <v>96</v>
      </c>
      <c r="I53" s="14" t="s">
        <v>97</v>
      </c>
      <c r="J53" s="14" t="s">
        <v>98</v>
      </c>
      <c r="K53" s="96"/>
      <c r="L53" s="73" t="s">
        <v>234</v>
      </c>
      <c r="N53" s="59">
        <v>5</v>
      </c>
      <c r="O53" s="74" t="s">
        <v>112</v>
      </c>
      <c r="P53" s="48"/>
      <c r="Q53" s="33"/>
      <c r="R53" s="96"/>
      <c r="S53" s="14" t="s">
        <v>94</v>
      </c>
      <c r="T53" s="14" t="s">
        <v>95</v>
      </c>
      <c r="U53" s="14" t="s">
        <v>96</v>
      </c>
      <c r="V53" s="14" t="s">
        <v>97</v>
      </c>
      <c r="W53" s="14" t="s">
        <v>98</v>
      </c>
      <c r="X53" s="96"/>
      <c r="Y53" s="73" t="s">
        <v>234</v>
      </c>
    </row>
    <row r="54" spans="1:25" ht="24.75" thickBot="1">
      <c r="A54" s="59">
        <v>5</v>
      </c>
      <c r="B54" s="74" t="s">
        <v>112</v>
      </c>
      <c r="C54" s="49" t="s">
        <v>103</v>
      </c>
      <c r="D54" s="34" t="s">
        <v>104</v>
      </c>
      <c r="E54" s="15" t="s">
        <v>20</v>
      </c>
      <c r="F54" s="15">
        <f t="shared" ref="F54:J57" si="6">ROUND(S54/$M$2,4)</f>
        <v>4.0000000000000001E-3</v>
      </c>
      <c r="G54" s="15">
        <f t="shared" si="6"/>
        <v>3.0000000000000001E-3</v>
      </c>
      <c r="H54" s="15">
        <f t="shared" si="6"/>
        <v>3.2000000000000002E-3</v>
      </c>
      <c r="I54" s="15">
        <f t="shared" si="6"/>
        <v>3.3E-3</v>
      </c>
      <c r="J54" s="15">
        <f t="shared" si="6"/>
        <v>3.5000000000000001E-3</v>
      </c>
      <c r="K54" s="15" t="s">
        <v>280</v>
      </c>
      <c r="L54" s="73" t="s">
        <v>234</v>
      </c>
      <c r="N54" s="59">
        <v>5</v>
      </c>
      <c r="O54" s="74" t="s">
        <v>112</v>
      </c>
      <c r="P54" s="49" t="s">
        <v>103</v>
      </c>
      <c r="Q54" s="34" t="s">
        <v>104</v>
      </c>
      <c r="R54" s="15" t="s">
        <v>20</v>
      </c>
      <c r="S54" s="15">
        <f>S17</f>
        <v>3.04E-2</v>
      </c>
      <c r="T54" s="15">
        <v>2.2700000000000001E-2</v>
      </c>
      <c r="U54" s="15">
        <v>2.3900000000000001E-2</v>
      </c>
      <c r="V54" s="15">
        <v>2.5100000000000001E-2</v>
      </c>
      <c r="W54" s="15">
        <v>2.63E-2</v>
      </c>
      <c r="X54" s="15" t="s">
        <v>99</v>
      </c>
      <c r="Y54" s="73" t="s">
        <v>234</v>
      </c>
    </row>
    <row r="55" spans="1:25" ht="24.75" thickBot="1">
      <c r="A55" s="59">
        <v>5</v>
      </c>
      <c r="B55" s="74" t="s">
        <v>112</v>
      </c>
      <c r="C55" s="50"/>
      <c r="D55" s="35"/>
      <c r="E55" s="15" t="s">
        <v>21</v>
      </c>
      <c r="F55" s="15">
        <f t="shared" si="6"/>
        <v>4.0000000000000001E-3</v>
      </c>
      <c r="G55" s="15">
        <f t="shared" si="6"/>
        <v>2.7000000000000001E-3</v>
      </c>
      <c r="H55" s="15">
        <f t="shared" si="6"/>
        <v>2.8999999999999998E-3</v>
      </c>
      <c r="I55" s="15">
        <f t="shared" si="6"/>
        <v>3.0000000000000001E-3</v>
      </c>
      <c r="J55" s="15">
        <f t="shared" si="6"/>
        <v>3.0999999999999999E-3</v>
      </c>
      <c r="K55" s="15" t="s">
        <v>280</v>
      </c>
      <c r="L55" s="73" t="s">
        <v>234</v>
      </c>
      <c r="N55" s="59">
        <v>5</v>
      </c>
      <c r="O55" s="74" t="s">
        <v>112</v>
      </c>
      <c r="P55" s="50"/>
      <c r="Q55" s="35"/>
      <c r="R55" s="15" t="s">
        <v>21</v>
      </c>
      <c r="S55" s="15">
        <f>S18</f>
        <v>3.04E-2</v>
      </c>
      <c r="T55" s="15">
        <v>2.0400000000000001E-2</v>
      </c>
      <c r="U55" s="15">
        <v>2.1499999999999998E-2</v>
      </c>
      <c r="V55" s="15">
        <v>2.2599999999999999E-2</v>
      </c>
      <c r="W55" s="15">
        <v>2.3699999999999999E-2</v>
      </c>
      <c r="X55" s="15" t="s">
        <v>99</v>
      </c>
      <c r="Y55" s="73" t="s">
        <v>234</v>
      </c>
    </row>
    <row r="56" spans="1:25" ht="24.75" thickBot="1">
      <c r="A56" s="59">
        <v>5</v>
      </c>
      <c r="B56" s="74" t="s">
        <v>112</v>
      </c>
      <c r="C56" s="50"/>
      <c r="D56" s="35"/>
      <c r="E56" s="15" t="s">
        <v>22</v>
      </c>
      <c r="F56" s="15">
        <f t="shared" si="6"/>
        <v>3.5999999999999999E-3</v>
      </c>
      <c r="G56" s="15">
        <f t="shared" si="6"/>
        <v>2.5999999999999999E-3</v>
      </c>
      <c r="H56" s="15">
        <f t="shared" si="6"/>
        <v>2.7000000000000001E-3</v>
      </c>
      <c r="I56" s="15">
        <f t="shared" si="6"/>
        <v>2.8E-3</v>
      </c>
      <c r="J56" s="15">
        <f t="shared" si="6"/>
        <v>3.0000000000000001E-3</v>
      </c>
      <c r="K56" s="15" t="s">
        <v>280</v>
      </c>
      <c r="L56" s="73" t="s">
        <v>234</v>
      </c>
      <c r="N56" s="59">
        <v>5</v>
      </c>
      <c r="O56" s="74" t="s">
        <v>112</v>
      </c>
      <c r="P56" s="50"/>
      <c r="Q56" s="35"/>
      <c r="R56" s="15" t="s">
        <v>22</v>
      </c>
      <c r="S56" s="15">
        <f>S19</f>
        <v>2.7300000000000001E-2</v>
      </c>
      <c r="T56" s="15">
        <v>1.9300000000000001E-2</v>
      </c>
      <c r="U56" s="15">
        <v>2.0299999999999999E-2</v>
      </c>
      <c r="V56" s="15">
        <v>2.1299999999999999E-2</v>
      </c>
      <c r="W56" s="15">
        <v>2.24E-2</v>
      </c>
      <c r="X56" s="15" t="s">
        <v>99</v>
      </c>
      <c r="Y56" s="73" t="s">
        <v>234</v>
      </c>
    </row>
    <row r="57" spans="1:25" ht="24.75" thickBot="1">
      <c r="A57" s="59">
        <v>5</v>
      </c>
      <c r="B57" s="74" t="s">
        <v>112</v>
      </c>
      <c r="C57" s="50"/>
      <c r="D57" s="35"/>
      <c r="E57" s="15" t="s">
        <v>23</v>
      </c>
      <c r="F57" s="15">
        <f t="shared" si="6"/>
        <v>3.5999999999999999E-3</v>
      </c>
      <c r="G57" s="15">
        <f t="shared" si="6"/>
        <v>2.3999999999999998E-3</v>
      </c>
      <c r="H57" s="15">
        <f t="shared" si="6"/>
        <v>2.5000000000000001E-3</v>
      </c>
      <c r="I57" s="15">
        <f t="shared" si="6"/>
        <v>2.7000000000000001E-3</v>
      </c>
      <c r="J57" s="15">
        <f t="shared" si="6"/>
        <v>2.8E-3</v>
      </c>
      <c r="K57" s="15" t="s">
        <v>280</v>
      </c>
      <c r="L57" s="73" t="s">
        <v>234</v>
      </c>
      <c r="N57" s="59">
        <v>5</v>
      </c>
      <c r="O57" s="74" t="s">
        <v>112</v>
      </c>
      <c r="P57" s="50"/>
      <c r="Q57" s="35"/>
      <c r="R57" s="15" t="s">
        <v>23</v>
      </c>
      <c r="S57" s="15">
        <f>S20</f>
        <v>2.7300000000000001E-2</v>
      </c>
      <c r="T57" s="15">
        <v>1.8200000000000001E-2</v>
      </c>
      <c r="U57" s="15">
        <v>1.9099999999999999E-2</v>
      </c>
      <c r="V57" s="15">
        <v>2.01E-2</v>
      </c>
      <c r="W57" s="15">
        <v>2.1000000000000001E-2</v>
      </c>
      <c r="X57" s="15" t="s">
        <v>99</v>
      </c>
      <c r="Y57" s="73" t="s">
        <v>234</v>
      </c>
    </row>
    <row r="58" spans="1:25">
      <c r="A58" s="59">
        <v>5</v>
      </c>
      <c r="B58" s="63" t="s">
        <v>113</v>
      </c>
      <c r="C58" s="46" t="s">
        <v>100</v>
      </c>
      <c r="D58" s="31" t="s">
        <v>101</v>
      </c>
      <c r="E58" s="94" t="s">
        <v>9</v>
      </c>
      <c r="F58" s="97" t="s">
        <v>91</v>
      </c>
      <c r="G58" s="98"/>
      <c r="H58" s="98"/>
      <c r="I58" s="98"/>
      <c r="J58" s="99"/>
      <c r="K58" s="94" t="s">
        <v>92</v>
      </c>
      <c r="N58" s="59">
        <v>5</v>
      </c>
      <c r="O58" s="63" t="s">
        <v>113</v>
      </c>
      <c r="P58" s="46" t="s">
        <v>100</v>
      </c>
      <c r="Q58" s="31" t="s">
        <v>101</v>
      </c>
      <c r="R58" s="94" t="s">
        <v>9</v>
      </c>
      <c r="S58" s="97" t="s">
        <v>91</v>
      </c>
      <c r="T58" s="98"/>
      <c r="U58" s="98"/>
      <c r="V58" s="98"/>
      <c r="W58" s="99"/>
      <c r="X58" s="94" t="s">
        <v>92</v>
      </c>
    </row>
    <row r="59" spans="1:25" ht="15.75" thickBot="1">
      <c r="A59" s="59">
        <v>5</v>
      </c>
      <c r="B59" s="63" t="s">
        <v>113</v>
      </c>
      <c r="C59" s="47"/>
      <c r="D59" s="32" t="s">
        <v>102</v>
      </c>
      <c r="E59" s="95"/>
      <c r="F59" s="100" t="s">
        <v>93</v>
      </c>
      <c r="G59" s="101"/>
      <c r="H59" s="101"/>
      <c r="I59" s="101"/>
      <c r="J59" s="102"/>
      <c r="K59" s="95"/>
      <c r="N59" s="59">
        <v>5</v>
      </c>
      <c r="O59" s="63" t="s">
        <v>113</v>
      </c>
      <c r="P59" s="47"/>
      <c r="Q59" s="32" t="s">
        <v>102</v>
      </c>
      <c r="R59" s="95"/>
      <c r="S59" s="100" t="s">
        <v>93</v>
      </c>
      <c r="T59" s="101"/>
      <c r="U59" s="101"/>
      <c r="V59" s="101"/>
      <c r="W59" s="102"/>
      <c r="X59" s="95"/>
    </row>
    <row r="60" spans="1:25" ht="15.75" thickBot="1">
      <c r="A60" s="59">
        <v>5</v>
      </c>
      <c r="B60" s="63" t="s">
        <v>113</v>
      </c>
      <c r="C60" s="48"/>
      <c r="D60" s="33"/>
      <c r="E60" s="96"/>
      <c r="F60" s="14" t="s">
        <v>94</v>
      </c>
      <c r="G60" s="14" t="s">
        <v>95</v>
      </c>
      <c r="H60" s="14" t="s">
        <v>96</v>
      </c>
      <c r="I60" s="14" t="s">
        <v>97</v>
      </c>
      <c r="J60" s="14" t="s">
        <v>98</v>
      </c>
      <c r="K60" s="96"/>
      <c r="N60" s="59">
        <v>5</v>
      </c>
      <c r="O60" s="63" t="s">
        <v>113</v>
      </c>
      <c r="P60" s="48"/>
      <c r="Q60" s="33"/>
      <c r="R60" s="96"/>
      <c r="S60" s="14" t="s">
        <v>94</v>
      </c>
      <c r="T60" s="14" t="s">
        <v>95</v>
      </c>
      <c r="U60" s="14" t="s">
        <v>96</v>
      </c>
      <c r="V60" s="14" t="s">
        <v>97</v>
      </c>
      <c r="W60" s="14" t="s">
        <v>98</v>
      </c>
      <c r="X60" s="96"/>
    </row>
    <row r="61" spans="1:25" ht="15.75" thickBot="1">
      <c r="A61" s="59">
        <v>5</v>
      </c>
      <c r="B61" s="63" t="s">
        <v>113</v>
      </c>
      <c r="C61" s="49" t="s">
        <v>103</v>
      </c>
      <c r="D61" s="34" t="s">
        <v>104</v>
      </c>
      <c r="E61" s="15" t="s">
        <v>19</v>
      </c>
      <c r="F61" s="15">
        <f t="shared" ref="F61:J65" si="7">ROUND(S61/$M$2,4)</f>
        <v>4.7999999999999996E-3</v>
      </c>
      <c r="G61" s="15">
        <f t="shared" si="7"/>
        <v>5.1000000000000004E-3</v>
      </c>
      <c r="H61" s="15">
        <f t="shared" si="7"/>
        <v>5.4999999999999997E-3</v>
      </c>
      <c r="I61" s="15">
        <f t="shared" si="7"/>
        <v>6.0000000000000001E-3</v>
      </c>
      <c r="J61" s="15">
        <f t="shared" si="7"/>
        <v>6.4000000000000003E-3</v>
      </c>
      <c r="K61" s="15" t="s">
        <v>280</v>
      </c>
      <c r="N61" s="59">
        <v>5</v>
      </c>
      <c r="O61" s="63" t="s">
        <v>113</v>
      </c>
      <c r="P61" s="49" t="s">
        <v>103</v>
      </c>
      <c r="Q61" s="34" t="s">
        <v>104</v>
      </c>
      <c r="R61" s="15" t="s">
        <v>19</v>
      </c>
      <c r="S61" s="15">
        <v>3.5999999999999997E-2</v>
      </c>
      <c r="T61" s="15">
        <v>3.8699999999999998E-2</v>
      </c>
      <c r="U61" s="15">
        <v>4.1799999999999997E-2</v>
      </c>
      <c r="V61" s="15">
        <v>4.4900000000000002E-2</v>
      </c>
      <c r="W61" s="15">
        <v>4.8099999999999997E-2</v>
      </c>
      <c r="X61" s="15" t="s">
        <v>99</v>
      </c>
    </row>
    <row r="62" spans="1:25" ht="15.75" thickBot="1">
      <c r="A62" s="59">
        <v>5</v>
      </c>
      <c r="B62" s="63" t="s">
        <v>113</v>
      </c>
      <c r="C62" s="50"/>
      <c r="D62" s="35"/>
      <c r="E62" s="15" t="s">
        <v>20</v>
      </c>
      <c r="F62" s="15">
        <f t="shared" si="7"/>
        <v>3.7000000000000002E-3</v>
      </c>
      <c r="G62" s="15">
        <f t="shared" si="7"/>
        <v>4.0000000000000001E-3</v>
      </c>
      <c r="H62" s="15">
        <f t="shared" si="7"/>
        <v>4.3E-3</v>
      </c>
      <c r="I62" s="15">
        <f t="shared" si="7"/>
        <v>4.5999999999999999E-3</v>
      </c>
      <c r="J62" s="15">
        <f t="shared" si="7"/>
        <v>4.8999999999999998E-3</v>
      </c>
      <c r="K62" s="15" t="s">
        <v>280</v>
      </c>
      <c r="N62" s="59">
        <v>5</v>
      </c>
      <c r="O62" s="63" t="s">
        <v>113</v>
      </c>
      <c r="P62" s="50"/>
      <c r="Q62" s="35"/>
      <c r="R62" s="15" t="s">
        <v>20</v>
      </c>
      <c r="S62" s="15">
        <v>2.7799999999999998E-2</v>
      </c>
      <c r="T62" s="15">
        <v>2.98E-2</v>
      </c>
      <c r="U62" s="15">
        <v>3.2199999999999999E-2</v>
      </c>
      <c r="V62" s="15">
        <v>3.4500000000000003E-2</v>
      </c>
      <c r="W62" s="15">
        <v>3.6999999999999998E-2</v>
      </c>
      <c r="X62" s="15" t="s">
        <v>99</v>
      </c>
    </row>
    <row r="63" spans="1:25" ht="15.75" thickBot="1">
      <c r="A63" s="59">
        <v>5</v>
      </c>
      <c r="B63" s="63" t="s">
        <v>113</v>
      </c>
      <c r="C63" s="50"/>
      <c r="D63" s="35"/>
      <c r="E63" s="15" t="s">
        <v>21</v>
      </c>
      <c r="F63" s="15">
        <f t="shared" si="7"/>
        <v>3.7000000000000002E-3</v>
      </c>
      <c r="G63" s="15">
        <f t="shared" si="7"/>
        <v>4.0000000000000001E-3</v>
      </c>
      <c r="H63" s="15">
        <f t="shared" si="7"/>
        <v>4.3E-3</v>
      </c>
      <c r="I63" s="15">
        <f t="shared" si="7"/>
        <v>4.5999999999999999E-3</v>
      </c>
      <c r="J63" s="15">
        <f t="shared" si="7"/>
        <v>4.8999999999999998E-3</v>
      </c>
      <c r="K63" s="15" t="s">
        <v>280</v>
      </c>
      <c r="N63" s="59">
        <v>5</v>
      </c>
      <c r="O63" s="63" t="s">
        <v>113</v>
      </c>
      <c r="P63" s="50"/>
      <c r="Q63" s="35"/>
      <c r="R63" s="15" t="s">
        <v>21</v>
      </c>
      <c r="S63" s="15">
        <v>2.7799999999999998E-2</v>
      </c>
      <c r="T63" s="15">
        <v>2.98E-2</v>
      </c>
      <c r="U63" s="15">
        <v>3.2199999999999999E-2</v>
      </c>
      <c r="V63" s="15">
        <v>3.4500000000000003E-2</v>
      </c>
      <c r="W63" s="15">
        <v>3.6999999999999998E-2</v>
      </c>
      <c r="X63" s="15" t="s">
        <v>99</v>
      </c>
    </row>
    <row r="64" spans="1:25" ht="15.75" thickBot="1">
      <c r="A64" s="59">
        <v>5</v>
      </c>
      <c r="B64" s="63" t="s">
        <v>113</v>
      </c>
      <c r="C64" s="50"/>
      <c r="D64" s="35"/>
      <c r="E64" s="15" t="s">
        <v>22</v>
      </c>
      <c r="F64" s="15">
        <f t="shared" si="7"/>
        <v>3.5000000000000001E-3</v>
      </c>
      <c r="G64" s="15">
        <f t="shared" si="7"/>
        <v>3.8E-3</v>
      </c>
      <c r="H64" s="15">
        <f t="shared" si="7"/>
        <v>4.0000000000000001E-3</v>
      </c>
      <c r="I64" s="15">
        <f t="shared" si="7"/>
        <v>4.4000000000000003E-3</v>
      </c>
      <c r="J64" s="15">
        <f t="shared" si="7"/>
        <v>4.7000000000000002E-3</v>
      </c>
      <c r="K64" s="15" t="s">
        <v>280</v>
      </c>
      <c r="N64" s="59">
        <v>5</v>
      </c>
      <c r="O64" s="63" t="s">
        <v>113</v>
      </c>
      <c r="P64" s="50"/>
      <c r="Q64" s="35"/>
      <c r="R64" s="15" t="s">
        <v>22</v>
      </c>
      <c r="S64" s="15">
        <v>2.64E-2</v>
      </c>
      <c r="T64" s="15">
        <v>2.8299999999999999E-2</v>
      </c>
      <c r="U64" s="15">
        <v>3.0499999999999999E-2</v>
      </c>
      <c r="V64" s="15">
        <v>3.2800000000000003E-2</v>
      </c>
      <c r="W64" s="15">
        <v>3.5099999999999999E-2</v>
      </c>
      <c r="X64" s="15" t="s">
        <v>99</v>
      </c>
    </row>
    <row r="65" spans="1:24" ht="15.75" thickBot="1">
      <c r="A65" s="59">
        <v>5</v>
      </c>
      <c r="B65" s="63" t="s">
        <v>113</v>
      </c>
      <c r="C65" s="50"/>
      <c r="D65" s="35"/>
      <c r="E65" s="15" t="s">
        <v>23</v>
      </c>
      <c r="F65" s="15">
        <f t="shared" si="7"/>
        <v>3.3E-3</v>
      </c>
      <c r="G65" s="15">
        <f t="shared" si="7"/>
        <v>3.5999999999999999E-3</v>
      </c>
      <c r="H65" s="15">
        <f t="shared" si="7"/>
        <v>3.8E-3</v>
      </c>
      <c r="I65" s="15">
        <f t="shared" si="7"/>
        <v>4.1000000000000003E-3</v>
      </c>
      <c r="J65" s="15">
        <f t="shared" si="7"/>
        <v>4.4000000000000003E-3</v>
      </c>
      <c r="K65" s="15" t="s">
        <v>280</v>
      </c>
      <c r="N65" s="59">
        <v>5</v>
      </c>
      <c r="O65" s="63" t="s">
        <v>113</v>
      </c>
      <c r="P65" s="50"/>
      <c r="Q65" s="35"/>
      <c r="R65" s="15" t="s">
        <v>23</v>
      </c>
      <c r="S65" s="15">
        <v>2.5000000000000001E-2</v>
      </c>
      <c r="T65" s="15">
        <v>2.6800000000000001E-2</v>
      </c>
      <c r="U65" s="15">
        <v>2.8899999999999999E-2</v>
      </c>
      <c r="V65" s="15">
        <v>3.1099999999999999E-2</v>
      </c>
      <c r="W65" s="15">
        <v>3.3300000000000003E-2</v>
      </c>
      <c r="X65" s="15" t="s">
        <v>99</v>
      </c>
    </row>
    <row r="66" spans="1:24">
      <c r="A66" s="59">
        <v>5</v>
      </c>
      <c r="B66" s="63" t="s">
        <v>114</v>
      </c>
      <c r="C66" s="46" t="s">
        <v>100</v>
      </c>
      <c r="D66" s="31" t="s">
        <v>101</v>
      </c>
      <c r="E66" s="94" t="s">
        <v>9</v>
      </c>
      <c r="F66" s="97" t="s">
        <v>91</v>
      </c>
      <c r="G66" s="98"/>
      <c r="H66" s="98"/>
      <c r="I66" s="98"/>
      <c r="J66" s="99"/>
      <c r="K66" s="94" t="s">
        <v>92</v>
      </c>
      <c r="N66" s="59">
        <v>5</v>
      </c>
      <c r="O66" s="63" t="s">
        <v>114</v>
      </c>
      <c r="P66" s="46" t="s">
        <v>100</v>
      </c>
      <c r="Q66" s="31" t="s">
        <v>101</v>
      </c>
      <c r="R66" s="94" t="s">
        <v>9</v>
      </c>
      <c r="S66" s="97" t="s">
        <v>91</v>
      </c>
      <c r="T66" s="98"/>
      <c r="U66" s="98"/>
      <c r="V66" s="98"/>
      <c r="W66" s="99"/>
      <c r="X66" s="94" t="s">
        <v>92</v>
      </c>
    </row>
    <row r="67" spans="1:24" ht="15.75" thickBot="1">
      <c r="A67" s="59">
        <v>5</v>
      </c>
      <c r="B67" s="63" t="s">
        <v>114</v>
      </c>
      <c r="C67" s="47"/>
      <c r="D67" s="32" t="s">
        <v>102</v>
      </c>
      <c r="E67" s="95"/>
      <c r="F67" s="100" t="s">
        <v>93</v>
      </c>
      <c r="G67" s="101"/>
      <c r="H67" s="101"/>
      <c r="I67" s="101"/>
      <c r="J67" s="102"/>
      <c r="K67" s="95"/>
      <c r="N67" s="59">
        <v>5</v>
      </c>
      <c r="O67" s="63" t="s">
        <v>114</v>
      </c>
      <c r="P67" s="47"/>
      <c r="Q67" s="32" t="s">
        <v>102</v>
      </c>
      <c r="R67" s="95"/>
      <c r="S67" s="100" t="s">
        <v>93</v>
      </c>
      <c r="T67" s="101"/>
      <c r="U67" s="101"/>
      <c r="V67" s="101"/>
      <c r="W67" s="102"/>
      <c r="X67" s="95"/>
    </row>
    <row r="68" spans="1:24" ht="15.75" thickBot="1">
      <c r="A68" s="59">
        <v>5</v>
      </c>
      <c r="B68" s="63" t="s">
        <v>114</v>
      </c>
      <c r="C68" s="48"/>
      <c r="D68" s="33"/>
      <c r="E68" s="96"/>
      <c r="F68" s="14" t="s">
        <v>94</v>
      </c>
      <c r="G68" s="14" t="s">
        <v>95</v>
      </c>
      <c r="H68" s="14" t="s">
        <v>96</v>
      </c>
      <c r="I68" s="14" t="s">
        <v>97</v>
      </c>
      <c r="J68" s="14" t="s">
        <v>98</v>
      </c>
      <c r="K68" s="96"/>
      <c r="N68" s="59">
        <v>5</v>
      </c>
      <c r="O68" s="63" t="s">
        <v>114</v>
      </c>
      <c r="P68" s="48"/>
      <c r="Q68" s="33"/>
      <c r="R68" s="96"/>
      <c r="S68" s="14" t="s">
        <v>94</v>
      </c>
      <c r="T68" s="14" t="s">
        <v>95</v>
      </c>
      <c r="U68" s="14" t="s">
        <v>96</v>
      </c>
      <c r="V68" s="14" t="s">
        <v>97</v>
      </c>
      <c r="W68" s="14" t="s">
        <v>98</v>
      </c>
      <c r="X68" s="96"/>
    </row>
    <row r="69" spans="1:24" ht="15.75" thickBot="1">
      <c r="A69" s="59">
        <v>5</v>
      </c>
      <c r="B69" s="63" t="s">
        <v>114</v>
      </c>
      <c r="C69" s="49" t="s">
        <v>103</v>
      </c>
      <c r="D69" s="34" t="s">
        <v>104</v>
      </c>
      <c r="E69" s="15" t="s">
        <v>19</v>
      </c>
      <c r="F69" s="15">
        <f t="shared" ref="F69:J72" si="8">ROUND(S69/$M$2,4)</f>
        <v>4.4000000000000003E-3</v>
      </c>
      <c r="G69" s="15">
        <f t="shared" si="8"/>
        <v>4.4000000000000003E-3</v>
      </c>
      <c r="H69" s="15">
        <f t="shared" si="8"/>
        <v>4.4999999999999997E-3</v>
      </c>
      <c r="I69" s="15">
        <f t="shared" si="8"/>
        <v>4.5999999999999999E-3</v>
      </c>
      <c r="J69" s="15">
        <f t="shared" si="8"/>
        <v>4.5999999999999999E-3</v>
      </c>
      <c r="K69" s="15" t="s">
        <v>280</v>
      </c>
      <c r="N69" s="59">
        <v>5</v>
      </c>
      <c r="O69" s="63" t="s">
        <v>114</v>
      </c>
      <c r="P69" s="49" t="s">
        <v>103</v>
      </c>
      <c r="Q69" s="34" t="s">
        <v>104</v>
      </c>
      <c r="R69" s="15" t="s">
        <v>19</v>
      </c>
      <c r="S69" s="15">
        <v>3.3000000000000002E-2</v>
      </c>
      <c r="T69" s="15">
        <v>3.3399999999999999E-2</v>
      </c>
      <c r="U69" s="15">
        <v>3.4000000000000002E-2</v>
      </c>
      <c r="V69" s="15">
        <v>3.4500000000000003E-2</v>
      </c>
      <c r="W69" s="15">
        <v>3.5000000000000003E-2</v>
      </c>
      <c r="X69" s="15" t="s">
        <v>99</v>
      </c>
    </row>
    <row r="70" spans="1:24" ht="15.75" thickBot="1">
      <c r="A70" s="59">
        <v>5</v>
      </c>
      <c r="B70" s="63" t="s">
        <v>114</v>
      </c>
      <c r="C70" s="50"/>
      <c r="D70" s="35"/>
      <c r="E70" s="15" t="s">
        <v>20</v>
      </c>
      <c r="F70" s="15">
        <f t="shared" si="8"/>
        <v>3.8E-3</v>
      </c>
      <c r="G70" s="15">
        <f t="shared" si="8"/>
        <v>3.8999999999999998E-3</v>
      </c>
      <c r="H70" s="15">
        <f t="shared" si="8"/>
        <v>3.8999999999999998E-3</v>
      </c>
      <c r="I70" s="15">
        <f t="shared" si="8"/>
        <v>4.0000000000000001E-3</v>
      </c>
      <c r="J70" s="15">
        <f t="shared" si="8"/>
        <v>4.0000000000000001E-3</v>
      </c>
      <c r="K70" s="15" t="s">
        <v>280</v>
      </c>
      <c r="N70" s="59">
        <v>5</v>
      </c>
      <c r="O70" s="63" t="s">
        <v>114</v>
      </c>
      <c r="P70" s="50"/>
      <c r="Q70" s="35"/>
      <c r="R70" s="15" t="s">
        <v>20</v>
      </c>
      <c r="S70" s="15">
        <v>2.87E-2</v>
      </c>
      <c r="T70" s="15">
        <v>2.9100000000000001E-2</v>
      </c>
      <c r="U70" s="15">
        <v>2.9600000000000001E-2</v>
      </c>
      <c r="V70" s="15">
        <v>0.03</v>
      </c>
      <c r="W70" s="15">
        <v>3.0499999999999999E-2</v>
      </c>
      <c r="X70" s="15" t="s">
        <v>99</v>
      </c>
    </row>
    <row r="71" spans="1:24" ht="15.75" thickBot="1">
      <c r="A71" s="59">
        <v>5</v>
      </c>
      <c r="B71" s="63" t="s">
        <v>114</v>
      </c>
      <c r="C71" s="50"/>
      <c r="D71" s="35"/>
      <c r="E71" s="15" t="s">
        <v>21</v>
      </c>
      <c r="F71" s="15">
        <f t="shared" si="8"/>
        <v>3.3999999999999998E-3</v>
      </c>
      <c r="G71" s="15">
        <f t="shared" si="8"/>
        <v>3.5000000000000001E-3</v>
      </c>
      <c r="H71" s="15">
        <f t="shared" si="8"/>
        <v>3.5000000000000001E-3</v>
      </c>
      <c r="I71" s="15">
        <f t="shared" si="8"/>
        <v>3.5999999999999999E-3</v>
      </c>
      <c r="J71" s="15">
        <f t="shared" si="8"/>
        <v>3.5999999999999999E-3</v>
      </c>
      <c r="K71" s="15" t="s">
        <v>280</v>
      </c>
      <c r="N71" s="59">
        <v>5</v>
      </c>
      <c r="O71" s="63" t="s">
        <v>114</v>
      </c>
      <c r="P71" s="50"/>
      <c r="Q71" s="35"/>
      <c r="R71" s="15" t="s">
        <v>21</v>
      </c>
      <c r="S71" s="15">
        <v>2.58E-2</v>
      </c>
      <c r="T71" s="15">
        <v>2.6200000000000001E-2</v>
      </c>
      <c r="U71" s="15">
        <v>2.6599999999999999E-2</v>
      </c>
      <c r="V71" s="15">
        <v>2.7E-2</v>
      </c>
      <c r="W71" s="15">
        <v>2.7400000000000001E-2</v>
      </c>
      <c r="X71" s="15" t="s">
        <v>99</v>
      </c>
    </row>
    <row r="72" spans="1:24" ht="15.75" thickBot="1">
      <c r="A72" s="59">
        <v>5</v>
      </c>
      <c r="B72" s="63" t="s">
        <v>114</v>
      </c>
      <c r="C72" s="50"/>
      <c r="D72" s="35"/>
      <c r="E72" s="75" t="s">
        <v>270</v>
      </c>
      <c r="F72" s="15">
        <f t="shared" si="8"/>
        <v>3.0000000000000001E-3</v>
      </c>
      <c r="G72" s="15">
        <f t="shared" si="8"/>
        <v>3.0999999999999999E-3</v>
      </c>
      <c r="H72" s="15">
        <f t="shared" si="8"/>
        <v>3.0999999999999999E-3</v>
      </c>
      <c r="I72" s="15">
        <f t="shared" si="8"/>
        <v>3.2000000000000002E-3</v>
      </c>
      <c r="J72" s="15">
        <f t="shared" si="8"/>
        <v>3.2000000000000002E-3</v>
      </c>
      <c r="K72" s="15" t="s">
        <v>280</v>
      </c>
      <c r="N72" s="59">
        <v>5</v>
      </c>
      <c r="O72" s="63" t="s">
        <v>114</v>
      </c>
      <c r="P72" s="50"/>
      <c r="Q72" s="35"/>
      <c r="R72" s="75" t="s">
        <v>270</v>
      </c>
      <c r="S72" s="72">
        <v>2.29E-2</v>
      </c>
      <c r="T72" s="71">
        <v>2.3199999999999998E-2</v>
      </c>
      <c r="U72" s="71">
        <v>2.3599999999999999E-2</v>
      </c>
      <c r="V72" s="71">
        <v>2.4E-2</v>
      </c>
      <c r="W72" s="71">
        <v>2.4299999999999999E-2</v>
      </c>
      <c r="X72" s="15" t="s">
        <v>99</v>
      </c>
    </row>
    <row r="73" spans="1:24" ht="24">
      <c r="A73" s="59">
        <v>6</v>
      </c>
      <c r="B73" s="63" t="s">
        <v>115</v>
      </c>
      <c r="C73" s="46" t="s">
        <v>100</v>
      </c>
      <c r="D73" s="31" t="s">
        <v>101</v>
      </c>
      <c r="E73" s="94" t="s">
        <v>9</v>
      </c>
      <c r="F73" s="97" t="s">
        <v>91</v>
      </c>
      <c r="G73" s="98"/>
      <c r="H73" s="98"/>
      <c r="I73" s="98"/>
      <c r="J73" s="99"/>
      <c r="K73" s="94" t="s">
        <v>92</v>
      </c>
      <c r="N73" s="59">
        <v>6</v>
      </c>
      <c r="O73" s="63" t="s">
        <v>115</v>
      </c>
      <c r="P73" s="46" t="s">
        <v>100</v>
      </c>
      <c r="Q73" s="31" t="s">
        <v>101</v>
      </c>
      <c r="R73" s="94" t="s">
        <v>9</v>
      </c>
      <c r="S73" s="97" t="s">
        <v>91</v>
      </c>
      <c r="T73" s="98"/>
      <c r="U73" s="98"/>
      <c r="V73" s="98"/>
      <c r="W73" s="99"/>
      <c r="X73" s="94" t="s">
        <v>92</v>
      </c>
    </row>
    <row r="74" spans="1:24" ht="24.75" thickBot="1">
      <c r="A74" s="59">
        <v>6</v>
      </c>
      <c r="B74" s="63" t="s">
        <v>115</v>
      </c>
      <c r="C74" s="47"/>
      <c r="D74" s="32" t="s">
        <v>102</v>
      </c>
      <c r="E74" s="95"/>
      <c r="F74" s="100" t="s">
        <v>93</v>
      </c>
      <c r="G74" s="101"/>
      <c r="H74" s="101"/>
      <c r="I74" s="101"/>
      <c r="J74" s="102"/>
      <c r="K74" s="95"/>
      <c r="N74" s="59">
        <v>6</v>
      </c>
      <c r="O74" s="63" t="s">
        <v>115</v>
      </c>
      <c r="P74" s="47"/>
      <c r="Q74" s="32" t="s">
        <v>102</v>
      </c>
      <c r="R74" s="95"/>
      <c r="S74" s="100" t="s">
        <v>93</v>
      </c>
      <c r="T74" s="101"/>
      <c r="U74" s="101"/>
      <c r="V74" s="101"/>
      <c r="W74" s="102"/>
      <c r="X74" s="95"/>
    </row>
    <row r="75" spans="1:24" ht="24.75" thickBot="1">
      <c r="A75" s="59">
        <v>6</v>
      </c>
      <c r="B75" s="63" t="s">
        <v>115</v>
      </c>
      <c r="C75" s="48"/>
      <c r="D75" s="33"/>
      <c r="E75" s="96"/>
      <c r="F75" s="14" t="s">
        <v>94</v>
      </c>
      <c r="G75" s="14" t="s">
        <v>95</v>
      </c>
      <c r="H75" s="14" t="s">
        <v>96</v>
      </c>
      <c r="I75" s="14" t="s">
        <v>97</v>
      </c>
      <c r="J75" s="14" t="s">
        <v>98</v>
      </c>
      <c r="K75" s="96"/>
      <c r="N75" s="59">
        <v>6</v>
      </c>
      <c r="O75" s="63" t="s">
        <v>115</v>
      </c>
      <c r="P75" s="48"/>
      <c r="Q75" s="33"/>
      <c r="R75" s="96"/>
      <c r="S75" s="14" t="s">
        <v>94</v>
      </c>
      <c r="T75" s="14" t="s">
        <v>95</v>
      </c>
      <c r="U75" s="14" t="s">
        <v>96</v>
      </c>
      <c r="V75" s="14" t="s">
        <v>97</v>
      </c>
      <c r="W75" s="14" t="s">
        <v>98</v>
      </c>
      <c r="X75" s="96"/>
    </row>
    <row r="76" spans="1:24" ht="24.75" thickBot="1">
      <c r="A76" s="59">
        <v>6</v>
      </c>
      <c r="B76" s="63" t="s">
        <v>115</v>
      </c>
      <c r="C76" s="49" t="s">
        <v>103</v>
      </c>
      <c r="D76" s="34" t="s">
        <v>104</v>
      </c>
      <c r="E76" s="15" t="s">
        <v>19</v>
      </c>
      <c r="F76" s="15">
        <f t="shared" ref="F76:J82" si="9">ROUND(S76/$M$2,4)</f>
        <v>5.1000000000000004E-3</v>
      </c>
      <c r="G76" s="15">
        <f t="shared" si="9"/>
        <v>5.4000000000000003E-3</v>
      </c>
      <c r="H76" s="15">
        <f t="shared" si="9"/>
        <v>5.5999999999999999E-3</v>
      </c>
      <c r="I76" s="15">
        <f t="shared" si="9"/>
        <v>5.8999999999999999E-3</v>
      </c>
      <c r="J76" s="15">
        <f t="shared" si="9"/>
        <v>6.1999999999999998E-3</v>
      </c>
      <c r="K76" s="15" t="s">
        <v>280</v>
      </c>
      <c r="N76" s="59">
        <v>6</v>
      </c>
      <c r="O76" s="63" t="s">
        <v>115</v>
      </c>
      <c r="P76" s="49" t="s">
        <v>103</v>
      </c>
      <c r="Q76" s="34" t="s">
        <v>104</v>
      </c>
      <c r="R76" s="15" t="s">
        <v>19</v>
      </c>
      <c r="S76" s="15">
        <v>3.8800000000000001E-2</v>
      </c>
      <c r="T76" s="15">
        <v>4.0599999999999997E-2</v>
      </c>
      <c r="U76" s="15">
        <v>4.2500000000000003E-2</v>
      </c>
      <c r="V76" s="15">
        <v>4.4400000000000002E-2</v>
      </c>
      <c r="W76" s="15">
        <v>4.6399999999999997E-2</v>
      </c>
      <c r="X76" s="15" t="s">
        <v>99</v>
      </c>
    </row>
    <row r="77" spans="1:24" ht="24.75" thickBot="1">
      <c r="A77" s="59">
        <v>6</v>
      </c>
      <c r="B77" s="63" t="s">
        <v>115</v>
      </c>
      <c r="C77" s="50"/>
      <c r="D77" s="35"/>
      <c r="E77" s="15" t="s">
        <v>20</v>
      </c>
      <c r="F77" s="15">
        <f t="shared" si="9"/>
        <v>4.3E-3</v>
      </c>
      <c r="G77" s="15">
        <f t="shared" si="9"/>
        <v>4.4999999999999997E-3</v>
      </c>
      <c r="H77" s="15">
        <f t="shared" si="9"/>
        <v>4.7000000000000002E-3</v>
      </c>
      <c r="I77" s="15">
        <f t="shared" si="9"/>
        <v>4.8999999999999998E-3</v>
      </c>
      <c r="J77" s="15">
        <f t="shared" si="9"/>
        <v>5.1000000000000004E-3</v>
      </c>
      <c r="K77" s="15" t="s">
        <v>280</v>
      </c>
      <c r="N77" s="59">
        <v>6</v>
      </c>
      <c r="O77" s="63" t="s">
        <v>115</v>
      </c>
      <c r="P77" s="50"/>
      <c r="Q77" s="35"/>
      <c r="R77" s="15" t="s">
        <v>20</v>
      </c>
      <c r="S77" s="15">
        <v>3.2300000000000002E-2</v>
      </c>
      <c r="T77" s="15">
        <v>3.39E-2</v>
      </c>
      <c r="U77" s="15">
        <v>3.5400000000000001E-2</v>
      </c>
      <c r="V77" s="15">
        <v>3.6999999999999998E-2</v>
      </c>
      <c r="W77" s="15">
        <v>3.8699999999999998E-2</v>
      </c>
      <c r="X77" s="15" t="s">
        <v>99</v>
      </c>
    </row>
    <row r="78" spans="1:24" ht="24.75" thickBot="1">
      <c r="A78" s="59">
        <v>6</v>
      </c>
      <c r="B78" s="63" t="s">
        <v>115</v>
      </c>
      <c r="C78" s="50"/>
      <c r="D78" s="35"/>
      <c r="E78" s="15" t="s">
        <v>21</v>
      </c>
      <c r="F78" s="15">
        <f t="shared" si="9"/>
        <v>4.1000000000000003E-3</v>
      </c>
      <c r="G78" s="15">
        <f t="shared" si="9"/>
        <v>4.3E-3</v>
      </c>
      <c r="H78" s="15">
        <f t="shared" si="9"/>
        <v>4.4999999999999997E-3</v>
      </c>
      <c r="I78" s="15">
        <f t="shared" si="9"/>
        <v>4.7000000000000002E-3</v>
      </c>
      <c r="J78" s="15">
        <f t="shared" si="9"/>
        <v>4.8999999999999998E-3</v>
      </c>
      <c r="K78" s="15" t="s">
        <v>280</v>
      </c>
      <c r="N78" s="59">
        <v>6</v>
      </c>
      <c r="O78" s="63" t="s">
        <v>115</v>
      </c>
      <c r="P78" s="50"/>
      <c r="Q78" s="35"/>
      <c r="R78" s="15" t="s">
        <v>21</v>
      </c>
      <c r="S78" s="15">
        <v>3.0700000000000002E-2</v>
      </c>
      <c r="T78" s="15">
        <v>3.2199999999999999E-2</v>
      </c>
      <c r="U78" s="15">
        <v>3.3599999999999998E-2</v>
      </c>
      <c r="V78" s="15">
        <v>3.5099999999999999E-2</v>
      </c>
      <c r="W78" s="15">
        <v>3.6799999999999999E-2</v>
      </c>
      <c r="X78" s="15" t="s">
        <v>99</v>
      </c>
    </row>
    <row r="79" spans="1:24" ht="24.75" thickBot="1">
      <c r="A79" s="59">
        <v>6</v>
      </c>
      <c r="B79" s="63" t="s">
        <v>115</v>
      </c>
      <c r="C79" s="50"/>
      <c r="D79" s="35"/>
      <c r="E79" s="15" t="s">
        <v>22</v>
      </c>
      <c r="F79" s="15">
        <f t="shared" si="9"/>
        <v>3.8999999999999998E-3</v>
      </c>
      <c r="G79" s="15">
        <f t="shared" si="9"/>
        <v>4.0000000000000001E-3</v>
      </c>
      <c r="H79" s="15">
        <f t="shared" si="9"/>
        <v>4.1999999999999997E-3</v>
      </c>
      <c r="I79" s="15">
        <f t="shared" si="9"/>
        <v>4.4000000000000003E-3</v>
      </c>
      <c r="J79" s="15">
        <f t="shared" si="9"/>
        <v>4.5999999999999999E-3</v>
      </c>
      <c r="K79" s="15" t="s">
        <v>280</v>
      </c>
      <c r="N79" s="59">
        <v>6</v>
      </c>
      <c r="O79" s="63" t="s">
        <v>115</v>
      </c>
      <c r="P79" s="50"/>
      <c r="Q79" s="35"/>
      <c r="R79" s="15" t="s">
        <v>22</v>
      </c>
      <c r="S79" s="15">
        <v>2.9100000000000001E-2</v>
      </c>
      <c r="T79" s="15">
        <v>3.0499999999999999E-2</v>
      </c>
      <c r="U79" s="15">
        <v>3.1899999999999998E-2</v>
      </c>
      <c r="V79" s="15">
        <v>3.3300000000000003E-2</v>
      </c>
      <c r="W79" s="15">
        <v>3.4799999999999998E-2</v>
      </c>
      <c r="X79" s="15" t="s">
        <v>99</v>
      </c>
    </row>
    <row r="80" spans="1:24" ht="24.75" thickBot="1">
      <c r="A80" s="59">
        <v>6</v>
      </c>
      <c r="B80" s="63" t="s">
        <v>115</v>
      </c>
      <c r="C80" s="50"/>
      <c r="D80" s="35"/>
      <c r="E80" s="15" t="s">
        <v>23</v>
      </c>
      <c r="F80" s="15">
        <f t="shared" si="9"/>
        <v>3.5999999999999999E-3</v>
      </c>
      <c r="G80" s="15">
        <f t="shared" si="9"/>
        <v>3.8E-3</v>
      </c>
      <c r="H80" s="15">
        <f t="shared" si="9"/>
        <v>4.0000000000000001E-3</v>
      </c>
      <c r="I80" s="15">
        <f t="shared" si="9"/>
        <v>4.1999999999999997E-3</v>
      </c>
      <c r="J80" s="15">
        <f t="shared" si="9"/>
        <v>4.4000000000000003E-3</v>
      </c>
      <c r="K80" s="15" t="s">
        <v>280</v>
      </c>
      <c r="N80" s="59">
        <v>6</v>
      </c>
      <c r="O80" s="63" t="s">
        <v>115</v>
      </c>
      <c r="P80" s="50"/>
      <c r="Q80" s="35"/>
      <c r="R80" s="15" t="s">
        <v>23</v>
      </c>
      <c r="S80" s="15">
        <v>2.75E-2</v>
      </c>
      <c r="T80" s="15">
        <v>2.8799999999999999E-2</v>
      </c>
      <c r="U80" s="15">
        <v>3.0099999999999998E-2</v>
      </c>
      <c r="V80" s="15">
        <v>3.1399999999999997E-2</v>
      </c>
      <c r="W80" s="15">
        <v>3.2899999999999999E-2</v>
      </c>
      <c r="X80" s="15" t="s">
        <v>99</v>
      </c>
    </row>
    <row r="81" spans="1:24" ht="24.75" thickBot="1">
      <c r="A81" s="59">
        <v>6</v>
      </c>
      <c r="B81" s="63" t="s">
        <v>115</v>
      </c>
      <c r="E81" s="15" t="s">
        <v>24</v>
      </c>
      <c r="F81" s="15">
        <f t="shared" si="9"/>
        <v>3.3999999999999998E-3</v>
      </c>
      <c r="G81" s="15">
        <f t="shared" si="9"/>
        <v>3.5999999999999999E-3</v>
      </c>
      <c r="H81" s="15">
        <f t="shared" si="9"/>
        <v>3.8E-3</v>
      </c>
      <c r="I81" s="15">
        <f t="shared" si="9"/>
        <v>3.8999999999999998E-3</v>
      </c>
      <c r="J81" s="15">
        <f t="shared" si="9"/>
        <v>4.1000000000000003E-3</v>
      </c>
      <c r="K81" s="15" t="s">
        <v>280</v>
      </c>
      <c r="N81" s="59">
        <v>6</v>
      </c>
      <c r="O81" s="63" t="s">
        <v>115</v>
      </c>
      <c r="R81" s="15" t="s">
        <v>24</v>
      </c>
      <c r="S81" s="15">
        <v>2.5899999999999999E-2</v>
      </c>
      <c r="T81" s="15">
        <v>2.7099999999999999E-2</v>
      </c>
      <c r="U81" s="15">
        <v>2.8299999999999999E-2</v>
      </c>
      <c r="V81" s="15">
        <v>2.9600000000000001E-2</v>
      </c>
      <c r="W81" s="15">
        <v>3.09E-2</v>
      </c>
      <c r="X81" s="15" t="s">
        <v>99</v>
      </c>
    </row>
    <row r="82" spans="1:24" ht="24.75" thickBot="1">
      <c r="A82" s="59">
        <v>6</v>
      </c>
      <c r="B82" s="63" t="s">
        <v>115</v>
      </c>
      <c r="E82" s="15" t="s">
        <v>25</v>
      </c>
      <c r="F82" s="15">
        <f t="shared" si="9"/>
        <v>3.3999999999999998E-3</v>
      </c>
      <c r="G82" s="15">
        <f t="shared" si="9"/>
        <v>3.5999999999999999E-3</v>
      </c>
      <c r="H82" s="15">
        <f t="shared" si="9"/>
        <v>3.8E-3</v>
      </c>
      <c r="I82" s="15">
        <f t="shared" si="9"/>
        <v>3.8999999999999998E-3</v>
      </c>
      <c r="J82" s="15">
        <f t="shared" si="9"/>
        <v>4.1000000000000003E-3</v>
      </c>
      <c r="K82" s="15" t="s">
        <v>280</v>
      </c>
      <c r="N82" s="59">
        <v>6</v>
      </c>
      <c r="O82" s="63" t="s">
        <v>115</v>
      </c>
      <c r="R82" s="15" t="s">
        <v>25</v>
      </c>
      <c r="S82" s="15">
        <v>2.5899999999999999E-2</v>
      </c>
      <c r="T82" s="15">
        <v>2.7099999999999999E-2</v>
      </c>
      <c r="U82" s="15">
        <v>2.8299999999999999E-2</v>
      </c>
      <c r="V82" s="15">
        <v>2.9600000000000001E-2</v>
      </c>
      <c r="W82" s="15">
        <v>3.09E-2</v>
      </c>
      <c r="X82" s="15" t="s">
        <v>99</v>
      </c>
    </row>
    <row r="83" spans="1:24">
      <c r="A83" s="59">
        <v>6</v>
      </c>
      <c r="B83" s="63" t="s">
        <v>116</v>
      </c>
      <c r="C83" s="46" t="s">
        <v>100</v>
      </c>
      <c r="D83" s="31" t="s">
        <v>101</v>
      </c>
      <c r="E83" s="94" t="s">
        <v>9</v>
      </c>
      <c r="F83" s="97" t="s">
        <v>91</v>
      </c>
      <c r="G83" s="98"/>
      <c r="H83" s="98"/>
      <c r="I83" s="98"/>
      <c r="J83" s="99"/>
      <c r="K83" s="94" t="s">
        <v>92</v>
      </c>
      <c r="N83" s="59">
        <v>6</v>
      </c>
      <c r="O83" s="63" t="s">
        <v>116</v>
      </c>
      <c r="P83" s="46" t="s">
        <v>100</v>
      </c>
      <c r="Q83" s="31" t="s">
        <v>101</v>
      </c>
      <c r="R83" s="94" t="s">
        <v>9</v>
      </c>
      <c r="S83" s="97" t="s">
        <v>91</v>
      </c>
      <c r="T83" s="98"/>
      <c r="U83" s="98"/>
      <c r="V83" s="98"/>
      <c r="W83" s="99"/>
      <c r="X83" s="94" t="s">
        <v>92</v>
      </c>
    </row>
    <row r="84" spans="1:24" ht="15.75" thickBot="1">
      <c r="A84" s="59">
        <v>6</v>
      </c>
      <c r="B84" s="63" t="s">
        <v>116</v>
      </c>
      <c r="C84" s="47"/>
      <c r="D84" s="32" t="s">
        <v>102</v>
      </c>
      <c r="E84" s="95"/>
      <c r="F84" s="100" t="s">
        <v>93</v>
      </c>
      <c r="G84" s="101"/>
      <c r="H84" s="101"/>
      <c r="I84" s="101"/>
      <c r="J84" s="102"/>
      <c r="K84" s="95"/>
      <c r="N84" s="59">
        <v>6</v>
      </c>
      <c r="O84" s="63" t="s">
        <v>116</v>
      </c>
      <c r="P84" s="47"/>
      <c r="Q84" s="32" t="s">
        <v>102</v>
      </c>
      <c r="R84" s="95"/>
      <c r="S84" s="100" t="s">
        <v>93</v>
      </c>
      <c r="T84" s="101"/>
      <c r="U84" s="101"/>
      <c r="V84" s="101"/>
      <c r="W84" s="102"/>
      <c r="X84" s="95"/>
    </row>
    <row r="85" spans="1:24" ht="15.75" thickBot="1">
      <c r="A85" s="59">
        <v>6</v>
      </c>
      <c r="B85" s="63" t="s">
        <v>116</v>
      </c>
      <c r="C85" s="48"/>
      <c r="D85" s="33"/>
      <c r="E85" s="96"/>
      <c r="F85" s="14" t="s">
        <v>94</v>
      </c>
      <c r="G85" s="14" t="s">
        <v>95</v>
      </c>
      <c r="H85" s="14" t="s">
        <v>96</v>
      </c>
      <c r="I85" s="14" t="s">
        <v>97</v>
      </c>
      <c r="J85" s="14" t="s">
        <v>98</v>
      </c>
      <c r="K85" s="96"/>
      <c r="N85" s="59">
        <v>6</v>
      </c>
      <c r="O85" s="63" t="s">
        <v>116</v>
      </c>
      <c r="P85" s="48"/>
      <c r="Q85" s="33"/>
      <c r="R85" s="96"/>
      <c r="S85" s="14" t="s">
        <v>94</v>
      </c>
      <c r="T85" s="14" t="s">
        <v>95</v>
      </c>
      <c r="U85" s="14" t="s">
        <v>96</v>
      </c>
      <c r="V85" s="14" t="s">
        <v>97</v>
      </c>
      <c r="W85" s="14" t="s">
        <v>98</v>
      </c>
      <c r="X85" s="96"/>
    </row>
    <row r="86" spans="1:24" ht="15.75" thickBot="1">
      <c r="A86" s="59">
        <v>6</v>
      </c>
      <c r="B86" s="63" t="s">
        <v>116</v>
      </c>
      <c r="C86" s="49" t="s">
        <v>103</v>
      </c>
      <c r="D86" s="34" t="s">
        <v>104</v>
      </c>
      <c r="E86" s="15" t="s">
        <v>20</v>
      </c>
      <c r="F86" s="15">
        <f t="shared" ref="F86:J88" si="10">ROUND(S86/$M$2,4)</f>
        <v>2.7000000000000001E-3</v>
      </c>
      <c r="G86" s="15">
        <f t="shared" si="10"/>
        <v>2.5999999999999999E-3</v>
      </c>
      <c r="H86" s="15">
        <f t="shared" si="10"/>
        <v>2.7000000000000001E-3</v>
      </c>
      <c r="I86" s="15">
        <f t="shared" si="10"/>
        <v>2.7000000000000001E-3</v>
      </c>
      <c r="J86" s="15">
        <f t="shared" si="10"/>
        <v>2.8E-3</v>
      </c>
      <c r="K86" s="15" t="s">
        <v>280</v>
      </c>
      <c r="N86" s="59">
        <v>6</v>
      </c>
      <c r="O86" s="63" t="s">
        <v>116</v>
      </c>
      <c r="P86" s="49" t="s">
        <v>103</v>
      </c>
      <c r="Q86" s="34" t="s">
        <v>104</v>
      </c>
      <c r="R86" s="15" t="s">
        <v>20</v>
      </c>
      <c r="S86" s="15">
        <v>2.01E-2</v>
      </c>
      <c r="T86" s="15">
        <v>1.9300000000000001E-2</v>
      </c>
      <c r="U86" s="15">
        <v>2.0199999999999999E-2</v>
      </c>
      <c r="V86" s="15">
        <v>2.07E-2</v>
      </c>
      <c r="W86" s="15">
        <v>2.1399999999999999E-2</v>
      </c>
      <c r="X86" s="15" t="s">
        <v>99</v>
      </c>
    </row>
    <row r="87" spans="1:24" ht="15.75" thickBot="1">
      <c r="A87" s="59">
        <v>6</v>
      </c>
      <c r="B87" s="63" t="s">
        <v>116</v>
      </c>
      <c r="C87" s="50"/>
      <c r="D87" s="35"/>
      <c r="E87" s="15" t="s">
        <v>22</v>
      </c>
      <c r="F87" s="15">
        <f t="shared" si="10"/>
        <v>2.0999999999999999E-3</v>
      </c>
      <c r="G87" s="15">
        <f t="shared" si="10"/>
        <v>2E-3</v>
      </c>
      <c r="H87" s="15">
        <f t="shared" si="10"/>
        <v>2.0999999999999999E-3</v>
      </c>
      <c r="I87" s="15">
        <f t="shared" si="10"/>
        <v>2.2000000000000001E-3</v>
      </c>
      <c r="J87" s="15">
        <f t="shared" si="10"/>
        <v>2.3E-3</v>
      </c>
      <c r="K87" s="15" t="s">
        <v>280</v>
      </c>
      <c r="N87" s="59">
        <v>6</v>
      </c>
      <c r="O87" s="63" t="s">
        <v>116</v>
      </c>
      <c r="P87" s="50"/>
      <c r="Q87" s="35"/>
      <c r="R87" s="15" t="s">
        <v>22</v>
      </c>
      <c r="S87" s="15">
        <v>1.6E-2</v>
      </c>
      <c r="T87" s="15">
        <v>1.54E-2</v>
      </c>
      <c r="U87" s="15">
        <v>1.61E-2</v>
      </c>
      <c r="V87" s="15">
        <v>1.66E-2</v>
      </c>
      <c r="W87" s="15">
        <v>1.7100000000000001E-2</v>
      </c>
      <c r="X87" s="15" t="s">
        <v>99</v>
      </c>
    </row>
    <row r="88" spans="1:24" ht="15.75" thickBot="1">
      <c r="A88" s="59">
        <v>6</v>
      </c>
      <c r="B88" s="63" t="s">
        <v>116</v>
      </c>
      <c r="C88" s="50"/>
      <c r="D88" s="35"/>
      <c r="E88" s="15" t="s">
        <v>23</v>
      </c>
      <c r="F88" s="15">
        <f t="shared" si="10"/>
        <v>2.0999999999999999E-3</v>
      </c>
      <c r="G88" s="15">
        <f t="shared" si="10"/>
        <v>2E-3</v>
      </c>
      <c r="H88" s="15">
        <f t="shared" si="10"/>
        <v>2.0999999999999999E-3</v>
      </c>
      <c r="I88" s="15">
        <f t="shared" si="10"/>
        <v>2.2000000000000001E-3</v>
      </c>
      <c r="J88" s="15">
        <f t="shared" si="10"/>
        <v>2.3E-3</v>
      </c>
      <c r="K88" s="15" t="s">
        <v>280</v>
      </c>
      <c r="N88" s="59">
        <v>6</v>
      </c>
      <c r="O88" s="63" t="s">
        <v>116</v>
      </c>
      <c r="P88" s="50"/>
      <c r="Q88" s="35"/>
      <c r="R88" s="15" t="s">
        <v>23</v>
      </c>
      <c r="S88" s="15">
        <v>1.6E-2</v>
      </c>
      <c r="T88" s="15">
        <v>1.54E-2</v>
      </c>
      <c r="U88" s="15">
        <v>1.61E-2</v>
      </c>
      <c r="V88" s="15">
        <v>1.66E-2</v>
      </c>
      <c r="W88" s="15">
        <v>1.7100000000000001E-2</v>
      </c>
      <c r="X88" s="15" t="s">
        <v>99</v>
      </c>
    </row>
    <row r="89" spans="1:24">
      <c r="A89" s="59">
        <v>7</v>
      </c>
      <c r="B89" s="63" t="s">
        <v>117</v>
      </c>
      <c r="C89" s="46" t="s">
        <v>100</v>
      </c>
      <c r="D89" s="31" t="s">
        <v>118</v>
      </c>
      <c r="E89" s="94" t="s">
        <v>9</v>
      </c>
      <c r="F89" s="97" t="s">
        <v>91</v>
      </c>
      <c r="G89" s="98"/>
      <c r="H89" s="98"/>
      <c r="I89" s="98"/>
      <c r="J89" s="99"/>
      <c r="K89" s="94" t="s">
        <v>92</v>
      </c>
      <c r="N89" s="59">
        <v>7</v>
      </c>
      <c r="O89" s="63" t="s">
        <v>117</v>
      </c>
      <c r="P89" s="46" t="s">
        <v>100</v>
      </c>
      <c r="Q89" s="31" t="s">
        <v>118</v>
      </c>
      <c r="R89" s="94" t="s">
        <v>9</v>
      </c>
      <c r="S89" s="97" t="s">
        <v>91</v>
      </c>
      <c r="T89" s="98"/>
      <c r="U89" s="98"/>
      <c r="V89" s="98"/>
      <c r="W89" s="99"/>
      <c r="X89" s="94" t="s">
        <v>92</v>
      </c>
    </row>
    <row r="90" spans="1:24" ht="15.75" thickBot="1">
      <c r="A90" s="59">
        <v>7</v>
      </c>
      <c r="B90" s="63" t="s">
        <v>117</v>
      </c>
      <c r="C90" s="47"/>
      <c r="D90" s="32" t="s">
        <v>102</v>
      </c>
      <c r="E90" s="95"/>
      <c r="F90" s="100" t="s">
        <v>93</v>
      </c>
      <c r="G90" s="101"/>
      <c r="H90" s="101"/>
      <c r="I90" s="101"/>
      <c r="J90" s="102"/>
      <c r="K90" s="95"/>
      <c r="N90" s="59">
        <v>7</v>
      </c>
      <c r="O90" s="63" t="s">
        <v>117</v>
      </c>
      <c r="P90" s="47"/>
      <c r="Q90" s="32" t="s">
        <v>102</v>
      </c>
      <c r="R90" s="95"/>
      <c r="S90" s="100" t="s">
        <v>93</v>
      </c>
      <c r="T90" s="101"/>
      <c r="U90" s="101"/>
      <c r="V90" s="101"/>
      <c r="W90" s="102"/>
      <c r="X90" s="95"/>
    </row>
    <row r="91" spans="1:24" ht="15.75" thickBot="1">
      <c r="A91" s="59">
        <v>7</v>
      </c>
      <c r="B91" s="63" t="s">
        <v>117</v>
      </c>
      <c r="C91" s="48"/>
      <c r="D91" s="33"/>
      <c r="E91" s="96"/>
      <c r="F91" s="14" t="s">
        <v>94</v>
      </c>
      <c r="G91" s="14" t="s">
        <v>95</v>
      </c>
      <c r="H91" s="14" t="s">
        <v>96</v>
      </c>
      <c r="I91" s="14" t="s">
        <v>97</v>
      </c>
      <c r="J91" s="14" t="s">
        <v>98</v>
      </c>
      <c r="K91" s="96"/>
      <c r="N91" s="59">
        <v>7</v>
      </c>
      <c r="O91" s="63" t="s">
        <v>117</v>
      </c>
      <c r="P91" s="48"/>
      <c r="Q91" s="33"/>
      <c r="R91" s="96"/>
      <c r="S91" s="14" t="s">
        <v>94</v>
      </c>
      <c r="T91" s="14" t="s">
        <v>95</v>
      </c>
      <c r="U91" s="14" t="s">
        <v>96</v>
      </c>
      <c r="V91" s="14" t="s">
        <v>97</v>
      </c>
      <c r="W91" s="14" t="s">
        <v>98</v>
      </c>
      <c r="X91" s="96"/>
    </row>
    <row r="92" spans="1:24" ht="15.75" thickBot="1">
      <c r="A92" s="59">
        <v>7</v>
      </c>
      <c r="B92" s="63" t="s">
        <v>117</v>
      </c>
      <c r="C92" s="49" t="s">
        <v>103</v>
      </c>
      <c r="D92" s="34" t="s">
        <v>104</v>
      </c>
      <c r="E92" s="15" t="s">
        <v>20</v>
      </c>
      <c r="F92" s="15">
        <f t="shared" ref="F92:J94" si="11">ROUND(S92/$M$2,4)</f>
        <v>5.3E-3</v>
      </c>
      <c r="G92" s="15">
        <f t="shared" si="11"/>
        <v>5.7999999999999996E-3</v>
      </c>
      <c r="H92" s="15">
        <f t="shared" si="11"/>
        <v>6.1999999999999998E-3</v>
      </c>
      <c r="I92" s="15">
        <f t="shared" si="11"/>
        <v>6.7000000000000002E-3</v>
      </c>
      <c r="J92" s="15">
        <f t="shared" si="11"/>
        <v>7.1000000000000004E-3</v>
      </c>
      <c r="K92" s="15" t="s">
        <v>280</v>
      </c>
      <c r="N92" s="59">
        <v>7</v>
      </c>
      <c r="O92" s="63" t="s">
        <v>117</v>
      </c>
      <c r="P92" s="49" t="s">
        <v>103</v>
      </c>
      <c r="Q92" s="34" t="s">
        <v>104</v>
      </c>
      <c r="R92" s="15" t="s">
        <v>20</v>
      </c>
      <c r="S92" s="15">
        <v>3.9600000000000003E-2</v>
      </c>
      <c r="T92" s="15">
        <v>4.3400000000000001E-2</v>
      </c>
      <c r="U92" s="15">
        <v>4.65E-2</v>
      </c>
      <c r="V92" s="15">
        <v>5.0500000000000003E-2</v>
      </c>
      <c r="W92" s="15">
        <v>5.3699999999999998E-2</v>
      </c>
      <c r="X92" s="15" t="s">
        <v>99</v>
      </c>
    </row>
    <row r="93" spans="1:24" ht="15.75" thickBot="1">
      <c r="A93" s="59">
        <v>7</v>
      </c>
      <c r="B93" s="63" t="s">
        <v>117</v>
      </c>
      <c r="C93" s="50"/>
      <c r="D93" s="35"/>
      <c r="E93" s="15" t="s">
        <v>21</v>
      </c>
      <c r="F93" s="15">
        <f t="shared" si="11"/>
        <v>4.1999999999999997E-3</v>
      </c>
      <c r="G93" s="15">
        <f t="shared" si="11"/>
        <v>4.5999999999999999E-3</v>
      </c>
      <c r="H93" s="15">
        <f t="shared" si="11"/>
        <v>4.8999999999999998E-3</v>
      </c>
      <c r="I93" s="15">
        <f t="shared" si="11"/>
        <v>5.4000000000000003E-3</v>
      </c>
      <c r="J93" s="15">
        <f t="shared" si="11"/>
        <v>5.7000000000000002E-3</v>
      </c>
      <c r="K93" s="15" t="s">
        <v>280</v>
      </c>
      <c r="N93" s="59">
        <v>7</v>
      </c>
      <c r="O93" s="63" t="s">
        <v>117</v>
      </c>
      <c r="P93" s="50"/>
      <c r="Q93" s="35"/>
      <c r="R93" s="15" t="s">
        <v>21</v>
      </c>
      <c r="S93" s="15">
        <v>3.1699999999999999E-2</v>
      </c>
      <c r="T93" s="15">
        <v>3.4799999999999998E-2</v>
      </c>
      <c r="U93" s="15">
        <v>3.7199999999999997E-2</v>
      </c>
      <c r="V93" s="15">
        <v>4.0399999999999998E-2</v>
      </c>
      <c r="W93" s="15">
        <v>4.2999999999999997E-2</v>
      </c>
      <c r="X93" s="15" t="s">
        <v>99</v>
      </c>
    </row>
    <row r="94" spans="1:24" ht="15.75" thickBot="1">
      <c r="A94" s="59">
        <v>7</v>
      </c>
      <c r="B94" s="63" t="s">
        <v>117</v>
      </c>
      <c r="C94" s="50"/>
      <c r="D94" s="35"/>
      <c r="E94" s="15" t="s">
        <v>22</v>
      </c>
      <c r="F94" s="15">
        <f t="shared" si="11"/>
        <v>3.8999999999999998E-3</v>
      </c>
      <c r="G94" s="15">
        <f t="shared" si="11"/>
        <v>4.3E-3</v>
      </c>
      <c r="H94" s="15">
        <f t="shared" si="11"/>
        <v>4.5999999999999999E-3</v>
      </c>
      <c r="I94" s="15">
        <f t="shared" si="11"/>
        <v>5.0000000000000001E-3</v>
      </c>
      <c r="J94" s="15">
        <f t="shared" si="11"/>
        <v>5.3E-3</v>
      </c>
      <c r="K94" s="15" t="s">
        <v>280</v>
      </c>
      <c r="N94" s="59">
        <v>7</v>
      </c>
      <c r="O94" s="63" t="s">
        <v>117</v>
      </c>
      <c r="P94" s="50"/>
      <c r="Q94" s="35"/>
      <c r="R94" s="15" t="s">
        <v>22</v>
      </c>
      <c r="S94" s="15">
        <v>2.9700000000000001E-2</v>
      </c>
      <c r="T94" s="15">
        <v>3.2599999999999997E-2</v>
      </c>
      <c r="U94" s="15">
        <v>3.49E-2</v>
      </c>
      <c r="V94" s="15">
        <v>3.78E-2</v>
      </c>
      <c r="W94" s="15">
        <v>4.0300000000000002E-2</v>
      </c>
      <c r="X94" s="15" t="s">
        <v>99</v>
      </c>
    </row>
    <row r="95" spans="1:24">
      <c r="A95" s="59">
        <v>7</v>
      </c>
      <c r="B95" s="63" t="s">
        <v>119</v>
      </c>
      <c r="C95" s="46" t="s">
        <v>100</v>
      </c>
      <c r="D95" s="36" t="s">
        <v>101</v>
      </c>
      <c r="E95" s="103" t="s">
        <v>9</v>
      </c>
      <c r="F95" s="106" t="s">
        <v>91</v>
      </c>
      <c r="G95" s="107"/>
      <c r="H95" s="107"/>
      <c r="I95" s="107"/>
      <c r="J95" s="108"/>
      <c r="K95" s="103" t="s">
        <v>92</v>
      </c>
      <c r="N95" s="59">
        <v>7</v>
      </c>
      <c r="O95" s="63" t="s">
        <v>119</v>
      </c>
      <c r="P95" s="46" t="s">
        <v>100</v>
      </c>
      <c r="Q95" s="36" t="s">
        <v>101</v>
      </c>
      <c r="R95" s="103" t="s">
        <v>9</v>
      </c>
      <c r="S95" s="106" t="s">
        <v>91</v>
      </c>
      <c r="T95" s="107"/>
      <c r="U95" s="107"/>
      <c r="V95" s="107"/>
      <c r="W95" s="108"/>
      <c r="X95" s="103" t="s">
        <v>92</v>
      </c>
    </row>
    <row r="96" spans="1:24" ht="15.75" thickBot="1">
      <c r="A96" s="59">
        <v>7</v>
      </c>
      <c r="B96" s="63" t="s">
        <v>119</v>
      </c>
      <c r="C96" s="47"/>
      <c r="D96" s="37" t="s">
        <v>102</v>
      </c>
      <c r="E96" s="104"/>
      <c r="F96" s="109" t="s">
        <v>93</v>
      </c>
      <c r="G96" s="110"/>
      <c r="H96" s="110"/>
      <c r="I96" s="110"/>
      <c r="J96" s="111"/>
      <c r="K96" s="104"/>
      <c r="N96" s="59">
        <v>7</v>
      </c>
      <c r="O96" s="63" t="s">
        <v>119</v>
      </c>
      <c r="P96" s="47"/>
      <c r="Q96" s="37" t="s">
        <v>102</v>
      </c>
      <c r="R96" s="104"/>
      <c r="S96" s="109" t="s">
        <v>93</v>
      </c>
      <c r="T96" s="110"/>
      <c r="U96" s="110"/>
      <c r="V96" s="110"/>
      <c r="W96" s="111"/>
      <c r="X96" s="104"/>
    </row>
    <row r="97" spans="1:24" ht="15.75" thickBot="1">
      <c r="A97" s="59">
        <v>7</v>
      </c>
      <c r="B97" s="63" t="s">
        <v>119</v>
      </c>
      <c r="C97" s="48"/>
      <c r="D97" s="38"/>
      <c r="E97" s="105"/>
      <c r="F97" s="28" t="s">
        <v>94</v>
      </c>
      <c r="G97" s="28" t="s">
        <v>95</v>
      </c>
      <c r="H97" s="28" t="s">
        <v>96</v>
      </c>
      <c r="I97" s="28" t="s">
        <v>97</v>
      </c>
      <c r="J97" s="28" t="s">
        <v>98</v>
      </c>
      <c r="K97" s="105"/>
      <c r="N97" s="59">
        <v>7</v>
      </c>
      <c r="O97" s="63" t="s">
        <v>119</v>
      </c>
      <c r="P97" s="48"/>
      <c r="Q97" s="38"/>
      <c r="R97" s="105"/>
      <c r="S97" s="28" t="s">
        <v>94</v>
      </c>
      <c r="T97" s="28" t="s">
        <v>95</v>
      </c>
      <c r="U97" s="28" t="s">
        <v>96</v>
      </c>
      <c r="V97" s="28" t="s">
        <v>97</v>
      </c>
      <c r="W97" s="28" t="s">
        <v>98</v>
      </c>
      <c r="X97" s="105"/>
    </row>
    <row r="98" spans="1:24" ht="15.75" thickBot="1">
      <c r="A98" s="59">
        <v>7</v>
      </c>
      <c r="B98" s="63" t="s">
        <v>119</v>
      </c>
      <c r="C98" s="49" t="s">
        <v>103</v>
      </c>
      <c r="D98" s="34" t="s">
        <v>104</v>
      </c>
      <c r="E98" s="29" t="s">
        <v>19</v>
      </c>
      <c r="F98" s="15">
        <f t="shared" ref="F98:J101" si="12">ROUND(S98/$M$2,4)</f>
        <v>4.7999999999999996E-3</v>
      </c>
      <c r="G98" s="15">
        <f t="shared" si="12"/>
        <v>4.5999999999999999E-3</v>
      </c>
      <c r="H98" s="15">
        <f t="shared" si="12"/>
        <v>4.4999999999999997E-3</v>
      </c>
      <c r="I98" s="15">
        <f t="shared" si="12"/>
        <v>4.4000000000000003E-3</v>
      </c>
      <c r="J98" s="15">
        <f t="shared" si="12"/>
        <v>4.3E-3</v>
      </c>
      <c r="K98" s="29" t="s">
        <v>280</v>
      </c>
      <c r="N98" s="59">
        <v>7</v>
      </c>
      <c r="O98" s="63" t="s">
        <v>119</v>
      </c>
      <c r="P98" s="49" t="s">
        <v>103</v>
      </c>
      <c r="Q98" s="34" t="s">
        <v>104</v>
      </c>
      <c r="R98" s="29" t="s">
        <v>19</v>
      </c>
      <c r="S98" s="29">
        <v>3.5900000000000001E-2</v>
      </c>
      <c r="T98" s="29">
        <v>3.5000000000000003E-2</v>
      </c>
      <c r="U98" s="29">
        <v>3.4099999999999998E-2</v>
      </c>
      <c r="V98" s="29">
        <v>3.32E-2</v>
      </c>
      <c r="W98" s="29">
        <v>3.2300000000000002E-2</v>
      </c>
      <c r="X98" s="29" t="s">
        <v>99</v>
      </c>
    </row>
    <row r="99" spans="1:24" ht="15.75" thickBot="1">
      <c r="A99" s="59">
        <v>7</v>
      </c>
      <c r="B99" s="63" t="s">
        <v>119</v>
      </c>
      <c r="C99" s="50"/>
      <c r="D99" s="35"/>
      <c r="E99" s="29" t="s">
        <v>20</v>
      </c>
      <c r="F99" s="15">
        <f t="shared" si="12"/>
        <v>3.8E-3</v>
      </c>
      <c r="G99" s="15">
        <f t="shared" si="12"/>
        <v>3.7000000000000002E-3</v>
      </c>
      <c r="H99" s="15">
        <f t="shared" si="12"/>
        <v>3.5999999999999999E-3</v>
      </c>
      <c r="I99" s="15">
        <f t="shared" si="12"/>
        <v>3.5000000000000001E-3</v>
      </c>
      <c r="J99" s="15">
        <f t="shared" si="12"/>
        <v>3.3999999999999998E-3</v>
      </c>
      <c r="K99" s="29" t="s">
        <v>280</v>
      </c>
      <c r="N99" s="59">
        <v>7</v>
      </c>
      <c r="O99" s="63" t="s">
        <v>119</v>
      </c>
      <c r="P99" s="50"/>
      <c r="Q99" s="35"/>
      <c r="R99" s="29" t="s">
        <v>20</v>
      </c>
      <c r="S99" s="29">
        <v>2.87E-2</v>
      </c>
      <c r="T99" s="29">
        <v>2.8000000000000001E-2</v>
      </c>
      <c r="U99" s="29">
        <v>2.7300000000000001E-2</v>
      </c>
      <c r="V99" s="29">
        <v>2.6599999999999999E-2</v>
      </c>
      <c r="W99" s="29">
        <v>2.58E-2</v>
      </c>
      <c r="X99" s="29" t="s">
        <v>99</v>
      </c>
    </row>
    <row r="100" spans="1:24" ht="15.75" thickBot="1">
      <c r="A100" s="59">
        <v>7</v>
      </c>
      <c r="B100" s="63" t="s">
        <v>119</v>
      </c>
      <c r="C100" s="50"/>
      <c r="D100" s="35"/>
      <c r="E100" s="29" t="s">
        <v>21</v>
      </c>
      <c r="F100" s="15">
        <f t="shared" si="12"/>
        <v>3.8E-3</v>
      </c>
      <c r="G100" s="15">
        <f t="shared" si="12"/>
        <v>3.7000000000000002E-3</v>
      </c>
      <c r="H100" s="15">
        <f t="shared" si="12"/>
        <v>3.5999999999999999E-3</v>
      </c>
      <c r="I100" s="15">
        <f t="shared" si="12"/>
        <v>3.5000000000000001E-3</v>
      </c>
      <c r="J100" s="15">
        <f t="shared" si="12"/>
        <v>3.3999999999999998E-3</v>
      </c>
      <c r="K100" s="29" t="s">
        <v>280</v>
      </c>
      <c r="N100" s="59">
        <v>7</v>
      </c>
      <c r="O100" s="63" t="s">
        <v>119</v>
      </c>
      <c r="P100" s="50"/>
      <c r="Q100" s="35"/>
      <c r="R100" s="29" t="s">
        <v>21</v>
      </c>
      <c r="S100" s="29">
        <v>2.87E-2</v>
      </c>
      <c r="T100" s="29">
        <v>2.8000000000000001E-2</v>
      </c>
      <c r="U100" s="29">
        <v>2.7300000000000001E-2</v>
      </c>
      <c r="V100" s="29">
        <v>2.6599999999999999E-2</v>
      </c>
      <c r="W100" s="29">
        <v>2.58E-2</v>
      </c>
      <c r="X100" s="29" t="s">
        <v>99</v>
      </c>
    </row>
    <row r="101" spans="1:24" ht="15.75" thickBot="1">
      <c r="A101" s="59">
        <v>7</v>
      </c>
      <c r="B101" s="63" t="s">
        <v>119</v>
      </c>
      <c r="C101" s="50"/>
      <c r="D101" s="35"/>
      <c r="E101" s="29" t="s">
        <v>23</v>
      </c>
      <c r="F101" s="15">
        <f t="shared" si="12"/>
        <v>3.3999999999999998E-3</v>
      </c>
      <c r="G101" s="15">
        <f t="shared" si="12"/>
        <v>3.3E-3</v>
      </c>
      <c r="H101" s="15">
        <f t="shared" si="12"/>
        <v>3.3E-3</v>
      </c>
      <c r="I101" s="15">
        <f t="shared" si="12"/>
        <v>3.2000000000000002E-3</v>
      </c>
      <c r="J101" s="15">
        <f t="shared" si="12"/>
        <v>3.0999999999999999E-3</v>
      </c>
      <c r="K101" s="29" t="s">
        <v>280</v>
      </c>
      <c r="N101" s="59">
        <v>7</v>
      </c>
      <c r="O101" s="63" t="s">
        <v>119</v>
      </c>
      <c r="P101" s="50"/>
      <c r="Q101" s="35"/>
      <c r="R101" s="29" t="s">
        <v>23</v>
      </c>
      <c r="S101" s="29">
        <v>2.5899999999999999E-2</v>
      </c>
      <c r="T101" s="29">
        <v>2.52E-2</v>
      </c>
      <c r="U101" s="29">
        <v>2.46E-2</v>
      </c>
      <c r="V101" s="29">
        <v>2.4E-2</v>
      </c>
      <c r="W101" s="29">
        <v>2.3199999999999998E-2</v>
      </c>
      <c r="X101" s="29" t="s">
        <v>99</v>
      </c>
    </row>
    <row r="102" spans="1:24">
      <c r="A102" s="59">
        <v>7</v>
      </c>
      <c r="B102" s="63" t="s">
        <v>120</v>
      </c>
      <c r="C102" s="46" t="s">
        <v>100</v>
      </c>
      <c r="D102" s="31" t="s">
        <v>101</v>
      </c>
      <c r="E102" s="94" t="s">
        <v>9</v>
      </c>
      <c r="F102" s="97" t="s">
        <v>91</v>
      </c>
      <c r="G102" s="98"/>
      <c r="H102" s="98"/>
      <c r="I102" s="98"/>
      <c r="J102" s="99"/>
      <c r="K102" s="94" t="s">
        <v>92</v>
      </c>
      <c r="N102" s="59">
        <v>7</v>
      </c>
      <c r="O102" s="63" t="s">
        <v>120</v>
      </c>
      <c r="P102" s="46" t="s">
        <v>100</v>
      </c>
      <c r="Q102" s="31" t="s">
        <v>101</v>
      </c>
      <c r="R102" s="94" t="s">
        <v>9</v>
      </c>
      <c r="S102" s="97" t="s">
        <v>91</v>
      </c>
      <c r="T102" s="98"/>
      <c r="U102" s="98"/>
      <c r="V102" s="98"/>
      <c r="W102" s="99"/>
      <c r="X102" s="94" t="s">
        <v>92</v>
      </c>
    </row>
    <row r="103" spans="1:24" ht="15.75" thickBot="1">
      <c r="A103" s="59">
        <v>7</v>
      </c>
      <c r="B103" s="63" t="s">
        <v>120</v>
      </c>
      <c r="C103" s="47"/>
      <c r="D103" s="32" t="s">
        <v>102</v>
      </c>
      <c r="E103" s="95"/>
      <c r="F103" s="100" t="s">
        <v>93</v>
      </c>
      <c r="G103" s="101"/>
      <c r="H103" s="101"/>
      <c r="I103" s="101"/>
      <c r="J103" s="102"/>
      <c r="K103" s="95"/>
      <c r="N103" s="59">
        <v>7</v>
      </c>
      <c r="O103" s="63" t="s">
        <v>120</v>
      </c>
      <c r="P103" s="47"/>
      <c r="Q103" s="32" t="s">
        <v>102</v>
      </c>
      <c r="R103" s="95"/>
      <c r="S103" s="100" t="s">
        <v>93</v>
      </c>
      <c r="T103" s="101"/>
      <c r="U103" s="101"/>
      <c r="V103" s="101"/>
      <c r="W103" s="102"/>
      <c r="X103" s="95"/>
    </row>
    <row r="104" spans="1:24" ht="15.75" thickBot="1">
      <c r="A104" s="59">
        <v>7</v>
      </c>
      <c r="B104" s="63" t="s">
        <v>120</v>
      </c>
      <c r="C104" s="48"/>
      <c r="D104" s="33"/>
      <c r="E104" s="96"/>
      <c r="F104" s="14" t="s">
        <v>94</v>
      </c>
      <c r="G104" s="14" t="s">
        <v>95</v>
      </c>
      <c r="H104" s="14" t="s">
        <v>96</v>
      </c>
      <c r="I104" s="14" t="s">
        <v>97</v>
      </c>
      <c r="J104" s="14" t="s">
        <v>98</v>
      </c>
      <c r="K104" s="96"/>
      <c r="N104" s="59">
        <v>7</v>
      </c>
      <c r="O104" s="63" t="s">
        <v>120</v>
      </c>
      <c r="P104" s="48"/>
      <c r="Q104" s="33"/>
      <c r="R104" s="96"/>
      <c r="S104" s="14" t="s">
        <v>94</v>
      </c>
      <c r="T104" s="14" t="s">
        <v>95</v>
      </c>
      <c r="U104" s="14" t="s">
        <v>96</v>
      </c>
      <c r="V104" s="14" t="s">
        <v>97</v>
      </c>
      <c r="W104" s="14" t="s">
        <v>98</v>
      </c>
      <c r="X104" s="96"/>
    </row>
    <row r="105" spans="1:24" ht="15.75" thickBot="1">
      <c r="A105" s="59">
        <v>7</v>
      </c>
      <c r="B105" s="63" t="s">
        <v>120</v>
      </c>
      <c r="C105" s="49" t="s">
        <v>103</v>
      </c>
      <c r="D105" s="34" t="s">
        <v>104</v>
      </c>
      <c r="E105" s="15" t="s">
        <v>19</v>
      </c>
      <c r="F105" s="15">
        <f t="shared" ref="F105:J106" si="13">ROUND(S105/$M$2,4)</f>
        <v>3.5999999999999999E-3</v>
      </c>
      <c r="G105" s="15">
        <f t="shared" si="13"/>
        <v>3.8E-3</v>
      </c>
      <c r="H105" s="15">
        <f t="shared" si="13"/>
        <v>3.8E-3</v>
      </c>
      <c r="I105" s="15">
        <f t="shared" si="13"/>
        <v>4.0000000000000001E-3</v>
      </c>
      <c r="J105" s="15">
        <f t="shared" si="13"/>
        <v>4.1000000000000003E-3</v>
      </c>
      <c r="K105" s="15" t="s">
        <v>280</v>
      </c>
      <c r="N105" s="59">
        <v>7</v>
      </c>
      <c r="O105" s="63" t="s">
        <v>120</v>
      </c>
      <c r="P105" s="49" t="s">
        <v>103</v>
      </c>
      <c r="Q105" s="34" t="s">
        <v>104</v>
      </c>
      <c r="R105" s="15" t="s">
        <v>19</v>
      </c>
      <c r="S105" s="15">
        <v>2.75E-2</v>
      </c>
      <c r="T105" s="15">
        <v>2.8299999999999999E-2</v>
      </c>
      <c r="U105" s="15">
        <v>2.9000000000000001E-2</v>
      </c>
      <c r="V105" s="15">
        <v>2.9899999999999999E-2</v>
      </c>
      <c r="W105" s="15">
        <v>3.0800000000000001E-2</v>
      </c>
      <c r="X105" s="15" t="s">
        <v>99</v>
      </c>
    </row>
    <row r="106" spans="1:24" ht="15.75" thickBot="1">
      <c r="A106" s="59">
        <v>7</v>
      </c>
      <c r="B106" s="63" t="s">
        <v>120</v>
      </c>
      <c r="C106" s="50"/>
      <c r="D106" s="35"/>
      <c r="E106" s="15" t="s">
        <v>20</v>
      </c>
      <c r="F106" s="15">
        <f t="shared" si="13"/>
        <v>3.5999999999999999E-3</v>
      </c>
      <c r="G106" s="15">
        <f t="shared" si="13"/>
        <v>3.8E-3</v>
      </c>
      <c r="H106" s="15">
        <f t="shared" si="13"/>
        <v>3.8E-3</v>
      </c>
      <c r="I106" s="15">
        <f t="shared" si="13"/>
        <v>4.0000000000000001E-3</v>
      </c>
      <c r="J106" s="15">
        <f t="shared" si="13"/>
        <v>4.1000000000000003E-3</v>
      </c>
      <c r="K106" s="15" t="s">
        <v>280</v>
      </c>
      <c r="N106" s="59">
        <v>7</v>
      </c>
      <c r="O106" s="63" t="s">
        <v>120</v>
      </c>
      <c r="P106" s="50"/>
      <c r="Q106" s="35"/>
      <c r="R106" s="15" t="s">
        <v>20</v>
      </c>
      <c r="S106" s="15">
        <v>2.75E-2</v>
      </c>
      <c r="T106" s="15">
        <v>2.8299999999999999E-2</v>
      </c>
      <c r="U106" s="15">
        <v>2.9000000000000001E-2</v>
      </c>
      <c r="V106" s="15">
        <v>2.9899999999999999E-2</v>
      </c>
      <c r="W106" s="15">
        <v>3.0800000000000001E-2</v>
      </c>
      <c r="X106" s="15" t="s">
        <v>99</v>
      </c>
    </row>
    <row r="107" spans="1:24">
      <c r="A107" s="59">
        <v>8</v>
      </c>
      <c r="B107" s="63" t="s">
        <v>121</v>
      </c>
      <c r="C107" s="51" t="s">
        <v>100</v>
      </c>
      <c r="D107" s="16" t="s">
        <v>101</v>
      </c>
      <c r="E107" s="94" t="s">
        <v>9</v>
      </c>
      <c r="F107" s="97" t="s">
        <v>91</v>
      </c>
      <c r="G107" s="98"/>
      <c r="H107" s="98"/>
      <c r="I107" s="98"/>
      <c r="J107" s="99"/>
      <c r="K107" s="94" t="s">
        <v>92</v>
      </c>
      <c r="N107" s="59">
        <v>8</v>
      </c>
      <c r="O107" s="63" t="s">
        <v>121</v>
      </c>
      <c r="P107" s="51" t="s">
        <v>100</v>
      </c>
      <c r="Q107" s="16" t="s">
        <v>101</v>
      </c>
      <c r="R107" s="94" t="s">
        <v>9</v>
      </c>
      <c r="S107" s="97" t="s">
        <v>91</v>
      </c>
      <c r="T107" s="98"/>
      <c r="U107" s="98"/>
      <c r="V107" s="98"/>
      <c r="W107" s="99"/>
      <c r="X107" s="94" t="s">
        <v>92</v>
      </c>
    </row>
    <row r="108" spans="1:24" ht="15.75" thickBot="1">
      <c r="A108" s="59">
        <v>8</v>
      </c>
      <c r="B108" s="63" t="s">
        <v>121</v>
      </c>
      <c r="C108" s="52"/>
      <c r="D108" s="17" t="s">
        <v>102</v>
      </c>
      <c r="E108" s="95"/>
      <c r="F108" s="100" t="s">
        <v>93</v>
      </c>
      <c r="G108" s="101"/>
      <c r="H108" s="101"/>
      <c r="I108" s="101"/>
      <c r="J108" s="102"/>
      <c r="K108" s="95"/>
      <c r="N108" s="59">
        <v>8</v>
      </c>
      <c r="O108" s="63" t="s">
        <v>121</v>
      </c>
      <c r="P108" s="52"/>
      <c r="Q108" s="17" t="s">
        <v>102</v>
      </c>
      <c r="R108" s="95"/>
      <c r="S108" s="100" t="s">
        <v>93</v>
      </c>
      <c r="T108" s="101"/>
      <c r="U108" s="101"/>
      <c r="V108" s="101"/>
      <c r="W108" s="102"/>
      <c r="X108" s="95"/>
    </row>
    <row r="109" spans="1:24" ht="15.75" thickBot="1">
      <c r="A109" s="59">
        <v>8</v>
      </c>
      <c r="B109" s="63" t="s">
        <v>121</v>
      </c>
      <c r="C109" s="53"/>
      <c r="D109" s="18"/>
      <c r="E109" s="96"/>
      <c r="F109" s="14" t="s">
        <v>94</v>
      </c>
      <c r="G109" s="14" t="s">
        <v>95</v>
      </c>
      <c r="H109" s="14" t="s">
        <v>96</v>
      </c>
      <c r="I109" s="14" t="s">
        <v>97</v>
      </c>
      <c r="J109" s="14" t="s">
        <v>98</v>
      </c>
      <c r="K109" s="96"/>
      <c r="N109" s="59">
        <v>8</v>
      </c>
      <c r="O109" s="63" t="s">
        <v>121</v>
      </c>
      <c r="P109" s="53"/>
      <c r="Q109" s="18"/>
      <c r="R109" s="96"/>
      <c r="S109" s="14" t="s">
        <v>94</v>
      </c>
      <c r="T109" s="14" t="s">
        <v>95</v>
      </c>
      <c r="U109" s="14" t="s">
        <v>96</v>
      </c>
      <c r="V109" s="14" t="s">
        <v>97</v>
      </c>
      <c r="W109" s="14" t="s">
        <v>98</v>
      </c>
      <c r="X109" s="96"/>
    </row>
    <row r="110" spans="1:24" ht="15.75" thickBot="1">
      <c r="A110" s="59">
        <v>8</v>
      </c>
      <c r="B110" s="63" t="s">
        <v>121</v>
      </c>
      <c r="C110" s="54" t="s">
        <v>103</v>
      </c>
      <c r="D110" s="19" t="s">
        <v>104</v>
      </c>
      <c r="E110" s="15" t="s">
        <v>20</v>
      </c>
      <c r="F110" s="15">
        <f t="shared" ref="F110:J114" si="14">ROUND(S110/$M$2,4)</f>
        <v>3.8E-3</v>
      </c>
      <c r="G110" s="15">
        <f t="shared" si="14"/>
        <v>4.1000000000000003E-3</v>
      </c>
      <c r="H110" s="15">
        <f t="shared" si="14"/>
        <v>4.4000000000000003E-3</v>
      </c>
      <c r="I110" s="15">
        <f t="shared" si="14"/>
        <v>4.7000000000000002E-3</v>
      </c>
      <c r="J110" s="15">
        <f t="shared" si="14"/>
        <v>5.1000000000000004E-3</v>
      </c>
      <c r="K110" s="15" t="s">
        <v>280</v>
      </c>
      <c r="N110" s="59">
        <v>8</v>
      </c>
      <c r="O110" s="63" t="s">
        <v>121</v>
      </c>
      <c r="P110" s="54" t="s">
        <v>103</v>
      </c>
      <c r="Q110" s="19" t="s">
        <v>104</v>
      </c>
      <c r="R110" s="15" t="s">
        <v>20</v>
      </c>
      <c r="S110" s="15">
        <v>2.87E-2</v>
      </c>
      <c r="T110" s="15">
        <v>3.0800000000000001E-2</v>
      </c>
      <c r="U110" s="15">
        <v>3.32E-2</v>
      </c>
      <c r="V110" s="15">
        <v>3.56E-2</v>
      </c>
      <c r="W110" s="15">
        <v>3.8199999999999998E-2</v>
      </c>
      <c r="X110" s="15" t="s">
        <v>99</v>
      </c>
    </row>
    <row r="111" spans="1:24" ht="15.75" thickBot="1">
      <c r="A111" s="59">
        <v>8</v>
      </c>
      <c r="B111" s="63" t="s">
        <v>121</v>
      </c>
      <c r="C111" s="55"/>
      <c r="D111" s="20"/>
      <c r="E111" s="15" t="s">
        <v>21</v>
      </c>
      <c r="F111" s="15">
        <f t="shared" si="14"/>
        <v>3.0999999999999999E-3</v>
      </c>
      <c r="G111" s="15">
        <f t="shared" si="14"/>
        <v>3.3E-3</v>
      </c>
      <c r="H111" s="15">
        <f t="shared" si="14"/>
        <v>3.5000000000000001E-3</v>
      </c>
      <c r="I111" s="15">
        <f t="shared" si="14"/>
        <v>3.8E-3</v>
      </c>
      <c r="J111" s="15">
        <f t="shared" si="14"/>
        <v>4.0000000000000001E-3</v>
      </c>
      <c r="K111" s="15" t="s">
        <v>280</v>
      </c>
      <c r="N111" s="59">
        <v>8</v>
      </c>
      <c r="O111" s="63" t="s">
        <v>121</v>
      </c>
      <c r="P111" s="55"/>
      <c r="Q111" s="20"/>
      <c r="R111" s="15" t="s">
        <v>21</v>
      </c>
      <c r="S111" s="15">
        <v>2.3E-2</v>
      </c>
      <c r="T111" s="15">
        <v>2.47E-2</v>
      </c>
      <c r="U111" s="15">
        <v>2.6499999999999999E-2</v>
      </c>
      <c r="V111" s="15">
        <v>2.8500000000000001E-2</v>
      </c>
      <c r="W111" s="15">
        <v>3.0499999999999999E-2</v>
      </c>
      <c r="X111" s="15" t="s">
        <v>99</v>
      </c>
    </row>
    <row r="112" spans="1:24" ht="15.75" thickBot="1">
      <c r="A112" s="59">
        <v>8</v>
      </c>
      <c r="B112" s="63" t="s">
        <v>121</v>
      </c>
      <c r="C112" s="55"/>
      <c r="D112" s="20"/>
      <c r="E112" s="15" t="s">
        <v>22</v>
      </c>
      <c r="F112" s="15">
        <f t="shared" si="14"/>
        <v>2.8999999999999998E-3</v>
      </c>
      <c r="G112" s="15">
        <f t="shared" si="14"/>
        <v>3.0999999999999999E-3</v>
      </c>
      <c r="H112" s="15">
        <f t="shared" si="14"/>
        <v>3.3E-3</v>
      </c>
      <c r="I112" s="15">
        <f t="shared" si="14"/>
        <v>3.5000000000000001E-3</v>
      </c>
      <c r="J112" s="15">
        <f t="shared" si="14"/>
        <v>3.8E-3</v>
      </c>
      <c r="K112" s="15" t="s">
        <v>280</v>
      </c>
      <c r="N112" s="59">
        <v>8</v>
      </c>
      <c r="O112" s="63" t="s">
        <v>121</v>
      </c>
      <c r="P112" s="55"/>
      <c r="Q112" s="20"/>
      <c r="R112" s="15" t="s">
        <v>22</v>
      </c>
      <c r="S112" s="15">
        <v>2.1499999999999998E-2</v>
      </c>
      <c r="T112" s="15">
        <v>2.3199999999999998E-2</v>
      </c>
      <c r="U112" s="15">
        <v>2.4899999999999999E-2</v>
      </c>
      <c r="V112" s="15">
        <v>2.6700000000000002E-2</v>
      </c>
      <c r="W112" s="15">
        <v>2.87E-2</v>
      </c>
      <c r="X112" s="15" t="s">
        <v>99</v>
      </c>
    </row>
    <row r="113" spans="1:24" ht="15.75" thickBot="1">
      <c r="A113" s="59">
        <v>8</v>
      </c>
      <c r="B113" s="63" t="s">
        <v>121</v>
      </c>
      <c r="C113" s="55"/>
      <c r="D113" s="20"/>
      <c r="E113" s="15" t="s">
        <v>23</v>
      </c>
      <c r="F113" s="15">
        <f t="shared" si="14"/>
        <v>2.7000000000000001E-3</v>
      </c>
      <c r="G113" s="15">
        <f t="shared" si="14"/>
        <v>2.8999999999999998E-3</v>
      </c>
      <c r="H113" s="15">
        <f t="shared" si="14"/>
        <v>3.0999999999999999E-3</v>
      </c>
      <c r="I113" s="15">
        <f t="shared" si="14"/>
        <v>3.3E-3</v>
      </c>
      <c r="J113" s="15">
        <f t="shared" si="14"/>
        <v>3.5999999999999999E-3</v>
      </c>
      <c r="K113" s="15" t="s">
        <v>280</v>
      </c>
      <c r="N113" s="59">
        <v>8</v>
      </c>
      <c r="O113" s="63" t="s">
        <v>121</v>
      </c>
      <c r="P113" s="55"/>
      <c r="Q113" s="20"/>
      <c r="R113" s="15" t="s">
        <v>23</v>
      </c>
      <c r="S113" s="15">
        <v>2.01E-2</v>
      </c>
      <c r="T113" s="15">
        <v>2.1499999999999998E-2</v>
      </c>
      <c r="U113" s="15">
        <v>2.3199999999999998E-2</v>
      </c>
      <c r="V113" s="15">
        <v>2.5000000000000001E-2</v>
      </c>
      <c r="W113" s="15">
        <v>2.6800000000000001E-2</v>
      </c>
      <c r="X113" s="15" t="s">
        <v>99</v>
      </c>
    </row>
    <row r="114" spans="1:24" ht="15.75" thickBot="1">
      <c r="A114" s="59">
        <v>8</v>
      </c>
      <c r="B114" s="63" t="s">
        <v>121</v>
      </c>
      <c r="C114" s="55"/>
      <c r="D114" s="20"/>
      <c r="E114" s="15" t="s">
        <v>24</v>
      </c>
      <c r="F114" s="15">
        <f t="shared" si="14"/>
        <v>2.5000000000000001E-3</v>
      </c>
      <c r="G114" s="15">
        <f t="shared" si="14"/>
        <v>2.7000000000000001E-3</v>
      </c>
      <c r="H114" s="15">
        <f t="shared" si="14"/>
        <v>2.8999999999999998E-3</v>
      </c>
      <c r="I114" s="15">
        <f t="shared" si="14"/>
        <v>3.0999999999999999E-3</v>
      </c>
      <c r="J114" s="15">
        <f t="shared" si="14"/>
        <v>3.3E-3</v>
      </c>
      <c r="K114" s="15" t="s">
        <v>280</v>
      </c>
      <c r="N114" s="59">
        <v>8</v>
      </c>
      <c r="O114" s="63" t="s">
        <v>121</v>
      </c>
      <c r="P114" s="55"/>
      <c r="Q114" s="20"/>
      <c r="R114" s="15" t="s">
        <v>24</v>
      </c>
      <c r="S114" s="15">
        <v>1.8700000000000001E-2</v>
      </c>
      <c r="T114" s="15">
        <v>0.02</v>
      </c>
      <c r="U114" s="15">
        <v>2.1499999999999998E-2</v>
      </c>
      <c r="V114" s="15">
        <v>2.3199999999999998E-2</v>
      </c>
      <c r="W114" s="15">
        <v>2.4899999999999999E-2</v>
      </c>
      <c r="X114" s="15" t="s">
        <v>99</v>
      </c>
    </row>
    <row r="115" spans="1:24" ht="24">
      <c r="A115" s="59">
        <v>9</v>
      </c>
      <c r="B115" s="64" t="s">
        <v>122</v>
      </c>
      <c r="C115" s="51" t="s">
        <v>100</v>
      </c>
      <c r="D115" s="16" t="s">
        <v>101</v>
      </c>
      <c r="E115" s="94" t="s">
        <v>9</v>
      </c>
      <c r="F115" s="97" t="s">
        <v>91</v>
      </c>
      <c r="G115" s="98"/>
      <c r="H115" s="98"/>
      <c r="I115" s="98"/>
      <c r="J115" s="99"/>
      <c r="K115" s="94" t="s">
        <v>92</v>
      </c>
      <c r="N115" s="59">
        <v>9</v>
      </c>
      <c r="O115" s="64" t="s">
        <v>122</v>
      </c>
      <c r="P115" s="51" t="s">
        <v>100</v>
      </c>
      <c r="Q115" s="16" t="s">
        <v>101</v>
      </c>
      <c r="R115" s="94" t="s">
        <v>9</v>
      </c>
      <c r="S115" s="97" t="s">
        <v>91</v>
      </c>
      <c r="T115" s="98"/>
      <c r="U115" s="98"/>
      <c r="V115" s="98"/>
      <c r="W115" s="99"/>
      <c r="X115" s="94" t="s">
        <v>92</v>
      </c>
    </row>
    <row r="116" spans="1:24" ht="24.75" thickBot="1">
      <c r="A116" s="59">
        <v>9</v>
      </c>
      <c r="B116" s="64" t="s">
        <v>122</v>
      </c>
      <c r="C116" s="52"/>
      <c r="D116" s="17" t="s">
        <v>102</v>
      </c>
      <c r="E116" s="95"/>
      <c r="F116" s="100" t="s">
        <v>93</v>
      </c>
      <c r="G116" s="101"/>
      <c r="H116" s="101"/>
      <c r="I116" s="101"/>
      <c r="J116" s="102"/>
      <c r="K116" s="95"/>
      <c r="N116" s="59">
        <v>9</v>
      </c>
      <c r="O116" s="64" t="s">
        <v>122</v>
      </c>
      <c r="P116" s="52"/>
      <c r="Q116" s="17" t="s">
        <v>102</v>
      </c>
      <c r="R116" s="95"/>
      <c r="S116" s="100" t="s">
        <v>93</v>
      </c>
      <c r="T116" s="101"/>
      <c r="U116" s="101"/>
      <c r="V116" s="101"/>
      <c r="W116" s="102"/>
      <c r="X116" s="95"/>
    </row>
    <row r="117" spans="1:24" ht="24.75" thickBot="1">
      <c r="A117" s="59">
        <v>9</v>
      </c>
      <c r="B117" s="64" t="s">
        <v>122</v>
      </c>
      <c r="C117" s="53"/>
      <c r="D117" s="18"/>
      <c r="E117" s="96"/>
      <c r="F117" s="14" t="s">
        <v>94</v>
      </c>
      <c r="G117" s="14" t="s">
        <v>95</v>
      </c>
      <c r="H117" s="14" t="s">
        <v>96</v>
      </c>
      <c r="I117" s="14" t="s">
        <v>97</v>
      </c>
      <c r="J117" s="14" t="s">
        <v>98</v>
      </c>
      <c r="K117" s="96"/>
      <c r="N117" s="59">
        <v>9</v>
      </c>
      <c r="O117" s="64" t="s">
        <v>122</v>
      </c>
      <c r="P117" s="53"/>
      <c r="Q117" s="18"/>
      <c r="R117" s="96"/>
      <c r="S117" s="14" t="s">
        <v>94</v>
      </c>
      <c r="T117" s="14" t="s">
        <v>95</v>
      </c>
      <c r="U117" s="14" t="s">
        <v>96</v>
      </c>
      <c r="V117" s="14" t="s">
        <v>97</v>
      </c>
      <c r="W117" s="14" t="s">
        <v>98</v>
      </c>
      <c r="X117" s="96"/>
    </row>
    <row r="118" spans="1:24" ht="24.75" thickBot="1">
      <c r="A118" s="59">
        <v>9</v>
      </c>
      <c r="B118" s="64" t="s">
        <v>122</v>
      </c>
      <c r="C118" s="54" t="s">
        <v>103</v>
      </c>
      <c r="D118" s="19" t="s">
        <v>104</v>
      </c>
      <c r="E118" s="15" t="s">
        <v>19</v>
      </c>
      <c r="F118" s="15">
        <f t="shared" ref="F118:J123" si="15">ROUND(S118/$M$2,4)</f>
        <v>3.8999999999999998E-3</v>
      </c>
      <c r="G118" s="15">
        <f t="shared" si="15"/>
        <v>3.8999999999999998E-3</v>
      </c>
      <c r="H118" s="15">
        <f t="shared" si="15"/>
        <v>4.0000000000000001E-3</v>
      </c>
      <c r="I118" s="15">
        <f t="shared" si="15"/>
        <v>4.0000000000000001E-3</v>
      </c>
      <c r="J118" s="15">
        <f t="shared" si="15"/>
        <v>4.0000000000000001E-3</v>
      </c>
      <c r="K118" s="15" t="s">
        <v>280</v>
      </c>
      <c r="N118" s="59">
        <v>9</v>
      </c>
      <c r="O118" s="64" t="s">
        <v>122</v>
      </c>
      <c r="P118" s="54" t="s">
        <v>103</v>
      </c>
      <c r="Q118" s="19" t="s">
        <v>104</v>
      </c>
      <c r="R118" s="15" t="s">
        <v>19</v>
      </c>
      <c r="S118" s="15">
        <v>2.9600000000000001E-2</v>
      </c>
      <c r="T118" s="15">
        <v>2.9600000000000001E-2</v>
      </c>
      <c r="U118" s="15">
        <v>2.98E-2</v>
      </c>
      <c r="V118" s="15">
        <v>2.9899999999999999E-2</v>
      </c>
      <c r="W118" s="15">
        <v>0.03</v>
      </c>
      <c r="X118" s="15" t="s">
        <v>99</v>
      </c>
    </row>
    <row r="119" spans="1:24" ht="24.75" thickBot="1">
      <c r="A119" s="59">
        <v>9</v>
      </c>
      <c r="B119" s="64" t="s">
        <v>122</v>
      </c>
      <c r="C119" s="55"/>
      <c r="D119" s="20"/>
      <c r="E119" s="15" t="s">
        <v>20</v>
      </c>
      <c r="F119" s="15">
        <f t="shared" si="15"/>
        <v>3.8999999999999998E-3</v>
      </c>
      <c r="G119" s="15">
        <f t="shared" si="15"/>
        <v>3.8999999999999998E-3</v>
      </c>
      <c r="H119" s="15">
        <f t="shared" si="15"/>
        <v>4.0000000000000001E-3</v>
      </c>
      <c r="I119" s="15">
        <f t="shared" si="15"/>
        <v>4.0000000000000001E-3</v>
      </c>
      <c r="J119" s="15">
        <f t="shared" si="15"/>
        <v>4.0000000000000001E-3</v>
      </c>
      <c r="K119" s="15" t="s">
        <v>280</v>
      </c>
      <c r="N119" s="59">
        <v>9</v>
      </c>
      <c r="O119" s="64" t="s">
        <v>122</v>
      </c>
      <c r="P119" s="55"/>
      <c r="Q119" s="20"/>
      <c r="R119" s="15" t="s">
        <v>20</v>
      </c>
      <c r="S119" s="15">
        <v>2.9600000000000001E-2</v>
      </c>
      <c r="T119" s="15">
        <v>2.9600000000000001E-2</v>
      </c>
      <c r="U119" s="15">
        <v>2.98E-2</v>
      </c>
      <c r="V119" s="15">
        <v>2.9899999999999999E-2</v>
      </c>
      <c r="W119" s="15">
        <v>0.03</v>
      </c>
      <c r="X119" s="15" t="s">
        <v>99</v>
      </c>
    </row>
    <row r="120" spans="1:24" ht="24.75" thickBot="1">
      <c r="A120" s="59">
        <v>9</v>
      </c>
      <c r="B120" s="64" t="s">
        <v>122</v>
      </c>
      <c r="C120" s="55"/>
      <c r="D120" s="20"/>
      <c r="E120" s="15" t="s">
        <v>21</v>
      </c>
      <c r="F120" s="15">
        <f t="shared" si="15"/>
        <v>3.8999999999999998E-3</v>
      </c>
      <c r="G120" s="15">
        <f t="shared" si="15"/>
        <v>3.8999999999999998E-3</v>
      </c>
      <c r="H120" s="15">
        <f t="shared" si="15"/>
        <v>4.0000000000000001E-3</v>
      </c>
      <c r="I120" s="15">
        <f t="shared" si="15"/>
        <v>4.0000000000000001E-3</v>
      </c>
      <c r="J120" s="15">
        <f t="shared" si="15"/>
        <v>4.0000000000000001E-3</v>
      </c>
      <c r="K120" s="15" t="s">
        <v>280</v>
      </c>
      <c r="N120" s="59">
        <v>9</v>
      </c>
      <c r="O120" s="64" t="s">
        <v>122</v>
      </c>
      <c r="P120" s="55"/>
      <c r="Q120" s="20"/>
      <c r="R120" s="15" t="s">
        <v>21</v>
      </c>
      <c r="S120" s="15">
        <v>2.9600000000000001E-2</v>
      </c>
      <c r="T120" s="15">
        <v>2.9600000000000001E-2</v>
      </c>
      <c r="U120" s="15">
        <v>2.98E-2</v>
      </c>
      <c r="V120" s="15">
        <v>2.9899999999999999E-2</v>
      </c>
      <c r="W120" s="15">
        <v>0.03</v>
      </c>
      <c r="X120" s="15" t="s">
        <v>99</v>
      </c>
    </row>
    <row r="121" spans="1:24" ht="24.75" thickBot="1">
      <c r="A121" s="59">
        <v>9</v>
      </c>
      <c r="B121" s="64" t="s">
        <v>122</v>
      </c>
      <c r="C121" s="55"/>
      <c r="D121" s="20"/>
      <c r="E121" s="15" t="s">
        <v>22</v>
      </c>
      <c r="F121" s="15">
        <f t="shared" si="15"/>
        <v>3.7000000000000002E-3</v>
      </c>
      <c r="G121" s="15">
        <f t="shared" si="15"/>
        <v>3.7000000000000002E-3</v>
      </c>
      <c r="H121" s="15">
        <f t="shared" si="15"/>
        <v>3.8E-3</v>
      </c>
      <c r="I121" s="15">
        <f t="shared" si="15"/>
        <v>3.8E-3</v>
      </c>
      <c r="J121" s="15">
        <f t="shared" si="15"/>
        <v>3.8E-3</v>
      </c>
      <c r="K121" s="15" t="s">
        <v>280</v>
      </c>
      <c r="N121" s="59">
        <v>9</v>
      </c>
      <c r="O121" s="64" t="s">
        <v>122</v>
      </c>
      <c r="P121" s="55"/>
      <c r="Q121" s="20"/>
      <c r="R121" s="15" t="s">
        <v>22</v>
      </c>
      <c r="S121" s="15">
        <v>2.81E-2</v>
      </c>
      <c r="T121" s="15">
        <v>2.8199999999999999E-2</v>
      </c>
      <c r="U121" s="15">
        <v>2.8299999999999999E-2</v>
      </c>
      <c r="V121" s="15">
        <v>2.8400000000000002E-2</v>
      </c>
      <c r="W121" s="15">
        <v>2.8500000000000001E-2</v>
      </c>
      <c r="X121" s="15" t="s">
        <v>99</v>
      </c>
    </row>
    <row r="122" spans="1:24" ht="24.75" thickBot="1">
      <c r="A122" s="59">
        <v>9</v>
      </c>
      <c r="B122" s="64" t="s">
        <v>122</v>
      </c>
      <c r="C122" s="55"/>
      <c r="D122" s="20"/>
      <c r="E122" s="15" t="s">
        <v>23</v>
      </c>
      <c r="F122" s="15">
        <f t="shared" si="15"/>
        <v>3.5000000000000001E-3</v>
      </c>
      <c r="G122" s="15">
        <f t="shared" si="15"/>
        <v>3.5000000000000001E-3</v>
      </c>
      <c r="H122" s="15">
        <f t="shared" si="15"/>
        <v>3.5999999999999999E-3</v>
      </c>
      <c r="I122" s="15">
        <f t="shared" si="15"/>
        <v>3.5999999999999999E-3</v>
      </c>
      <c r="J122" s="15">
        <f t="shared" si="15"/>
        <v>3.5999999999999999E-3</v>
      </c>
      <c r="K122" s="15" t="s">
        <v>280</v>
      </c>
      <c r="N122" s="59">
        <v>9</v>
      </c>
      <c r="O122" s="64" t="s">
        <v>122</v>
      </c>
      <c r="P122" s="55"/>
      <c r="Q122" s="20"/>
      <c r="R122" s="15" t="s">
        <v>23</v>
      </c>
      <c r="S122" s="15">
        <v>2.6599999999999999E-2</v>
      </c>
      <c r="T122" s="15">
        <v>2.6700000000000002E-2</v>
      </c>
      <c r="U122" s="15">
        <v>2.6800000000000001E-2</v>
      </c>
      <c r="V122" s="15">
        <v>2.69E-2</v>
      </c>
      <c r="W122" s="15">
        <v>2.7E-2</v>
      </c>
      <c r="X122" s="15" t="s">
        <v>99</v>
      </c>
    </row>
    <row r="123" spans="1:24" ht="24.75" thickBot="1">
      <c r="A123" s="59">
        <v>9</v>
      </c>
      <c r="B123" s="64" t="s">
        <v>122</v>
      </c>
      <c r="C123" s="55"/>
      <c r="D123" s="20"/>
      <c r="E123" s="15" t="s">
        <v>24</v>
      </c>
      <c r="F123" s="15">
        <f t="shared" si="15"/>
        <v>3.3E-3</v>
      </c>
      <c r="G123" s="15">
        <f t="shared" si="15"/>
        <v>3.3E-3</v>
      </c>
      <c r="H123" s="15">
        <f t="shared" si="15"/>
        <v>3.3999999999999998E-3</v>
      </c>
      <c r="I123" s="15">
        <f t="shared" si="15"/>
        <v>3.3999999999999998E-3</v>
      </c>
      <c r="J123" s="15">
        <f t="shared" si="15"/>
        <v>3.3999999999999998E-3</v>
      </c>
      <c r="K123" s="15" t="s">
        <v>280</v>
      </c>
      <c r="N123" s="59">
        <v>9</v>
      </c>
      <c r="O123" s="64" t="s">
        <v>122</v>
      </c>
      <c r="P123" s="55"/>
      <c r="Q123" s="20"/>
      <c r="R123" s="15" t="s">
        <v>24</v>
      </c>
      <c r="S123" s="15">
        <v>2.5100000000000001E-2</v>
      </c>
      <c r="T123" s="15">
        <v>2.52E-2</v>
      </c>
      <c r="U123" s="15">
        <v>2.53E-2</v>
      </c>
      <c r="V123" s="15">
        <v>2.5399999999999999E-2</v>
      </c>
      <c r="W123" s="15">
        <v>2.5499999999999998E-2</v>
      </c>
      <c r="X123" s="15" t="s">
        <v>99</v>
      </c>
    </row>
    <row r="124" spans="1:24">
      <c r="A124" s="59">
        <v>9</v>
      </c>
      <c r="B124" s="64" t="s">
        <v>123</v>
      </c>
      <c r="C124" s="51" t="s">
        <v>100</v>
      </c>
      <c r="D124" s="16" t="s">
        <v>101</v>
      </c>
      <c r="E124" s="94" t="s">
        <v>9</v>
      </c>
      <c r="F124" s="97" t="s">
        <v>91</v>
      </c>
      <c r="G124" s="98"/>
      <c r="H124" s="98"/>
      <c r="I124" s="98"/>
      <c r="J124" s="99"/>
      <c r="K124" s="94" t="s">
        <v>92</v>
      </c>
      <c r="N124" s="59">
        <v>9</v>
      </c>
      <c r="O124" s="64" t="s">
        <v>123</v>
      </c>
      <c r="P124" s="51" t="s">
        <v>100</v>
      </c>
      <c r="Q124" s="16" t="s">
        <v>101</v>
      </c>
      <c r="R124" s="94" t="s">
        <v>9</v>
      </c>
      <c r="S124" s="97" t="s">
        <v>91</v>
      </c>
      <c r="T124" s="98"/>
      <c r="U124" s="98"/>
      <c r="V124" s="98"/>
      <c r="W124" s="99"/>
      <c r="X124" s="94" t="s">
        <v>92</v>
      </c>
    </row>
    <row r="125" spans="1:24" ht="15.75" thickBot="1">
      <c r="A125" s="59">
        <v>9</v>
      </c>
      <c r="B125" s="64" t="s">
        <v>123</v>
      </c>
      <c r="C125" s="52"/>
      <c r="D125" s="17" t="s">
        <v>102</v>
      </c>
      <c r="E125" s="95"/>
      <c r="F125" s="100" t="s">
        <v>93</v>
      </c>
      <c r="G125" s="101"/>
      <c r="H125" s="101"/>
      <c r="I125" s="101"/>
      <c r="J125" s="102"/>
      <c r="K125" s="95"/>
      <c r="N125" s="59">
        <v>9</v>
      </c>
      <c r="O125" s="64" t="s">
        <v>123</v>
      </c>
      <c r="P125" s="52"/>
      <c r="Q125" s="17" t="s">
        <v>102</v>
      </c>
      <c r="R125" s="95"/>
      <c r="S125" s="100" t="s">
        <v>93</v>
      </c>
      <c r="T125" s="101"/>
      <c r="U125" s="101"/>
      <c r="V125" s="101"/>
      <c r="W125" s="102"/>
      <c r="X125" s="95"/>
    </row>
    <row r="126" spans="1:24" ht="15.75" thickBot="1">
      <c r="A126" s="59">
        <v>9</v>
      </c>
      <c r="B126" s="64" t="s">
        <v>123</v>
      </c>
      <c r="C126" s="53"/>
      <c r="D126" s="18"/>
      <c r="E126" s="96"/>
      <c r="F126" s="14" t="s">
        <v>94</v>
      </c>
      <c r="G126" s="14" t="s">
        <v>95</v>
      </c>
      <c r="H126" s="14" t="s">
        <v>96</v>
      </c>
      <c r="I126" s="14" t="s">
        <v>97</v>
      </c>
      <c r="J126" s="14" t="s">
        <v>98</v>
      </c>
      <c r="K126" s="96"/>
      <c r="N126" s="59">
        <v>9</v>
      </c>
      <c r="O126" s="64" t="s">
        <v>123</v>
      </c>
      <c r="P126" s="53"/>
      <c r="Q126" s="18"/>
      <c r="R126" s="96"/>
      <c r="S126" s="14" t="s">
        <v>94</v>
      </c>
      <c r="T126" s="14" t="s">
        <v>95</v>
      </c>
      <c r="U126" s="14" t="s">
        <v>96</v>
      </c>
      <c r="V126" s="14" t="s">
        <v>97</v>
      </c>
      <c r="W126" s="14" t="s">
        <v>98</v>
      </c>
      <c r="X126" s="96"/>
    </row>
    <row r="127" spans="1:24" ht="15.75" thickBot="1">
      <c r="A127" s="59">
        <v>9</v>
      </c>
      <c r="B127" s="64" t="s">
        <v>123</v>
      </c>
      <c r="C127" s="54" t="s">
        <v>103</v>
      </c>
      <c r="D127" s="19" t="s">
        <v>104</v>
      </c>
      <c r="E127" s="15" t="s">
        <v>19</v>
      </c>
      <c r="F127" s="15">
        <f t="shared" ref="F127:J131" si="16">ROUND(S127/$M$2,4)</f>
        <v>5.1999999999999998E-3</v>
      </c>
      <c r="G127" s="15">
        <f t="shared" si="16"/>
        <v>5.4999999999999997E-3</v>
      </c>
      <c r="H127" s="15">
        <f t="shared" si="16"/>
        <v>5.7999999999999996E-3</v>
      </c>
      <c r="I127" s="15">
        <f t="shared" si="16"/>
        <v>6.1999999999999998E-3</v>
      </c>
      <c r="J127" s="15">
        <f t="shared" si="16"/>
        <v>6.6E-3</v>
      </c>
      <c r="K127" s="15" t="s">
        <v>280</v>
      </c>
      <c r="N127" s="59">
        <v>9</v>
      </c>
      <c r="O127" s="64" t="s">
        <v>123</v>
      </c>
      <c r="P127" s="54" t="s">
        <v>103</v>
      </c>
      <c r="Q127" s="19" t="s">
        <v>104</v>
      </c>
      <c r="R127" s="15" t="s">
        <v>19</v>
      </c>
      <c r="S127" s="15">
        <v>3.9399999999999998E-2</v>
      </c>
      <c r="T127" s="15">
        <v>4.1799999999999997E-2</v>
      </c>
      <c r="U127" s="15">
        <v>4.3999999999999997E-2</v>
      </c>
      <c r="V127" s="15">
        <v>4.6699999999999998E-2</v>
      </c>
      <c r="W127" s="15">
        <v>4.9599999999999998E-2</v>
      </c>
      <c r="X127" s="15" t="s">
        <v>99</v>
      </c>
    </row>
    <row r="128" spans="1:24" ht="15.75" thickBot="1">
      <c r="A128" s="59">
        <v>9</v>
      </c>
      <c r="B128" s="64" t="s">
        <v>123</v>
      </c>
      <c r="C128" s="55"/>
      <c r="D128" s="20"/>
      <c r="E128" s="15" t="s">
        <v>20</v>
      </c>
      <c r="F128" s="15">
        <f t="shared" si="16"/>
        <v>4.4000000000000003E-3</v>
      </c>
      <c r="G128" s="15">
        <f t="shared" si="16"/>
        <v>4.5999999999999999E-3</v>
      </c>
      <c r="H128" s="15">
        <f t="shared" si="16"/>
        <v>4.8999999999999998E-3</v>
      </c>
      <c r="I128" s="15">
        <f t="shared" si="16"/>
        <v>5.1999999999999998E-3</v>
      </c>
      <c r="J128" s="15">
        <f t="shared" si="16"/>
        <v>5.4999999999999997E-3</v>
      </c>
      <c r="K128" s="15" t="s">
        <v>280</v>
      </c>
      <c r="N128" s="59">
        <v>9</v>
      </c>
      <c r="O128" s="64" t="s">
        <v>123</v>
      </c>
      <c r="P128" s="55"/>
      <c r="Q128" s="20"/>
      <c r="R128" s="15" t="s">
        <v>20</v>
      </c>
      <c r="S128" s="15">
        <v>3.2800000000000003E-2</v>
      </c>
      <c r="T128" s="15">
        <v>3.49E-2</v>
      </c>
      <c r="U128" s="15">
        <v>3.6700000000000003E-2</v>
      </c>
      <c r="V128" s="15">
        <v>3.8899999999999997E-2</v>
      </c>
      <c r="W128" s="15">
        <v>4.1300000000000003E-2</v>
      </c>
      <c r="X128" s="15" t="s">
        <v>99</v>
      </c>
    </row>
    <row r="129" spans="1:24" ht="15.75" thickBot="1">
      <c r="A129" s="59">
        <v>9</v>
      </c>
      <c r="B129" s="64" t="s">
        <v>123</v>
      </c>
      <c r="C129" s="55"/>
      <c r="D129" s="20"/>
      <c r="E129" s="15" t="s">
        <v>21</v>
      </c>
      <c r="F129" s="15">
        <f t="shared" si="16"/>
        <v>3.8999999999999998E-3</v>
      </c>
      <c r="G129" s="15">
        <f t="shared" si="16"/>
        <v>4.1999999999999997E-3</v>
      </c>
      <c r="H129" s="15">
        <f t="shared" si="16"/>
        <v>4.4000000000000003E-3</v>
      </c>
      <c r="I129" s="15">
        <f t="shared" si="16"/>
        <v>4.5999999999999999E-3</v>
      </c>
      <c r="J129" s="15">
        <f t="shared" si="16"/>
        <v>4.8999999999999998E-3</v>
      </c>
      <c r="K129" s="15" t="s">
        <v>280</v>
      </c>
      <c r="N129" s="59">
        <v>9</v>
      </c>
      <c r="O129" s="64" t="s">
        <v>123</v>
      </c>
      <c r="P129" s="55"/>
      <c r="Q129" s="20"/>
      <c r="R129" s="15" t="s">
        <v>21</v>
      </c>
      <c r="S129" s="15">
        <v>2.9600000000000001E-2</v>
      </c>
      <c r="T129" s="15">
        <v>3.1399999999999997E-2</v>
      </c>
      <c r="U129" s="15">
        <v>3.3000000000000002E-2</v>
      </c>
      <c r="V129" s="15">
        <v>3.5000000000000003E-2</v>
      </c>
      <c r="W129" s="15">
        <v>3.7100000000000001E-2</v>
      </c>
      <c r="X129" s="15" t="s">
        <v>99</v>
      </c>
    </row>
    <row r="130" spans="1:24" ht="15.75" thickBot="1">
      <c r="A130" s="59">
        <v>9</v>
      </c>
      <c r="B130" s="64" t="s">
        <v>123</v>
      </c>
      <c r="C130" s="55"/>
      <c r="D130" s="20"/>
      <c r="E130" s="15" t="s">
        <v>22</v>
      </c>
      <c r="F130" s="15">
        <f t="shared" si="16"/>
        <v>3.7000000000000002E-3</v>
      </c>
      <c r="G130" s="15">
        <f t="shared" si="16"/>
        <v>3.8999999999999998E-3</v>
      </c>
      <c r="H130" s="15">
        <f t="shared" si="16"/>
        <v>4.1000000000000003E-3</v>
      </c>
      <c r="I130" s="15">
        <f t="shared" si="16"/>
        <v>4.4000000000000003E-3</v>
      </c>
      <c r="J130" s="15">
        <f t="shared" si="16"/>
        <v>4.5999999999999999E-3</v>
      </c>
      <c r="K130" s="15" t="s">
        <v>280</v>
      </c>
      <c r="N130" s="59">
        <v>9</v>
      </c>
      <c r="O130" s="64" t="s">
        <v>123</v>
      </c>
      <c r="P130" s="55"/>
      <c r="Q130" s="20"/>
      <c r="R130" s="15" t="s">
        <v>22</v>
      </c>
      <c r="S130" s="15">
        <v>2.7799999999999998E-2</v>
      </c>
      <c r="T130" s="15">
        <v>2.9600000000000001E-2</v>
      </c>
      <c r="U130" s="15">
        <v>3.1199999999999999E-2</v>
      </c>
      <c r="V130" s="15">
        <v>3.3099999999999997E-2</v>
      </c>
      <c r="W130" s="15">
        <v>3.5000000000000003E-2</v>
      </c>
      <c r="X130" s="15" t="s">
        <v>99</v>
      </c>
    </row>
    <row r="131" spans="1:24" ht="15.75" thickBot="1">
      <c r="A131" s="59">
        <v>9</v>
      </c>
      <c r="B131" s="64" t="s">
        <v>123</v>
      </c>
      <c r="C131" s="55"/>
      <c r="D131" s="20"/>
      <c r="E131" s="15" t="s">
        <v>23</v>
      </c>
      <c r="F131" s="15">
        <f t="shared" si="16"/>
        <v>3.7000000000000002E-3</v>
      </c>
      <c r="G131" s="15">
        <f t="shared" si="16"/>
        <v>3.8999999999999998E-3</v>
      </c>
      <c r="H131" s="15">
        <f t="shared" si="16"/>
        <v>4.1000000000000003E-3</v>
      </c>
      <c r="I131" s="15">
        <f t="shared" si="16"/>
        <v>4.4000000000000003E-3</v>
      </c>
      <c r="J131" s="15">
        <f t="shared" si="16"/>
        <v>4.5999999999999999E-3</v>
      </c>
      <c r="K131" s="15" t="s">
        <v>280</v>
      </c>
      <c r="N131" s="59">
        <v>9</v>
      </c>
      <c r="O131" s="64" t="s">
        <v>123</v>
      </c>
      <c r="P131" s="55"/>
      <c r="Q131" s="20"/>
      <c r="R131" s="15" t="s">
        <v>23</v>
      </c>
      <c r="S131" s="15">
        <v>2.7799999999999998E-2</v>
      </c>
      <c r="T131" s="15">
        <v>2.9600000000000001E-2</v>
      </c>
      <c r="U131" s="15">
        <v>3.1199999999999999E-2</v>
      </c>
      <c r="V131" s="15">
        <v>3.3099999999999997E-2</v>
      </c>
      <c r="W131" s="15">
        <v>3.5000000000000003E-2</v>
      </c>
      <c r="X131" s="15" t="s">
        <v>99</v>
      </c>
    </row>
    <row r="132" spans="1:24">
      <c r="A132" s="59">
        <v>10</v>
      </c>
      <c r="B132" s="64" t="s">
        <v>124</v>
      </c>
      <c r="C132" s="51" t="s">
        <v>100</v>
      </c>
      <c r="D132" s="16" t="s">
        <v>101</v>
      </c>
      <c r="E132" s="94" t="s">
        <v>9</v>
      </c>
      <c r="F132" s="97" t="s">
        <v>91</v>
      </c>
      <c r="G132" s="98"/>
      <c r="H132" s="98"/>
      <c r="I132" s="98"/>
      <c r="J132" s="99"/>
      <c r="K132" s="94" t="s">
        <v>92</v>
      </c>
      <c r="N132" s="59">
        <v>10</v>
      </c>
      <c r="O132" s="64" t="s">
        <v>124</v>
      </c>
      <c r="P132" s="51" t="s">
        <v>100</v>
      </c>
      <c r="Q132" s="16" t="s">
        <v>101</v>
      </c>
      <c r="R132" s="94" t="s">
        <v>9</v>
      </c>
      <c r="S132" s="97" t="s">
        <v>91</v>
      </c>
      <c r="T132" s="98"/>
      <c r="U132" s="98"/>
      <c r="V132" s="98"/>
      <c r="W132" s="99"/>
      <c r="X132" s="94" t="s">
        <v>92</v>
      </c>
    </row>
    <row r="133" spans="1:24" ht="15.75" thickBot="1">
      <c r="A133" s="59">
        <v>10</v>
      </c>
      <c r="B133" s="64" t="s">
        <v>124</v>
      </c>
      <c r="C133" s="52"/>
      <c r="D133" s="17" t="s">
        <v>102</v>
      </c>
      <c r="E133" s="95"/>
      <c r="F133" s="100" t="s">
        <v>93</v>
      </c>
      <c r="G133" s="101"/>
      <c r="H133" s="101"/>
      <c r="I133" s="101"/>
      <c r="J133" s="102"/>
      <c r="K133" s="95"/>
      <c r="N133" s="59">
        <v>10</v>
      </c>
      <c r="O133" s="64" t="s">
        <v>124</v>
      </c>
      <c r="P133" s="52"/>
      <c r="Q133" s="17" t="s">
        <v>102</v>
      </c>
      <c r="R133" s="95"/>
      <c r="S133" s="100" t="s">
        <v>93</v>
      </c>
      <c r="T133" s="101"/>
      <c r="U133" s="101"/>
      <c r="V133" s="101"/>
      <c r="W133" s="102"/>
      <c r="X133" s="95"/>
    </row>
    <row r="134" spans="1:24" ht="15.75" thickBot="1">
      <c r="A134" s="59">
        <v>10</v>
      </c>
      <c r="B134" s="64" t="s">
        <v>124</v>
      </c>
      <c r="C134" s="53"/>
      <c r="D134" s="18"/>
      <c r="E134" s="96"/>
      <c r="F134" s="14" t="s">
        <v>94</v>
      </c>
      <c r="G134" s="14" t="s">
        <v>95</v>
      </c>
      <c r="H134" s="14" t="s">
        <v>96</v>
      </c>
      <c r="I134" s="14" t="s">
        <v>97</v>
      </c>
      <c r="J134" s="14" t="s">
        <v>98</v>
      </c>
      <c r="K134" s="96"/>
      <c r="N134" s="59">
        <v>10</v>
      </c>
      <c r="O134" s="64" t="s">
        <v>124</v>
      </c>
      <c r="P134" s="53"/>
      <c r="Q134" s="18"/>
      <c r="R134" s="96"/>
      <c r="S134" s="14" t="s">
        <v>94</v>
      </c>
      <c r="T134" s="14" t="s">
        <v>95</v>
      </c>
      <c r="U134" s="14" t="s">
        <v>96</v>
      </c>
      <c r="V134" s="14" t="s">
        <v>97</v>
      </c>
      <c r="W134" s="14" t="s">
        <v>98</v>
      </c>
      <c r="X134" s="96"/>
    </row>
    <row r="135" spans="1:24" ht="15.75" thickBot="1">
      <c r="A135" s="59">
        <v>10</v>
      </c>
      <c r="B135" s="64" t="s">
        <v>124</v>
      </c>
      <c r="C135" s="54" t="s">
        <v>103</v>
      </c>
      <c r="D135" s="19" t="s">
        <v>104</v>
      </c>
      <c r="E135" s="15" t="s">
        <v>19</v>
      </c>
      <c r="F135" s="15">
        <f t="shared" ref="F135:J139" si="17">ROUND(S135/$M$2,4)</f>
        <v>7.0000000000000001E-3</v>
      </c>
      <c r="G135" s="15">
        <f t="shared" si="17"/>
        <v>7.1999999999999998E-3</v>
      </c>
      <c r="H135" s="15">
        <f t="shared" si="17"/>
        <v>7.3000000000000001E-3</v>
      </c>
      <c r="I135" s="15">
        <f t="shared" si="17"/>
        <v>7.4000000000000003E-3</v>
      </c>
      <c r="J135" s="15">
        <f t="shared" si="17"/>
        <v>7.6E-3</v>
      </c>
      <c r="K135" s="15" t="s">
        <v>280</v>
      </c>
      <c r="N135" s="59">
        <v>10</v>
      </c>
      <c r="O135" s="64" t="s">
        <v>124</v>
      </c>
      <c r="P135" s="54" t="s">
        <v>103</v>
      </c>
      <c r="Q135" s="19" t="s">
        <v>104</v>
      </c>
      <c r="R135" s="15" t="s">
        <v>19</v>
      </c>
      <c r="S135" s="15">
        <v>5.2600000000000001E-2</v>
      </c>
      <c r="T135" s="15">
        <v>5.3900000000000003E-2</v>
      </c>
      <c r="U135" s="15">
        <v>5.5100000000000003E-2</v>
      </c>
      <c r="V135" s="15">
        <v>5.6000000000000001E-2</v>
      </c>
      <c r="W135" s="15">
        <v>5.7599999999999998E-2</v>
      </c>
      <c r="X135" s="15" t="s">
        <v>99</v>
      </c>
    </row>
    <row r="136" spans="1:24" ht="15.75" thickBot="1">
      <c r="A136" s="59">
        <v>10</v>
      </c>
      <c r="B136" s="64" t="s">
        <v>124</v>
      </c>
      <c r="C136" s="55"/>
      <c r="D136" s="20"/>
      <c r="E136" s="15" t="s">
        <v>20</v>
      </c>
      <c r="F136" s="15">
        <f t="shared" si="17"/>
        <v>6.1000000000000004E-3</v>
      </c>
      <c r="G136" s="15">
        <f t="shared" si="17"/>
        <v>6.1999999999999998E-3</v>
      </c>
      <c r="H136" s="15">
        <f t="shared" si="17"/>
        <v>6.4000000000000003E-3</v>
      </c>
      <c r="I136" s="15">
        <f t="shared" si="17"/>
        <v>6.4999999999999997E-3</v>
      </c>
      <c r="J136" s="15">
        <f t="shared" si="17"/>
        <v>6.6E-3</v>
      </c>
      <c r="K136" s="15" t="s">
        <v>280</v>
      </c>
      <c r="N136" s="59">
        <v>10</v>
      </c>
      <c r="O136" s="64" t="s">
        <v>124</v>
      </c>
      <c r="P136" s="55"/>
      <c r="Q136" s="20"/>
      <c r="R136" s="15" t="s">
        <v>20</v>
      </c>
      <c r="S136" s="15">
        <v>4.58E-2</v>
      </c>
      <c r="T136" s="15">
        <v>4.6899999999999997E-2</v>
      </c>
      <c r="U136" s="15">
        <v>4.7899999999999998E-2</v>
      </c>
      <c r="V136" s="15">
        <v>4.87E-2</v>
      </c>
      <c r="W136" s="15">
        <v>5.0099999999999999E-2</v>
      </c>
      <c r="X136" s="15" t="s">
        <v>99</v>
      </c>
    </row>
    <row r="137" spans="1:24" ht="15.75" thickBot="1">
      <c r="A137" s="59">
        <v>10</v>
      </c>
      <c r="B137" s="64" t="s">
        <v>124</v>
      </c>
      <c r="C137" s="55"/>
      <c r="D137" s="20"/>
      <c r="E137" s="15" t="s">
        <v>21</v>
      </c>
      <c r="F137" s="15">
        <f t="shared" si="17"/>
        <v>5.1999999999999998E-3</v>
      </c>
      <c r="G137" s="15">
        <f t="shared" si="17"/>
        <v>5.3E-3</v>
      </c>
      <c r="H137" s="15">
        <f t="shared" si="17"/>
        <v>5.4000000000000003E-3</v>
      </c>
      <c r="I137" s="15">
        <f t="shared" si="17"/>
        <v>5.4999999999999997E-3</v>
      </c>
      <c r="J137" s="15">
        <f t="shared" si="17"/>
        <v>5.7000000000000002E-3</v>
      </c>
      <c r="K137" s="15" t="s">
        <v>280</v>
      </c>
      <c r="N137" s="59">
        <v>10</v>
      </c>
      <c r="O137" s="64" t="s">
        <v>124</v>
      </c>
      <c r="P137" s="55"/>
      <c r="Q137" s="20"/>
      <c r="R137" s="15" t="s">
        <v>21</v>
      </c>
      <c r="S137" s="15">
        <v>3.8899999999999997E-2</v>
      </c>
      <c r="T137" s="15">
        <v>3.9800000000000002E-2</v>
      </c>
      <c r="U137" s="15">
        <v>4.07E-2</v>
      </c>
      <c r="V137" s="15">
        <v>4.1399999999999999E-2</v>
      </c>
      <c r="W137" s="15">
        <v>4.2599999999999999E-2</v>
      </c>
      <c r="X137" s="15" t="s">
        <v>99</v>
      </c>
    </row>
    <row r="138" spans="1:24" ht="15.75" thickBot="1">
      <c r="A138" s="59">
        <v>10</v>
      </c>
      <c r="B138" s="64" t="s">
        <v>124</v>
      </c>
      <c r="C138" s="55"/>
      <c r="D138" s="20"/>
      <c r="E138" s="15" t="s">
        <v>22</v>
      </c>
      <c r="F138" s="15">
        <f t="shared" si="17"/>
        <v>5.0000000000000001E-3</v>
      </c>
      <c r="G138" s="15">
        <f t="shared" si="17"/>
        <v>5.1999999999999998E-3</v>
      </c>
      <c r="H138" s="15">
        <f t="shared" si="17"/>
        <v>5.3E-3</v>
      </c>
      <c r="I138" s="15">
        <f t="shared" si="17"/>
        <v>5.4000000000000003E-3</v>
      </c>
      <c r="J138" s="15">
        <f t="shared" si="17"/>
        <v>5.4999999999999997E-3</v>
      </c>
      <c r="K138" s="15" t="s">
        <v>280</v>
      </c>
      <c r="N138" s="59">
        <v>10</v>
      </c>
      <c r="O138" s="64" t="s">
        <v>124</v>
      </c>
      <c r="P138" s="55"/>
      <c r="Q138" s="20"/>
      <c r="R138" s="15" t="s">
        <v>22</v>
      </c>
      <c r="S138" s="15">
        <v>3.7999999999999999E-2</v>
      </c>
      <c r="T138" s="15">
        <v>3.8899999999999997E-2</v>
      </c>
      <c r="U138" s="15">
        <v>3.9800000000000002E-2</v>
      </c>
      <c r="V138" s="15">
        <v>4.0500000000000001E-2</v>
      </c>
      <c r="W138" s="15">
        <v>4.1500000000000002E-2</v>
      </c>
      <c r="X138" s="15" t="s">
        <v>99</v>
      </c>
    </row>
    <row r="139" spans="1:24" ht="15.75" thickBot="1">
      <c r="A139" s="59">
        <v>10</v>
      </c>
      <c r="B139" s="64" t="s">
        <v>124</v>
      </c>
      <c r="C139" s="55"/>
      <c r="D139" s="20"/>
      <c r="E139" s="15" t="s">
        <v>23</v>
      </c>
      <c r="F139" s="15">
        <f t="shared" si="17"/>
        <v>4.8999999999999998E-3</v>
      </c>
      <c r="G139" s="15">
        <f t="shared" si="17"/>
        <v>5.0000000000000001E-3</v>
      </c>
      <c r="H139" s="15">
        <f t="shared" si="17"/>
        <v>5.1000000000000004E-3</v>
      </c>
      <c r="I139" s="15">
        <f t="shared" si="17"/>
        <v>5.1999999999999998E-3</v>
      </c>
      <c r="J139" s="15">
        <f t="shared" si="17"/>
        <v>5.3E-3</v>
      </c>
      <c r="K139" s="15" t="s">
        <v>280</v>
      </c>
      <c r="N139" s="59">
        <v>10</v>
      </c>
      <c r="O139" s="64" t="s">
        <v>124</v>
      </c>
      <c r="P139" s="55"/>
      <c r="Q139" s="20"/>
      <c r="R139" s="15" t="s">
        <v>23</v>
      </c>
      <c r="S139" s="15">
        <v>3.6600000000000001E-2</v>
      </c>
      <c r="T139" s="15">
        <v>3.7499999999999999E-2</v>
      </c>
      <c r="U139" s="15">
        <v>3.8399999999999997E-2</v>
      </c>
      <c r="V139" s="15">
        <v>3.9E-2</v>
      </c>
      <c r="W139" s="15">
        <v>4.0099999999999997E-2</v>
      </c>
      <c r="X139" s="15" t="s">
        <v>99</v>
      </c>
    </row>
    <row r="140" spans="1:24">
      <c r="A140" s="59">
        <v>11</v>
      </c>
      <c r="B140" s="64" t="s">
        <v>125</v>
      </c>
      <c r="C140" s="51" t="s">
        <v>100</v>
      </c>
      <c r="D140" s="16" t="s">
        <v>101</v>
      </c>
      <c r="E140" s="94" t="s">
        <v>9</v>
      </c>
      <c r="F140" s="97" t="s">
        <v>91</v>
      </c>
      <c r="G140" s="98"/>
      <c r="H140" s="98"/>
      <c r="I140" s="98"/>
      <c r="J140" s="99"/>
      <c r="K140" s="94" t="s">
        <v>92</v>
      </c>
      <c r="N140" s="59">
        <v>11</v>
      </c>
      <c r="O140" s="64" t="s">
        <v>125</v>
      </c>
      <c r="P140" s="51" t="s">
        <v>100</v>
      </c>
      <c r="Q140" s="16" t="s">
        <v>101</v>
      </c>
      <c r="R140" s="94" t="s">
        <v>9</v>
      </c>
      <c r="S140" s="97" t="s">
        <v>91</v>
      </c>
      <c r="T140" s="98"/>
      <c r="U140" s="98"/>
      <c r="V140" s="98"/>
      <c r="W140" s="99"/>
      <c r="X140" s="94" t="s">
        <v>92</v>
      </c>
    </row>
    <row r="141" spans="1:24" ht="15.75" thickBot="1">
      <c r="A141" s="59">
        <v>11</v>
      </c>
      <c r="B141" s="64" t="s">
        <v>125</v>
      </c>
      <c r="C141" s="52"/>
      <c r="D141" s="17" t="s">
        <v>102</v>
      </c>
      <c r="E141" s="95"/>
      <c r="F141" s="100" t="s">
        <v>93</v>
      </c>
      <c r="G141" s="101"/>
      <c r="H141" s="101"/>
      <c r="I141" s="101"/>
      <c r="J141" s="102"/>
      <c r="K141" s="95"/>
      <c r="N141" s="59">
        <v>11</v>
      </c>
      <c r="O141" s="64" t="s">
        <v>125</v>
      </c>
      <c r="P141" s="52"/>
      <c r="Q141" s="17" t="s">
        <v>102</v>
      </c>
      <c r="R141" s="95"/>
      <c r="S141" s="100" t="s">
        <v>93</v>
      </c>
      <c r="T141" s="101"/>
      <c r="U141" s="101"/>
      <c r="V141" s="101"/>
      <c r="W141" s="102"/>
      <c r="X141" s="95"/>
    </row>
    <row r="142" spans="1:24" ht="15.75" thickBot="1">
      <c r="A142" s="59">
        <v>11</v>
      </c>
      <c r="B142" s="64" t="s">
        <v>125</v>
      </c>
      <c r="C142" s="53"/>
      <c r="D142" s="18"/>
      <c r="E142" s="96"/>
      <c r="F142" s="14" t="s">
        <v>94</v>
      </c>
      <c r="G142" s="14" t="s">
        <v>95</v>
      </c>
      <c r="H142" s="14" t="s">
        <v>96</v>
      </c>
      <c r="I142" s="14" t="s">
        <v>97</v>
      </c>
      <c r="J142" s="14" t="s">
        <v>98</v>
      </c>
      <c r="K142" s="96"/>
      <c r="N142" s="59">
        <v>11</v>
      </c>
      <c r="O142" s="64" t="s">
        <v>125</v>
      </c>
      <c r="P142" s="53"/>
      <c r="Q142" s="18"/>
      <c r="R142" s="96"/>
      <c r="S142" s="14" t="s">
        <v>94</v>
      </c>
      <c r="T142" s="14" t="s">
        <v>95</v>
      </c>
      <c r="U142" s="14" t="s">
        <v>96</v>
      </c>
      <c r="V142" s="14" t="s">
        <v>97</v>
      </c>
      <c r="W142" s="14" t="s">
        <v>98</v>
      </c>
      <c r="X142" s="96"/>
    </row>
    <row r="143" spans="1:24" ht="15.75" thickBot="1">
      <c r="A143" s="59">
        <v>11</v>
      </c>
      <c r="B143" s="64" t="s">
        <v>125</v>
      </c>
      <c r="C143" s="54" t="s">
        <v>103</v>
      </c>
      <c r="D143" s="19" t="s">
        <v>104</v>
      </c>
      <c r="E143" s="15" t="s">
        <v>19</v>
      </c>
      <c r="F143" s="15">
        <f t="shared" ref="F143:J148" si="18">ROUND(S143/$M$2,4)</f>
        <v>7.3000000000000001E-3</v>
      </c>
      <c r="G143" s="15">
        <f t="shared" si="18"/>
        <v>7.1999999999999998E-3</v>
      </c>
      <c r="H143" s="15">
        <f t="shared" si="18"/>
        <v>7.1999999999999998E-3</v>
      </c>
      <c r="I143" s="15">
        <f t="shared" si="18"/>
        <v>7.1999999999999998E-3</v>
      </c>
      <c r="J143" s="15">
        <f t="shared" si="18"/>
        <v>7.1999999999999998E-3</v>
      </c>
      <c r="K143" s="15" t="s">
        <v>280</v>
      </c>
      <c r="N143" s="59">
        <v>11</v>
      </c>
      <c r="O143" s="64" t="s">
        <v>125</v>
      </c>
      <c r="P143" s="54" t="s">
        <v>103</v>
      </c>
      <c r="Q143" s="19" t="s">
        <v>104</v>
      </c>
      <c r="R143" s="15" t="s">
        <v>19</v>
      </c>
      <c r="S143" s="15">
        <v>5.4699999999999999E-2</v>
      </c>
      <c r="T143" s="15">
        <v>5.4600000000000003E-2</v>
      </c>
      <c r="U143" s="15">
        <v>5.4600000000000003E-2</v>
      </c>
      <c r="V143" s="15">
        <v>5.45E-2</v>
      </c>
      <c r="W143" s="15">
        <v>5.4399999999999997E-2</v>
      </c>
      <c r="X143" s="15" t="s">
        <v>99</v>
      </c>
    </row>
    <row r="144" spans="1:24" ht="15.75" thickBot="1">
      <c r="A144" s="59">
        <v>11</v>
      </c>
      <c r="B144" s="64" t="s">
        <v>125</v>
      </c>
      <c r="C144" s="55"/>
      <c r="D144" s="20"/>
      <c r="E144" s="15" t="s">
        <v>20</v>
      </c>
      <c r="F144" s="15">
        <f t="shared" si="18"/>
        <v>7.3000000000000001E-3</v>
      </c>
      <c r="G144" s="15">
        <f t="shared" si="18"/>
        <v>7.1999999999999998E-3</v>
      </c>
      <c r="H144" s="15">
        <f t="shared" si="18"/>
        <v>7.1999999999999998E-3</v>
      </c>
      <c r="I144" s="15">
        <f t="shared" si="18"/>
        <v>7.1999999999999998E-3</v>
      </c>
      <c r="J144" s="15">
        <f t="shared" si="18"/>
        <v>7.1999999999999998E-3</v>
      </c>
      <c r="K144" s="15" t="s">
        <v>280</v>
      </c>
      <c r="N144" s="59">
        <v>11</v>
      </c>
      <c r="O144" s="64" t="s">
        <v>125</v>
      </c>
      <c r="P144" s="55"/>
      <c r="Q144" s="20"/>
      <c r="R144" s="15" t="s">
        <v>20</v>
      </c>
      <c r="S144" s="15">
        <v>5.4699999999999999E-2</v>
      </c>
      <c r="T144" s="15">
        <v>5.4600000000000003E-2</v>
      </c>
      <c r="U144" s="15">
        <v>5.4600000000000003E-2</v>
      </c>
      <c r="V144" s="15">
        <v>5.45E-2</v>
      </c>
      <c r="W144" s="15">
        <v>5.4399999999999997E-2</v>
      </c>
      <c r="X144" s="15" t="s">
        <v>99</v>
      </c>
    </row>
    <row r="145" spans="1:24" ht="15.75" thickBot="1">
      <c r="A145" s="59">
        <v>11</v>
      </c>
      <c r="B145" s="64" t="s">
        <v>125</v>
      </c>
      <c r="C145" s="55"/>
      <c r="D145" s="20"/>
      <c r="E145" s="15" t="s">
        <v>21</v>
      </c>
      <c r="F145" s="15">
        <f t="shared" si="18"/>
        <v>5.7999999999999996E-3</v>
      </c>
      <c r="G145" s="15">
        <f t="shared" si="18"/>
        <v>5.7999999999999996E-3</v>
      </c>
      <c r="H145" s="15">
        <f t="shared" si="18"/>
        <v>5.7999999999999996E-3</v>
      </c>
      <c r="I145" s="15">
        <f t="shared" si="18"/>
        <v>5.7999999999999996E-3</v>
      </c>
      <c r="J145" s="15">
        <f t="shared" si="18"/>
        <v>5.7999999999999996E-3</v>
      </c>
      <c r="K145" s="15" t="s">
        <v>280</v>
      </c>
      <c r="N145" s="59">
        <v>11</v>
      </c>
      <c r="O145" s="64" t="s">
        <v>125</v>
      </c>
      <c r="P145" s="55"/>
      <c r="Q145" s="20"/>
      <c r="R145" s="15" t="s">
        <v>21</v>
      </c>
      <c r="S145" s="15">
        <v>4.3799999999999999E-2</v>
      </c>
      <c r="T145" s="15">
        <v>4.3700000000000003E-2</v>
      </c>
      <c r="U145" s="15">
        <v>4.3700000000000003E-2</v>
      </c>
      <c r="V145" s="15">
        <v>4.36E-2</v>
      </c>
      <c r="W145" s="15">
        <v>4.3499999999999997E-2</v>
      </c>
      <c r="X145" s="15" t="s">
        <v>99</v>
      </c>
    </row>
    <row r="146" spans="1:24" ht="15.75" thickBot="1">
      <c r="A146" s="59">
        <v>11</v>
      </c>
      <c r="B146" s="64" t="s">
        <v>125</v>
      </c>
      <c r="C146" s="55"/>
      <c r="D146" s="20"/>
      <c r="E146" s="15" t="s">
        <v>22</v>
      </c>
      <c r="F146" s="15">
        <f t="shared" si="18"/>
        <v>5.4000000000000003E-3</v>
      </c>
      <c r="G146" s="15">
        <f t="shared" si="18"/>
        <v>5.4000000000000003E-3</v>
      </c>
      <c r="H146" s="15">
        <f t="shared" si="18"/>
        <v>5.4000000000000003E-3</v>
      </c>
      <c r="I146" s="15">
        <f t="shared" si="18"/>
        <v>5.4000000000000003E-3</v>
      </c>
      <c r="J146" s="15">
        <f t="shared" si="18"/>
        <v>5.4000000000000003E-3</v>
      </c>
      <c r="K146" s="15" t="s">
        <v>280</v>
      </c>
      <c r="N146" s="59">
        <v>11</v>
      </c>
      <c r="O146" s="64" t="s">
        <v>125</v>
      </c>
      <c r="P146" s="55"/>
      <c r="Q146" s="20"/>
      <c r="R146" s="15" t="s">
        <v>22</v>
      </c>
      <c r="S146" s="15">
        <v>4.1000000000000002E-2</v>
      </c>
      <c r="T146" s="15">
        <v>4.1000000000000002E-2</v>
      </c>
      <c r="U146" s="15">
        <v>4.1000000000000002E-2</v>
      </c>
      <c r="V146" s="15">
        <v>4.0899999999999999E-2</v>
      </c>
      <c r="W146" s="15">
        <v>4.0800000000000003E-2</v>
      </c>
      <c r="X146" s="15" t="s">
        <v>99</v>
      </c>
    </row>
    <row r="147" spans="1:24" ht="15.75" thickBot="1">
      <c r="A147" s="59">
        <v>11</v>
      </c>
      <c r="B147" s="64" t="s">
        <v>125</v>
      </c>
      <c r="C147" s="55"/>
      <c r="D147" s="20"/>
      <c r="E147" s="15" t="s">
        <v>23</v>
      </c>
      <c r="F147" s="15">
        <f t="shared" si="18"/>
        <v>5.1000000000000004E-3</v>
      </c>
      <c r="G147" s="15">
        <f t="shared" si="18"/>
        <v>5.1000000000000004E-3</v>
      </c>
      <c r="H147" s="15">
        <f t="shared" si="18"/>
        <v>5.1000000000000004E-3</v>
      </c>
      <c r="I147" s="15">
        <f t="shared" si="18"/>
        <v>5.1000000000000004E-3</v>
      </c>
      <c r="J147" s="15">
        <f t="shared" si="18"/>
        <v>5.1000000000000004E-3</v>
      </c>
      <c r="K147" s="15" t="s">
        <v>280</v>
      </c>
      <c r="N147" s="59">
        <v>11</v>
      </c>
      <c r="O147" s="64" t="s">
        <v>125</v>
      </c>
      <c r="P147" s="55"/>
      <c r="Q147" s="20"/>
      <c r="R147" s="15" t="s">
        <v>23</v>
      </c>
      <c r="S147" s="15">
        <v>3.8300000000000001E-2</v>
      </c>
      <c r="T147" s="15">
        <v>3.8199999999999998E-2</v>
      </c>
      <c r="U147" s="15">
        <v>3.8199999999999998E-2</v>
      </c>
      <c r="V147" s="15">
        <v>3.8199999999999998E-2</v>
      </c>
      <c r="W147" s="15">
        <v>3.8100000000000002E-2</v>
      </c>
      <c r="X147" s="15" t="s">
        <v>99</v>
      </c>
    </row>
    <row r="148" spans="1:24" ht="15.75" thickBot="1">
      <c r="A148" s="59">
        <v>11</v>
      </c>
      <c r="B148" s="64" t="s">
        <v>125</v>
      </c>
      <c r="C148" s="55"/>
      <c r="D148" s="20"/>
      <c r="E148" s="15" t="s">
        <v>24</v>
      </c>
      <c r="F148" s="15">
        <f t="shared" si="18"/>
        <v>4.7000000000000002E-3</v>
      </c>
      <c r="G148" s="15">
        <f t="shared" si="18"/>
        <v>4.7000000000000002E-3</v>
      </c>
      <c r="H148" s="15">
        <f t="shared" si="18"/>
        <v>4.7000000000000002E-3</v>
      </c>
      <c r="I148" s="15">
        <f t="shared" si="18"/>
        <v>4.7000000000000002E-3</v>
      </c>
      <c r="J148" s="15">
        <f t="shared" si="18"/>
        <v>4.7000000000000002E-3</v>
      </c>
      <c r="K148" s="15" t="s">
        <v>280</v>
      </c>
      <c r="N148" s="59">
        <v>11</v>
      </c>
      <c r="O148" s="64" t="s">
        <v>125</v>
      </c>
      <c r="P148" s="55"/>
      <c r="Q148" s="20"/>
      <c r="R148" s="15" t="s">
        <v>24</v>
      </c>
      <c r="S148" s="15">
        <v>3.56E-2</v>
      </c>
      <c r="T148" s="15">
        <v>3.5499999999999997E-2</v>
      </c>
      <c r="U148" s="15">
        <v>3.5499999999999997E-2</v>
      </c>
      <c r="V148" s="15">
        <v>3.5400000000000001E-2</v>
      </c>
      <c r="W148" s="15">
        <v>3.5400000000000001E-2</v>
      </c>
      <c r="X148" s="15" t="s">
        <v>99</v>
      </c>
    </row>
    <row r="149" spans="1:24">
      <c r="A149" s="59">
        <v>12</v>
      </c>
      <c r="B149" s="64" t="s">
        <v>126</v>
      </c>
      <c r="C149" s="51" t="s">
        <v>100</v>
      </c>
      <c r="D149" s="16" t="s">
        <v>101</v>
      </c>
      <c r="E149" s="94" t="s">
        <v>9</v>
      </c>
      <c r="F149" s="97" t="s">
        <v>91</v>
      </c>
      <c r="G149" s="98"/>
      <c r="H149" s="98"/>
      <c r="I149" s="98"/>
      <c r="J149" s="99"/>
      <c r="K149" s="94" t="s">
        <v>92</v>
      </c>
      <c r="N149" s="59">
        <v>12</v>
      </c>
      <c r="O149" s="64" t="s">
        <v>126</v>
      </c>
      <c r="P149" s="51" t="s">
        <v>100</v>
      </c>
      <c r="Q149" s="16" t="s">
        <v>101</v>
      </c>
      <c r="R149" s="94" t="s">
        <v>9</v>
      </c>
      <c r="S149" s="97" t="s">
        <v>91</v>
      </c>
      <c r="T149" s="98"/>
      <c r="U149" s="98"/>
      <c r="V149" s="98"/>
      <c r="W149" s="99"/>
      <c r="X149" s="94" t="s">
        <v>92</v>
      </c>
    </row>
    <row r="150" spans="1:24" ht="15.75" thickBot="1">
      <c r="A150" s="59">
        <v>12</v>
      </c>
      <c r="B150" s="64" t="s">
        <v>126</v>
      </c>
      <c r="C150" s="52"/>
      <c r="D150" s="17" t="s">
        <v>102</v>
      </c>
      <c r="E150" s="95"/>
      <c r="F150" s="100" t="s">
        <v>93</v>
      </c>
      <c r="G150" s="101"/>
      <c r="H150" s="101"/>
      <c r="I150" s="101"/>
      <c r="J150" s="102"/>
      <c r="K150" s="95"/>
      <c r="N150" s="59">
        <v>12</v>
      </c>
      <c r="O150" s="64" t="s">
        <v>126</v>
      </c>
      <c r="P150" s="52"/>
      <c r="Q150" s="17" t="s">
        <v>102</v>
      </c>
      <c r="R150" s="95"/>
      <c r="S150" s="100" t="s">
        <v>93</v>
      </c>
      <c r="T150" s="101"/>
      <c r="U150" s="101"/>
      <c r="V150" s="101"/>
      <c r="W150" s="102"/>
      <c r="X150" s="95"/>
    </row>
    <row r="151" spans="1:24" ht="15.75" thickBot="1">
      <c r="A151" s="59">
        <v>12</v>
      </c>
      <c r="B151" s="64" t="s">
        <v>126</v>
      </c>
      <c r="C151" s="53"/>
      <c r="D151" s="18"/>
      <c r="E151" s="96"/>
      <c r="F151" s="14" t="s">
        <v>94</v>
      </c>
      <c r="G151" s="14" t="s">
        <v>95</v>
      </c>
      <c r="H151" s="14" t="s">
        <v>96</v>
      </c>
      <c r="I151" s="14" t="s">
        <v>97</v>
      </c>
      <c r="J151" s="14" t="s">
        <v>98</v>
      </c>
      <c r="K151" s="96"/>
      <c r="N151" s="59">
        <v>12</v>
      </c>
      <c r="O151" s="64" t="s">
        <v>126</v>
      </c>
      <c r="P151" s="53"/>
      <c r="Q151" s="18"/>
      <c r="R151" s="96"/>
      <c r="S151" s="14" t="s">
        <v>94</v>
      </c>
      <c r="T151" s="14" t="s">
        <v>95</v>
      </c>
      <c r="U151" s="14" t="s">
        <v>96</v>
      </c>
      <c r="V151" s="14" t="s">
        <v>97</v>
      </c>
      <c r="W151" s="14" t="s">
        <v>98</v>
      </c>
      <c r="X151" s="96"/>
    </row>
    <row r="152" spans="1:24" ht="15.75" thickBot="1">
      <c r="A152" s="59">
        <v>12</v>
      </c>
      <c r="B152" s="64" t="s">
        <v>126</v>
      </c>
      <c r="C152" s="54" t="s">
        <v>103</v>
      </c>
      <c r="D152" s="19" t="s">
        <v>104</v>
      </c>
      <c r="E152" s="15" t="s">
        <v>19</v>
      </c>
      <c r="F152" s="15">
        <f t="shared" ref="F152:J157" si="19">ROUND(S152/$M$2,4)</f>
        <v>4.5999999999999999E-3</v>
      </c>
      <c r="G152" s="15">
        <f t="shared" si="19"/>
        <v>4.7000000000000002E-3</v>
      </c>
      <c r="H152" s="15">
        <f t="shared" si="19"/>
        <v>4.7999999999999996E-3</v>
      </c>
      <c r="I152" s="15">
        <f t="shared" si="19"/>
        <v>4.8999999999999998E-3</v>
      </c>
      <c r="J152" s="15">
        <f t="shared" si="19"/>
        <v>5.0000000000000001E-3</v>
      </c>
      <c r="K152" s="15" t="s">
        <v>280</v>
      </c>
      <c r="N152" s="59">
        <v>12</v>
      </c>
      <c r="O152" s="64" t="s">
        <v>126</v>
      </c>
      <c r="P152" s="54" t="s">
        <v>103</v>
      </c>
      <c r="Q152" s="19" t="s">
        <v>104</v>
      </c>
      <c r="R152" s="15" t="s">
        <v>19</v>
      </c>
      <c r="S152" s="15" t="s">
        <v>269</v>
      </c>
      <c r="T152" s="15" t="s">
        <v>268</v>
      </c>
      <c r="U152" s="15" t="s">
        <v>267</v>
      </c>
      <c r="V152" s="15" t="s">
        <v>266</v>
      </c>
      <c r="W152" s="15" t="s">
        <v>265</v>
      </c>
      <c r="X152" s="15" t="s">
        <v>99</v>
      </c>
    </row>
    <row r="153" spans="1:24" ht="15.75" thickBot="1">
      <c r="A153" s="59">
        <v>12</v>
      </c>
      <c r="B153" s="64" t="s">
        <v>126</v>
      </c>
      <c r="C153" s="55"/>
      <c r="D153" s="20"/>
      <c r="E153" s="15" t="s">
        <v>20</v>
      </c>
      <c r="F153" s="15">
        <f t="shared" si="19"/>
        <v>4.5999999999999999E-3</v>
      </c>
      <c r="G153" s="15">
        <f t="shared" si="19"/>
        <v>4.7000000000000002E-3</v>
      </c>
      <c r="H153" s="15">
        <f t="shared" si="19"/>
        <v>4.7999999999999996E-3</v>
      </c>
      <c r="I153" s="15">
        <f t="shared" si="19"/>
        <v>4.8999999999999998E-3</v>
      </c>
      <c r="J153" s="15">
        <f t="shared" si="19"/>
        <v>5.0000000000000001E-3</v>
      </c>
      <c r="K153" s="15" t="s">
        <v>280</v>
      </c>
      <c r="N153" s="59">
        <v>12</v>
      </c>
      <c r="O153" s="64" t="s">
        <v>126</v>
      </c>
      <c r="P153" s="55"/>
      <c r="Q153" s="20"/>
      <c r="R153" s="15" t="s">
        <v>20</v>
      </c>
      <c r="S153" s="15" t="s">
        <v>269</v>
      </c>
      <c r="T153" s="15" t="s">
        <v>268</v>
      </c>
      <c r="U153" s="15" t="s">
        <v>267</v>
      </c>
      <c r="V153" s="15" t="s">
        <v>266</v>
      </c>
      <c r="W153" s="15" t="s">
        <v>265</v>
      </c>
      <c r="X153" s="15" t="s">
        <v>99</v>
      </c>
    </row>
    <row r="154" spans="1:24" ht="15.75" thickBot="1">
      <c r="A154" s="59">
        <v>12</v>
      </c>
      <c r="B154" s="64" t="s">
        <v>126</v>
      </c>
      <c r="C154" s="55"/>
      <c r="D154" s="20"/>
      <c r="E154" s="15" t="s">
        <v>21</v>
      </c>
      <c r="F154" s="15">
        <f t="shared" si="19"/>
        <v>3.7000000000000002E-3</v>
      </c>
      <c r="G154" s="15">
        <f t="shared" si="19"/>
        <v>3.8E-3</v>
      </c>
      <c r="H154" s="15">
        <f t="shared" si="19"/>
        <v>3.8E-3</v>
      </c>
      <c r="I154" s="15">
        <f t="shared" si="19"/>
        <v>3.8999999999999998E-3</v>
      </c>
      <c r="J154" s="15">
        <f t="shared" si="19"/>
        <v>4.0000000000000001E-3</v>
      </c>
      <c r="K154" s="15" t="s">
        <v>280</v>
      </c>
      <c r="N154" s="59">
        <v>12</v>
      </c>
      <c r="O154" s="64" t="s">
        <v>126</v>
      </c>
      <c r="P154" s="55"/>
      <c r="Q154" s="20"/>
      <c r="R154" s="15" t="s">
        <v>21</v>
      </c>
      <c r="S154" s="15" t="s">
        <v>264</v>
      </c>
      <c r="T154" s="15" t="s">
        <v>263</v>
      </c>
      <c r="U154" s="15" t="s">
        <v>262</v>
      </c>
      <c r="V154" s="15" t="s">
        <v>261</v>
      </c>
      <c r="W154" s="15" t="s">
        <v>231</v>
      </c>
      <c r="X154" s="15" t="s">
        <v>99</v>
      </c>
    </row>
    <row r="155" spans="1:24" ht="15.75" thickBot="1">
      <c r="A155" s="59">
        <v>12</v>
      </c>
      <c r="B155" s="64" t="s">
        <v>126</v>
      </c>
      <c r="C155" s="55"/>
      <c r="D155" s="20"/>
      <c r="E155" s="15" t="s">
        <v>22</v>
      </c>
      <c r="F155" s="15">
        <f t="shared" si="19"/>
        <v>3.5000000000000001E-3</v>
      </c>
      <c r="G155" s="15">
        <f t="shared" si="19"/>
        <v>3.5000000000000001E-3</v>
      </c>
      <c r="H155" s="15">
        <f t="shared" si="19"/>
        <v>3.5999999999999999E-3</v>
      </c>
      <c r="I155" s="15">
        <f t="shared" si="19"/>
        <v>3.5999999999999999E-3</v>
      </c>
      <c r="J155" s="15">
        <f t="shared" si="19"/>
        <v>3.7000000000000002E-3</v>
      </c>
      <c r="K155" s="15" t="s">
        <v>280</v>
      </c>
      <c r="N155" s="59">
        <v>12</v>
      </c>
      <c r="O155" s="64" t="s">
        <v>126</v>
      </c>
      <c r="P155" s="55"/>
      <c r="Q155" s="20"/>
      <c r="R155" s="15" t="s">
        <v>22</v>
      </c>
      <c r="S155" s="15" t="s">
        <v>252</v>
      </c>
      <c r="T155" s="15" t="s">
        <v>260</v>
      </c>
      <c r="U155" s="15" t="s">
        <v>259</v>
      </c>
      <c r="V155" s="15" t="s">
        <v>258</v>
      </c>
      <c r="W155" s="15" t="s">
        <v>257</v>
      </c>
      <c r="X155" s="15" t="s">
        <v>99</v>
      </c>
    </row>
    <row r="156" spans="1:24" ht="15.75" thickBot="1">
      <c r="A156" s="59">
        <v>12</v>
      </c>
      <c r="B156" s="64" t="s">
        <v>126</v>
      </c>
      <c r="C156" s="55"/>
      <c r="D156" s="20"/>
      <c r="E156" s="15" t="s">
        <v>23</v>
      </c>
      <c r="F156" s="15">
        <f t="shared" si="19"/>
        <v>3.2000000000000002E-3</v>
      </c>
      <c r="G156" s="15">
        <f t="shared" si="19"/>
        <v>3.3E-3</v>
      </c>
      <c r="H156" s="15">
        <f t="shared" si="19"/>
        <v>3.3E-3</v>
      </c>
      <c r="I156" s="15">
        <f t="shared" si="19"/>
        <v>3.3999999999999998E-3</v>
      </c>
      <c r="J156" s="15">
        <f t="shared" si="19"/>
        <v>3.5000000000000001E-3</v>
      </c>
      <c r="K156" s="15" t="s">
        <v>280</v>
      </c>
      <c r="N156" s="59">
        <v>12</v>
      </c>
      <c r="O156" s="64" t="s">
        <v>126</v>
      </c>
      <c r="P156" s="55"/>
      <c r="Q156" s="20"/>
      <c r="R156" s="15" t="s">
        <v>23</v>
      </c>
      <c r="S156" s="15" t="s">
        <v>256</v>
      </c>
      <c r="T156" s="15" t="s">
        <v>255</v>
      </c>
      <c r="U156" s="15" t="s">
        <v>254</v>
      </c>
      <c r="V156" s="15" t="s">
        <v>253</v>
      </c>
      <c r="W156" s="15" t="s">
        <v>252</v>
      </c>
      <c r="X156" s="15" t="s">
        <v>99</v>
      </c>
    </row>
    <row r="157" spans="1:24" ht="15.75" thickBot="1">
      <c r="A157" s="59">
        <v>12</v>
      </c>
      <c r="B157" s="64" t="s">
        <v>126</v>
      </c>
      <c r="C157" s="55"/>
      <c r="D157" s="20"/>
      <c r="E157" s="15" t="s">
        <v>24</v>
      </c>
      <c r="F157" s="15">
        <f t="shared" si="19"/>
        <v>3.0000000000000001E-3</v>
      </c>
      <c r="G157" s="15">
        <f t="shared" si="19"/>
        <v>3.0999999999999999E-3</v>
      </c>
      <c r="H157" s="15">
        <f t="shared" si="19"/>
        <v>3.0999999999999999E-3</v>
      </c>
      <c r="I157" s="15">
        <f t="shared" si="19"/>
        <v>3.2000000000000002E-3</v>
      </c>
      <c r="J157" s="15">
        <f t="shared" si="19"/>
        <v>3.2000000000000002E-3</v>
      </c>
      <c r="K157" s="15" t="s">
        <v>280</v>
      </c>
      <c r="N157" s="59">
        <v>12</v>
      </c>
      <c r="O157" s="64" t="s">
        <v>126</v>
      </c>
      <c r="P157" s="55"/>
      <c r="Q157" s="20"/>
      <c r="R157" s="15" t="s">
        <v>24</v>
      </c>
      <c r="S157" s="15" t="s">
        <v>251</v>
      </c>
      <c r="T157" s="15" t="s">
        <v>250</v>
      </c>
      <c r="U157" s="15" t="s">
        <v>249</v>
      </c>
      <c r="V157" s="15" t="s">
        <v>248</v>
      </c>
      <c r="W157" s="15" t="s">
        <v>247</v>
      </c>
      <c r="X157" s="15" t="s">
        <v>99</v>
      </c>
    </row>
    <row r="158" spans="1:24">
      <c r="A158" s="59">
        <v>13</v>
      </c>
      <c r="B158" s="64" t="s">
        <v>129</v>
      </c>
      <c r="C158" s="51" t="s">
        <v>100</v>
      </c>
      <c r="D158" s="16" t="s">
        <v>101</v>
      </c>
      <c r="E158" s="94" t="s">
        <v>9</v>
      </c>
      <c r="F158" s="97" t="s">
        <v>91</v>
      </c>
      <c r="G158" s="98"/>
      <c r="H158" s="98"/>
      <c r="I158" s="98"/>
      <c r="J158" s="99"/>
      <c r="K158" s="94" t="s">
        <v>92</v>
      </c>
      <c r="N158" s="59">
        <v>13</v>
      </c>
      <c r="O158" s="64" t="s">
        <v>129</v>
      </c>
      <c r="P158" s="51" t="s">
        <v>100</v>
      </c>
      <c r="Q158" s="16" t="s">
        <v>101</v>
      </c>
      <c r="R158" s="94" t="s">
        <v>9</v>
      </c>
      <c r="S158" s="97" t="s">
        <v>91</v>
      </c>
      <c r="T158" s="98"/>
      <c r="U158" s="98"/>
      <c r="V158" s="98"/>
      <c r="W158" s="99"/>
      <c r="X158" s="94" t="s">
        <v>92</v>
      </c>
    </row>
    <row r="159" spans="1:24" ht="15.75" thickBot="1">
      <c r="A159" s="59">
        <v>13</v>
      </c>
      <c r="B159" s="64" t="s">
        <v>129</v>
      </c>
      <c r="C159" s="52"/>
      <c r="D159" s="17" t="s">
        <v>102</v>
      </c>
      <c r="E159" s="95"/>
      <c r="F159" s="100" t="s">
        <v>93</v>
      </c>
      <c r="G159" s="101"/>
      <c r="H159" s="101"/>
      <c r="I159" s="101"/>
      <c r="J159" s="102"/>
      <c r="K159" s="95"/>
      <c r="N159" s="59">
        <v>13</v>
      </c>
      <c r="O159" s="64" t="s">
        <v>129</v>
      </c>
      <c r="P159" s="52"/>
      <c r="Q159" s="17" t="s">
        <v>102</v>
      </c>
      <c r="R159" s="95"/>
      <c r="S159" s="100" t="s">
        <v>93</v>
      </c>
      <c r="T159" s="101"/>
      <c r="U159" s="101"/>
      <c r="V159" s="101"/>
      <c r="W159" s="102"/>
      <c r="X159" s="95"/>
    </row>
    <row r="160" spans="1:24" ht="15.75" thickBot="1">
      <c r="A160" s="59">
        <v>13</v>
      </c>
      <c r="B160" s="64" t="s">
        <v>129</v>
      </c>
      <c r="C160" s="53"/>
      <c r="D160" s="18"/>
      <c r="E160" s="96"/>
      <c r="F160" s="14" t="s">
        <v>94</v>
      </c>
      <c r="G160" s="14" t="s">
        <v>95</v>
      </c>
      <c r="H160" s="14" t="s">
        <v>96</v>
      </c>
      <c r="I160" s="14" t="s">
        <v>97</v>
      </c>
      <c r="J160" s="14" t="s">
        <v>98</v>
      </c>
      <c r="K160" s="96"/>
      <c r="N160" s="59">
        <v>13</v>
      </c>
      <c r="O160" s="64" t="s">
        <v>129</v>
      </c>
      <c r="P160" s="53"/>
      <c r="Q160" s="18"/>
      <c r="R160" s="96"/>
      <c r="S160" s="14" t="s">
        <v>94</v>
      </c>
      <c r="T160" s="14" t="s">
        <v>95</v>
      </c>
      <c r="U160" s="14" t="s">
        <v>96</v>
      </c>
      <c r="V160" s="14" t="s">
        <v>97</v>
      </c>
      <c r="W160" s="14" t="s">
        <v>98</v>
      </c>
      <c r="X160" s="96"/>
    </row>
    <row r="161" spans="1:24" ht="15.75" thickBot="1">
      <c r="A161" s="59">
        <v>13</v>
      </c>
      <c r="B161" s="64" t="s">
        <v>129</v>
      </c>
      <c r="C161" s="55"/>
      <c r="D161" s="20"/>
      <c r="E161" s="15" t="s">
        <v>20</v>
      </c>
      <c r="F161" s="15">
        <f t="shared" ref="F161:J163" si="20">ROUND(S161/$M$2,4)</f>
        <v>3.5999999999999999E-3</v>
      </c>
      <c r="G161" s="15">
        <f t="shared" si="20"/>
        <v>3.7000000000000002E-3</v>
      </c>
      <c r="H161" s="15">
        <f t="shared" si="20"/>
        <v>3.8999999999999998E-3</v>
      </c>
      <c r="I161" s="15">
        <f t="shared" si="20"/>
        <v>4.0000000000000001E-3</v>
      </c>
      <c r="J161" s="15">
        <f t="shared" si="20"/>
        <v>4.1999999999999997E-3</v>
      </c>
      <c r="K161" s="15" t="s">
        <v>280</v>
      </c>
      <c r="N161" s="59">
        <v>13</v>
      </c>
      <c r="O161" s="64" t="s">
        <v>129</v>
      </c>
      <c r="P161" s="55"/>
      <c r="Q161" s="20"/>
      <c r="R161" s="15" t="s">
        <v>20</v>
      </c>
      <c r="S161" s="15">
        <v>2.7300000000000001E-2</v>
      </c>
      <c r="T161" s="15">
        <v>2.8199999999999999E-2</v>
      </c>
      <c r="U161" s="15">
        <v>2.92E-2</v>
      </c>
      <c r="V161" s="15">
        <v>3.0200000000000001E-2</v>
      </c>
      <c r="W161" s="15">
        <v>3.1300000000000001E-2</v>
      </c>
      <c r="X161" s="15" t="s">
        <v>99</v>
      </c>
    </row>
    <row r="162" spans="1:24" ht="15.75" thickBot="1">
      <c r="A162" s="59">
        <v>13</v>
      </c>
      <c r="B162" s="64" t="s">
        <v>129</v>
      </c>
      <c r="C162" s="55"/>
      <c r="D162" s="20"/>
      <c r="E162" s="15" t="s">
        <v>21</v>
      </c>
      <c r="F162" s="15">
        <f t="shared" si="20"/>
        <v>3.5999999999999999E-3</v>
      </c>
      <c r="G162" s="15">
        <f t="shared" si="20"/>
        <v>3.7000000000000002E-3</v>
      </c>
      <c r="H162" s="15">
        <f t="shared" si="20"/>
        <v>3.8E-3</v>
      </c>
      <c r="I162" s="15">
        <f t="shared" si="20"/>
        <v>3.8999999999999998E-3</v>
      </c>
      <c r="J162" s="15">
        <f t="shared" si="20"/>
        <v>4.1000000000000003E-3</v>
      </c>
      <c r="K162" s="15" t="s">
        <v>280</v>
      </c>
      <c r="N162" s="59">
        <v>13</v>
      </c>
      <c r="O162" s="64" t="s">
        <v>129</v>
      </c>
      <c r="P162" s="55"/>
      <c r="Q162" s="20"/>
      <c r="R162" s="15" t="s">
        <v>21</v>
      </c>
      <c r="S162" s="15">
        <v>2.6800000000000001E-2</v>
      </c>
      <c r="T162" s="15">
        <v>2.7699999999999999E-2</v>
      </c>
      <c r="U162" s="15">
        <v>2.87E-2</v>
      </c>
      <c r="V162" s="15">
        <v>2.9600000000000001E-2</v>
      </c>
      <c r="W162" s="15">
        <v>3.0599999999999999E-2</v>
      </c>
      <c r="X162" s="15" t="s">
        <v>99</v>
      </c>
    </row>
    <row r="163" spans="1:24" ht="15.75" thickBot="1">
      <c r="A163" s="59">
        <v>13</v>
      </c>
      <c r="B163" s="64" t="s">
        <v>129</v>
      </c>
      <c r="C163" s="55"/>
      <c r="D163" s="20"/>
      <c r="E163" s="15" t="s">
        <v>23</v>
      </c>
      <c r="F163" s="15">
        <f t="shared" si="20"/>
        <v>3.3E-3</v>
      </c>
      <c r="G163" s="15">
        <f t="shared" si="20"/>
        <v>3.3999999999999998E-3</v>
      </c>
      <c r="H163" s="15">
        <f t="shared" si="20"/>
        <v>3.5000000000000001E-3</v>
      </c>
      <c r="I163" s="15">
        <f t="shared" si="20"/>
        <v>3.5999999999999999E-3</v>
      </c>
      <c r="J163" s="15">
        <f t="shared" si="20"/>
        <v>3.7000000000000002E-3</v>
      </c>
      <c r="K163" s="15" t="s">
        <v>280</v>
      </c>
      <c r="N163" s="59">
        <v>13</v>
      </c>
      <c r="O163" s="64" t="s">
        <v>129</v>
      </c>
      <c r="P163" s="55"/>
      <c r="Q163" s="20"/>
      <c r="R163" s="15" t="s">
        <v>23</v>
      </c>
      <c r="S163" s="15">
        <v>2.46E-2</v>
      </c>
      <c r="T163" s="15">
        <v>2.5399999999999999E-2</v>
      </c>
      <c r="U163" s="15">
        <v>2.63E-2</v>
      </c>
      <c r="V163" s="15">
        <v>2.7199999999999998E-2</v>
      </c>
      <c r="W163" s="15">
        <v>2.81E-2</v>
      </c>
      <c r="X163" s="15" t="s">
        <v>99</v>
      </c>
    </row>
    <row r="164" spans="1:24">
      <c r="A164" s="59">
        <v>14</v>
      </c>
      <c r="B164" s="64" t="s">
        <v>130</v>
      </c>
      <c r="C164" s="51" t="s">
        <v>100</v>
      </c>
      <c r="D164" s="25" t="s">
        <v>101</v>
      </c>
      <c r="E164" s="103" t="s">
        <v>9</v>
      </c>
      <c r="F164" s="106" t="s">
        <v>91</v>
      </c>
      <c r="G164" s="107"/>
      <c r="H164" s="107"/>
      <c r="I164" s="107"/>
      <c r="J164" s="108"/>
      <c r="K164" s="103" t="s">
        <v>92</v>
      </c>
      <c r="N164" s="59">
        <v>14</v>
      </c>
      <c r="O164" s="64" t="s">
        <v>130</v>
      </c>
      <c r="P164" s="51" t="s">
        <v>100</v>
      </c>
      <c r="Q164" s="25" t="s">
        <v>101</v>
      </c>
      <c r="R164" s="103" t="s">
        <v>9</v>
      </c>
      <c r="S164" s="106" t="s">
        <v>91</v>
      </c>
      <c r="T164" s="107"/>
      <c r="U164" s="107"/>
      <c r="V164" s="107"/>
      <c r="W164" s="108"/>
      <c r="X164" s="103" t="s">
        <v>92</v>
      </c>
    </row>
    <row r="165" spans="1:24" ht="15.75" thickBot="1">
      <c r="A165" s="59">
        <v>14</v>
      </c>
      <c r="B165" s="64" t="s">
        <v>130</v>
      </c>
      <c r="C165" s="52"/>
      <c r="D165" s="26" t="s">
        <v>102</v>
      </c>
      <c r="E165" s="104"/>
      <c r="F165" s="109" t="s">
        <v>93</v>
      </c>
      <c r="G165" s="110"/>
      <c r="H165" s="110"/>
      <c r="I165" s="110"/>
      <c r="J165" s="111"/>
      <c r="K165" s="104"/>
      <c r="N165" s="59">
        <v>14</v>
      </c>
      <c r="O165" s="64" t="s">
        <v>130</v>
      </c>
      <c r="P165" s="52"/>
      <c r="Q165" s="26" t="s">
        <v>102</v>
      </c>
      <c r="R165" s="104"/>
      <c r="S165" s="109" t="s">
        <v>93</v>
      </c>
      <c r="T165" s="110"/>
      <c r="U165" s="110"/>
      <c r="V165" s="110"/>
      <c r="W165" s="111"/>
      <c r="X165" s="104"/>
    </row>
    <row r="166" spans="1:24" ht="15.75" thickBot="1">
      <c r="A166" s="59">
        <v>14</v>
      </c>
      <c r="B166" s="64" t="s">
        <v>130</v>
      </c>
      <c r="C166" s="53"/>
      <c r="D166" s="27"/>
      <c r="E166" s="105"/>
      <c r="F166" s="28" t="s">
        <v>94</v>
      </c>
      <c r="G166" s="28" t="s">
        <v>95</v>
      </c>
      <c r="H166" s="28" t="s">
        <v>96</v>
      </c>
      <c r="I166" s="28" t="s">
        <v>97</v>
      </c>
      <c r="J166" s="28" t="s">
        <v>98</v>
      </c>
      <c r="K166" s="105"/>
      <c r="N166" s="59">
        <v>14</v>
      </c>
      <c r="O166" s="64" t="s">
        <v>130</v>
      </c>
      <c r="P166" s="53"/>
      <c r="Q166" s="27"/>
      <c r="R166" s="105"/>
      <c r="S166" s="28" t="s">
        <v>94</v>
      </c>
      <c r="T166" s="28" t="s">
        <v>95</v>
      </c>
      <c r="U166" s="28" t="s">
        <v>96</v>
      </c>
      <c r="V166" s="28" t="s">
        <v>97</v>
      </c>
      <c r="W166" s="28" t="s">
        <v>98</v>
      </c>
      <c r="X166" s="105"/>
    </row>
    <row r="167" spans="1:24" ht="15.75" thickBot="1">
      <c r="A167" s="59">
        <v>14</v>
      </c>
      <c r="B167" s="64" t="s">
        <v>130</v>
      </c>
      <c r="C167" s="55"/>
      <c r="D167" s="20"/>
      <c r="E167" s="29" t="s">
        <v>20</v>
      </c>
      <c r="F167" s="15">
        <f t="shared" ref="F167:J170" si="21">ROUND(S167/$M$2,4)</f>
        <v>8.3000000000000001E-3</v>
      </c>
      <c r="G167" s="15">
        <f t="shared" si="21"/>
        <v>8.3000000000000001E-3</v>
      </c>
      <c r="H167" s="15">
        <f t="shared" si="21"/>
        <v>8.3000000000000001E-3</v>
      </c>
      <c r="I167" s="15">
        <f t="shared" si="21"/>
        <v>8.3000000000000001E-3</v>
      </c>
      <c r="J167" s="15">
        <f t="shared" si="21"/>
        <v>8.3000000000000001E-3</v>
      </c>
      <c r="K167" s="29" t="s">
        <v>280</v>
      </c>
      <c r="N167" s="59">
        <v>14</v>
      </c>
      <c r="O167" s="64" t="s">
        <v>130</v>
      </c>
      <c r="P167" s="55"/>
      <c r="Q167" s="20"/>
      <c r="R167" s="29" t="s">
        <v>20</v>
      </c>
      <c r="S167" s="29">
        <v>6.2300000000000001E-2</v>
      </c>
      <c r="T167" s="29">
        <v>6.2300000000000001E-2</v>
      </c>
      <c r="U167" s="29">
        <v>6.2300000000000001E-2</v>
      </c>
      <c r="V167" s="29">
        <v>6.2300000000000001E-2</v>
      </c>
      <c r="W167" s="29">
        <v>6.2300000000000001E-2</v>
      </c>
      <c r="X167" s="29" t="s">
        <v>99</v>
      </c>
    </row>
    <row r="168" spans="1:24" ht="15.75" thickBot="1">
      <c r="A168" s="59">
        <v>14</v>
      </c>
      <c r="B168" s="64" t="s">
        <v>130</v>
      </c>
      <c r="C168" s="55"/>
      <c r="D168" s="20"/>
      <c r="E168" s="29" t="s">
        <v>21</v>
      </c>
      <c r="F168" s="15">
        <f t="shared" si="21"/>
        <v>7.9000000000000008E-3</v>
      </c>
      <c r="G168" s="15">
        <f t="shared" si="21"/>
        <v>7.9000000000000008E-3</v>
      </c>
      <c r="H168" s="15">
        <f t="shared" si="21"/>
        <v>7.9000000000000008E-3</v>
      </c>
      <c r="I168" s="15">
        <f t="shared" si="21"/>
        <v>7.9000000000000008E-3</v>
      </c>
      <c r="J168" s="15">
        <f t="shared" si="21"/>
        <v>7.9000000000000008E-3</v>
      </c>
      <c r="K168" s="29" t="s">
        <v>280</v>
      </c>
      <c r="N168" s="59">
        <v>14</v>
      </c>
      <c r="O168" s="64" t="s">
        <v>130</v>
      </c>
      <c r="P168" s="55"/>
      <c r="Q168" s="20"/>
      <c r="R168" s="29" t="s">
        <v>21</v>
      </c>
      <c r="S168" s="29">
        <v>5.9200000000000003E-2</v>
      </c>
      <c r="T168" s="29">
        <v>5.9200000000000003E-2</v>
      </c>
      <c r="U168" s="29">
        <v>5.9200000000000003E-2</v>
      </c>
      <c r="V168" s="29">
        <v>5.9200000000000003E-2</v>
      </c>
      <c r="W168" s="29">
        <v>5.9200000000000003E-2</v>
      </c>
      <c r="X168" s="29" t="s">
        <v>99</v>
      </c>
    </row>
    <row r="169" spans="1:24" ht="15.75" thickBot="1">
      <c r="A169" s="59">
        <v>14</v>
      </c>
      <c r="B169" s="64" t="s">
        <v>130</v>
      </c>
      <c r="C169" s="55"/>
      <c r="D169" s="20"/>
      <c r="E169" s="29" t="s">
        <v>23</v>
      </c>
      <c r="F169" s="15">
        <f t="shared" si="21"/>
        <v>7.0000000000000001E-3</v>
      </c>
      <c r="G169" s="15">
        <f t="shared" si="21"/>
        <v>7.0000000000000001E-3</v>
      </c>
      <c r="H169" s="15">
        <f t="shared" si="21"/>
        <v>7.0000000000000001E-3</v>
      </c>
      <c r="I169" s="15">
        <f t="shared" si="21"/>
        <v>7.0000000000000001E-3</v>
      </c>
      <c r="J169" s="15">
        <f t="shared" si="21"/>
        <v>7.0000000000000001E-3</v>
      </c>
      <c r="K169" s="29" t="s">
        <v>280</v>
      </c>
      <c r="N169" s="59">
        <v>14</v>
      </c>
      <c r="O169" s="64" t="s">
        <v>130</v>
      </c>
      <c r="P169" s="55"/>
      <c r="Q169" s="20"/>
      <c r="R169" s="29" t="s">
        <v>23</v>
      </c>
      <c r="S169" s="29">
        <v>5.2999999999999999E-2</v>
      </c>
      <c r="T169" s="29">
        <v>5.2999999999999999E-2</v>
      </c>
      <c r="U169" s="29">
        <v>5.2999999999999999E-2</v>
      </c>
      <c r="V169" s="29">
        <v>5.2999999999999999E-2</v>
      </c>
      <c r="W169" s="29">
        <v>5.2999999999999999E-2</v>
      </c>
      <c r="X169" s="29" t="s">
        <v>99</v>
      </c>
    </row>
    <row r="170" spans="1:24" ht="15.75" thickBot="1">
      <c r="A170" s="59">
        <v>14</v>
      </c>
      <c r="B170" s="64" t="s">
        <v>130</v>
      </c>
      <c r="C170" s="55"/>
      <c r="D170" s="20"/>
      <c r="E170" s="29" t="s">
        <v>25</v>
      </c>
      <c r="F170" s="15">
        <f t="shared" si="21"/>
        <v>5.0000000000000001E-3</v>
      </c>
      <c r="G170" s="15">
        <f t="shared" si="21"/>
        <v>5.0000000000000001E-3</v>
      </c>
      <c r="H170" s="15">
        <f t="shared" si="21"/>
        <v>5.0000000000000001E-3</v>
      </c>
      <c r="I170" s="15">
        <f t="shared" si="21"/>
        <v>5.0000000000000001E-3</v>
      </c>
      <c r="J170" s="15">
        <f t="shared" si="21"/>
        <v>5.0000000000000001E-3</v>
      </c>
      <c r="K170" s="29" t="s">
        <v>280</v>
      </c>
      <c r="N170" s="59">
        <v>14</v>
      </c>
      <c r="O170" s="64" t="s">
        <v>130</v>
      </c>
      <c r="P170" s="55"/>
      <c r="Q170" s="20"/>
      <c r="R170" s="29" t="s">
        <v>25</v>
      </c>
      <c r="S170" s="29">
        <v>3.7400000000000003E-2</v>
      </c>
      <c r="T170" s="29">
        <v>3.7400000000000003E-2</v>
      </c>
      <c r="U170" s="29">
        <v>3.7400000000000003E-2</v>
      </c>
      <c r="V170" s="29">
        <v>3.7400000000000003E-2</v>
      </c>
      <c r="W170" s="29">
        <v>3.7400000000000003E-2</v>
      </c>
      <c r="X170" s="29" t="s">
        <v>99</v>
      </c>
    </row>
    <row r="171" spans="1:24">
      <c r="A171" s="59">
        <v>15</v>
      </c>
      <c r="B171" s="64" t="s">
        <v>131</v>
      </c>
      <c r="C171" s="51" t="s">
        <v>100</v>
      </c>
      <c r="D171" s="25" t="s">
        <v>101</v>
      </c>
      <c r="E171" s="103" t="s">
        <v>9</v>
      </c>
      <c r="F171" s="106" t="s">
        <v>91</v>
      </c>
      <c r="G171" s="107"/>
      <c r="H171" s="107"/>
      <c r="I171" s="107"/>
      <c r="J171" s="108"/>
      <c r="K171" s="103" t="s">
        <v>92</v>
      </c>
      <c r="N171" s="59">
        <v>15</v>
      </c>
      <c r="O171" s="64" t="s">
        <v>131</v>
      </c>
      <c r="P171" s="51" t="s">
        <v>100</v>
      </c>
      <c r="Q171" s="25" t="s">
        <v>101</v>
      </c>
      <c r="R171" s="103" t="s">
        <v>9</v>
      </c>
      <c r="S171" s="106" t="s">
        <v>91</v>
      </c>
      <c r="T171" s="107"/>
      <c r="U171" s="107"/>
      <c r="V171" s="107"/>
      <c r="W171" s="108"/>
      <c r="X171" s="103" t="s">
        <v>92</v>
      </c>
    </row>
    <row r="172" spans="1:24" ht="15.75" thickBot="1">
      <c r="A172" s="59">
        <v>15</v>
      </c>
      <c r="B172" s="64" t="s">
        <v>131</v>
      </c>
      <c r="C172" s="52"/>
      <c r="D172" s="26" t="s">
        <v>102</v>
      </c>
      <c r="E172" s="104"/>
      <c r="F172" s="109" t="s">
        <v>93</v>
      </c>
      <c r="G172" s="110"/>
      <c r="H172" s="110"/>
      <c r="I172" s="110"/>
      <c r="J172" s="111"/>
      <c r="K172" s="104"/>
      <c r="N172" s="59">
        <v>15</v>
      </c>
      <c r="O172" s="64" t="s">
        <v>131</v>
      </c>
      <c r="P172" s="52"/>
      <c r="Q172" s="26" t="s">
        <v>102</v>
      </c>
      <c r="R172" s="104"/>
      <c r="S172" s="109" t="s">
        <v>93</v>
      </c>
      <c r="T172" s="110"/>
      <c r="U172" s="110"/>
      <c r="V172" s="110"/>
      <c r="W172" s="111"/>
      <c r="X172" s="104"/>
    </row>
    <row r="173" spans="1:24" ht="15.75" thickBot="1">
      <c r="A173" s="59">
        <v>15</v>
      </c>
      <c r="B173" s="64" t="s">
        <v>131</v>
      </c>
      <c r="C173" s="53"/>
      <c r="D173" s="27"/>
      <c r="E173" s="105"/>
      <c r="F173" s="28" t="s">
        <v>94</v>
      </c>
      <c r="G173" s="28" t="s">
        <v>95</v>
      </c>
      <c r="H173" s="28" t="s">
        <v>96</v>
      </c>
      <c r="I173" s="28" t="s">
        <v>97</v>
      </c>
      <c r="J173" s="28" t="s">
        <v>98</v>
      </c>
      <c r="K173" s="105"/>
      <c r="N173" s="59">
        <v>15</v>
      </c>
      <c r="O173" s="64" t="s">
        <v>131</v>
      </c>
      <c r="P173" s="53"/>
      <c r="Q173" s="27"/>
      <c r="R173" s="105"/>
      <c r="S173" s="28" t="s">
        <v>94</v>
      </c>
      <c r="T173" s="28" t="s">
        <v>95</v>
      </c>
      <c r="U173" s="28" t="s">
        <v>96</v>
      </c>
      <c r="V173" s="28" t="s">
        <v>97</v>
      </c>
      <c r="W173" s="28" t="s">
        <v>98</v>
      </c>
      <c r="X173" s="105"/>
    </row>
    <row r="174" spans="1:24" ht="15.75" thickBot="1">
      <c r="A174" s="59">
        <v>15</v>
      </c>
      <c r="B174" s="64" t="s">
        <v>131</v>
      </c>
      <c r="C174" s="54" t="s">
        <v>103</v>
      </c>
      <c r="D174" s="19" t="s">
        <v>104</v>
      </c>
      <c r="E174" s="29" t="s">
        <v>19</v>
      </c>
      <c r="F174" s="15">
        <f t="shared" ref="F174:J178" si="22">ROUND(S174/$M$2,4)</f>
        <v>3.5000000000000001E-3</v>
      </c>
      <c r="G174" s="15">
        <f t="shared" si="22"/>
        <v>3.8999999999999998E-3</v>
      </c>
      <c r="H174" s="15">
        <f t="shared" si="22"/>
        <v>4.4000000000000003E-3</v>
      </c>
      <c r="I174" s="15">
        <f t="shared" si="22"/>
        <v>4.7999999999999996E-3</v>
      </c>
      <c r="J174" s="15">
        <f t="shared" si="22"/>
        <v>5.3E-3</v>
      </c>
      <c r="K174" s="29" t="s">
        <v>280</v>
      </c>
      <c r="N174" s="59">
        <v>15</v>
      </c>
      <c r="O174" s="64" t="s">
        <v>131</v>
      </c>
      <c r="P174" s="54" t="s">
        <v>103</v>
      </c>
      <c r="Q174" s="19" t="s">
        <v>104</v>
      </c>
      <c r="R174" s="29" t="s">
        <v>19</v>
      </c>
      <c r="S174" s="29" t="s">
        <v>246</v>
      </c>
      <c r="T174" s="29" t="s">
        <v>242</v>
      </c>
      <c r="U174" s="29" t="s">
        <v>245</v>
      </c>
      <c r="V174" s="29" t="s">
        <v>205</v>
      </c>
      <c r="W174" s="29" t="s">
        <v>244</v>
      </c>
      <c r="X174" s="29" t="s">
        <v>99</v>
      </c>
    </row>
    <row r="175" spans="1:24" ht="15.75" thickBot="1">
      <c r="A175" s="59">
        <v>15</v>
      </c>
      <c r="B175" s="64" t="s">
        <v>131</v>
      </c>
      <c r="C175" s="55"/>
      <c r="D175" s="20"/>
      <c r="E175" s="29" t="s">
        <v>20</v>
      </c>
      <c r="F175" s="15">
        <f t="shared" si="22"/>
        <v>3.5000000000000001E-3</v>
      </c>
      <c r="G175" s="15">
        <f t="shared" si="22"/>
        <v>3.8999999999999998E-3</v>
      </c>
      <c r="H175" s="15">
        <f t="shared" si="22"/>
        <v>4.4000000000000003E-3</v>
      </c>
      <c r="I175" s="15">
        <f t="shared" si="22"/>
        <v>4.7999999999999996E-3</v>
      </c>
      <c r="J175" s="15">
        <f t="shared" si="22"/>
        <v>5.3E-3</v>
      </c>
      <c r="K175" s="29" t="s">
        <v>280</v>
      </c>
      <c r="N175" s="59">
        <v>15</v>
      </c>
      <c r="O175" s="64" t="s">
        <v>131</v>
      </c>
      <c r="P175" s="55"/>
      <c r="Q175" s="20"/>
      <c r="R175" s="29" t="s">
        <v>20</v>
      </c>
      <c r="S175" s="29" t="s">
        <v>246</v>
      </c>
      <c r="T175" s="29" t="s">
        <v>242</v>
      </c>
      <c r="U175" s="29" t="s">
        <v>245</v>
      </c>
      <c r="V175" s="29" t="s">
        <v>205</v>
      </c>
      <c r="W175" s="29" t="s">
        <v>244</v>
      </c>
      <c r="X175" s="29" t="s">
        <v>99</v>
      </c>
    </row>
    <row r="176" spans="1:24" ht="15.75" thickBot="1">
      <c r="A176" s="59">
        <v>15</v>
      </c>
      <c r="B176" s="64" t="s">
        <v>131</v>
      </c>
      <c r="C176" s="55"/>
      <c r="D176" s="20"/>
      <c r="E176" s="29" t="s">
        <v>21</v>
      </c>
      <c r="F176" s="15">
        <f t="shared" si="22"/>
        <v>3.2000000000000002E-3</v>
      </c>
      <c r="G176" s="15">
        <f t="shared" si="22"/>
        <v>3.5000000000000001E-3</v>
      </c>
      <c r="H176" s="15">
        <f t="shared" si="22"/>
        <v>3.8999999999999998E-3</v>
      </c>
      <c r="I176" s="15">
        <f t="shared" si="22"/>
        <v>4.3E-3</v>
      </c>
      <c r="J176" s="15">
        <f t="shared" si="22"/>
        <v>4.7999999999999996E-3</v>
      </c>
      <c r="K176" s="29" t="s">
        <v>280</v>
      </c>
      <c r="N176" s="59">
        <v>15</v>
      </c>
      <c r="O176" s="64" t="s">
        <v>131</v>
      </c>
      <c r="P176" s="55"/>
      <c r="Q176" s="20"/>
      <c r="R176" s="29" t="s">
        <v>21</v>
      </c>
      <c r="S176" s="29" t="s">
        <v>229</v>
      </c>
      <c r="T176" s="29" t="s">
        <v>243</v>
      </c>
      <c r="U176" s="29" t="s">
        <v>242</v>
      </c>
      <c r="V176" s="29" t="s">
        <v>241</v>
      </c>
      <c r="W176" s="29" t="s">
        <v>240</v>
      </c>
      <c r="X176" s="29" t="s">
        <v>99</v>
      </c>
    </row>
    <row r="177" spans="1:25" ht="15.75" thickBot="1">
      <c r="A177" s="59">
        <v>15</v>
      </c>
      <c r="B177" s="64" t="s">
        <v>131</v>
      </c>
      <c r="C177" s="55"/>
      <c r="D177" s="20"/>
      <c r="E177" s="29" t="s">
        <v>22</v>
      </c>
      <c r="F177" s="15">
        <f t="shared" si="22"/>
        <v>3.2000000000000002E-3</v>
      </c>
      <c r="G177" s="15">
        <f t="shared" si="22"/>
        <v>3.5000000000000001E-3</v>
      </c>
      <c r="H177" s="15">
        <f t="shared" si="22"/>
        <v>3.8999999999999998E-3</v>
      </c>
      <c r="I177" s="15">
        <f t="shared" si="22"/>
        <v>4.3E-3</v>
      </c>
      <c r="J177" s="15">
        <f t="shared" si="22"/>
        <v>4.7999999999999996E-3</v>
      </c>
      <c r="K177" s="29" t="s">
        <v>280</v>
      </c>
      <c r="N177" s="59">
        <v>15</v>
      </c>
      <c r="O177" s="64" t="s">
        <v>131</v>
      </c>
      <c r="P177" s="55"/>
      <c r="Q177" s="20"/>
      <c r="R177" s="29" t="s">
        <v>22</v>
      </c>
      <c r="S177" s="29" t="s">
        <v>229</v>
      </c>
      <c r="T177" s="29" t="s">
        <v>243</v>
      </c>
      <c r="U177" s="29" t="s">
        <v>242</v>
      </c>
      <c r="V177" s="29" t="s">
        <v>241</v>
      </c>
      <c r="W177" s="29" t="s">
        <v>240</v>
      </c>
      <c r="X177" s="29" t="s">
        <v>99</v>
      </c>
    </row>
    <row r="178" spans="1:25" ht="15.75" thickBot="1">
      <c r="A178" s="59">
        <v>15</v>
      </c>
      <c r="B178" s="64" t="s">
        <v>131</v>
      </c>
      <c r="C178" s="55"/>
      <c r="D178" s="20"/>
      <c r="E178" s="29" t="s">
        <v>23</v>
      </c>
      <c r="F178" s="15">
        <f t="shared" si="22"/>
        <v>2.8E-3</v>
      </c>
      <c r="G178" s="15">
        <f t="shared" si="22"/>
        <v>3.0999999999999999E-3</v>
      </c>
      <c r="H178" s="15">
        <f t="shared" si="22"/>
        <v>3.5000000000000001E-3</v>
      </c>
      <c r="I178" s="15">
        <f t="shared" si="22"/>
        <v>3.8E-3</v>
      </c>
      <c r="J178" s="15">
        <f t="shared" si="22"/>
        <v>4.3E-3</v>
      </c>
      <c r="K178" s="29" t="s">
        <v>280</v>
      </c>
      <c r="N178" s="59">
        <v>15</v>
      </c>
      <c r="O178" s="64" t="s">
        <v>131</v>
      </c>
      <c r="P178" s="55"/>
      <c r="Q178" s="20"/>
      <c r="R178" s="29" t="s">
        <v>23</v>
      </c>
      <c r="S178" s="29" t="s">
        <v>239</v>
      </c>
      <c r="T178" s="29" t="s">
        <v>238</v>
      </c>
      <c r="U178" s="29" t="s">
        <v>237</v>
      </c>
      <c r="V178" s="29" t="s">
        <v>236</v>
      </c>
      <c r="W178" s="29" t="s">
        <v>235</v>
      </c>
      <c r="X178" s="29" t="s">
        <v>99</v>
      </c>
    </row>
    <row r="179" spans="1:25" ht="24">
      <c r="A179" s="59">
        <v>16</v>
      </c>
      <c r="B179" s="74" t="s">
        <v>132</v>
      </c>
      <c r="C179" s="51" t="s">
        <v>100</v>
      </c>
      <c r="D179" s="16" t="s">
        <v>101</v>
      </c>
      <c r="E179" s="94" t="s">
        <v>9</v>
      </c>
      <c r="F179" s="97" t="s">
        <v>91</v>
      </c>
      <c r="G179" s="98"/>
      <c r="H179" s="98"/>
      <c r="I179" s="98"/>
      <c r="J179" s="99"/>
      <c r="K179" s="94" t="s">
        <v>92</v>
      </c>
      <c r="L179" s="73" t="s">
        <v>234</v>
      </c>
      <c r="N179" s="59">
        <v>16</v>
      </c>
      <c r="O179" s="74" t="s">
        <v>132</v>
      </c>
      <c r="P179" s="51" t="s">
        <v>100</v>
      </c>
      <c r="Q179" s="16" t="s">
        <v>101</v>
      </c>
      <c r="R179" s="94" t="s">
        <v>9</v>
      </c>
      <c r="S179" s="97" t="s">
        <v>91</v>
      </c>
      <c r="T179" s="98"/>
      <c r="U179" s="98"/>
      <c r="V179" s="98"/>
      <c r="W179" s="99"/>
      <c r="X179" s="94" t="s">
        <v>92</v>
      </c>
      <c r="Y179" s="73" t="s">
        <v>234</v>
      </c>
    </row>
    <row r="180" spans="1:25" ht="24.75" thickBot="1">
      <c r="A180" s="59">
        <v>16</v>
      </c>
      <c r="B180" s="74" t="s">
        <v>132</v>
      </c>
      <c r="C180" s="52"/>
      <c r="D180" s="17" t="s">
        <v>102</v>
      </c>
      <c r="E180" s="95"/>
      <c r="F180" s="100" t="s">
        <v>93</v>
      </c>
      <c r="G180" s="101"/>
      <c r="H180" s="101"/>
      <c r="I180" s="101"/>
      <c r="J180" s="102"/>
      <c r="K180" s="96"/>
      <c r="L180" s="73" t="s">
        <v>234</v>
      </c>
      <c r="N180" s="59">
        <v>16</v>
      </c>
      <c r="O180" s="74" t="s">
        <v>132</v>
      </c>
      <c r="P180" s="52"/>
      <c r="Q180" s="17" t="s">
        <v>102</v>
      </c>
      <c r="R180" s="95"/>
      <c r="S180" s="100" t="s">
        <v>93</v>
      </c>
      <c r="T180" s="101"/>
      <c r="U180" s="101"/>
      <c r="V180" s="101"/>
      <c r="W180" s="102"/>
      <c r="X180" s="96"/>
      <c r="Y180" s="73" t="s">
        <v>234</v>
      </c>
    </row>
    <row r="181" spans="1:25" ht="24.75" thickBot="1">
      <c r="A181" s="59">
        <v>16</v>
      </c>
      <c r="B181" s="74" t="s">
        <v>132</v>
      </c>
      <c r="C181" s="53"/>
      <c r="D181" s="18"/>
      <c r="E181" s="96"/>
      <c r="F181" s="14" t="s">
        <v>94</v>
      </c>
      <c r="G181" s="14" t="s">
        <v>95</v>
      </c>
      <c r="H181" s="14" t="s">
        <v>96</v>
      </c>
      <c r="I181" s="14" t="s">
        <v>97</v>
      </c>
      <c r="J181" s="14" t="s">
        <v>98</v>
      </c>
      <c r="K181" s="39"/>
      <c r="L181" s="73" t="s">
        <v>234</v>
      </c>
      <c r="N181" s="59">
        <v>16</v>
      </c>
      <c r="O181" s="74" t="s">
        <v>132</v>
      </c>
      <c r="P181" s="53"/>
      <c r="Q181" s="18"/>
      <c r="R181" s="96"/>
      <c r="S181" s="14" t="s">
        <v>94</v>
      </c>
      <c r="T181" s="14" t="s">
        <v>95</v>
      </c>
      <c r="U181" s="14" t="s">
        <v>96</v>
      </c>
      <c r="V181" s="14" t="s">
        <v>97</v>
      </c>
      <c r="W181" s="14" t="s">
        <v>98</v>
      </c>
      <c r="X181" s="39"/>
      <c r="Y181" s="73" t="s">
        <v>234</v>
      </c>
    </row>
    <row r="182" spans="1:25" ht="24.75" thickBot="1">
      <c r="A182" s="59">
        <v>16</v>
      </c>
      <c r="B182" s="74" t="s">
        <v>132</v>
      </c>
      <c r="C182" s="54" t="s">
        <v>103</v>
      </c>
      <c r="D182" s="19" t="s">
        <v>104</v>
      </c>
      <c r="E182" s="15" t="s">
        <v>19</v>
      </c>
      <c r="F182" s="15">
        <f t="shared" ref="F182:J186" si="23">ROUND(S182/$M$2,4)</f>
        <v>4.0000000000000001E-3</v>
      </c>
      <c r="G182" s="15">
        <f t="shared" si="23"/>
        <v>4.1000000000000003E-3</v>
      </c>
      <c r="H182" s="15">
        <f t="shared" si="23"/>
        <v>4.1999999999999997E-3</v>
      </c>
      <c r="I182" s="15">
        <f t="shared" si="23"/>
        <v>4.1999999999999997E-3</v>
      </c>
      <c r="J182" s="15">
        <f t="shared" si="23"/>
        <v>4.3E-3</v>
      </c>
      <c r="K182" s="15" t="s">
        <v>280</v>
      </c>
      <c r="L182" s="73" t="s">
        <v>234</v>
      </c>
      <c r="N182" s="59">
        <v>16</v>
      </c>
      <c r="O182" s="74" t="s">
        <v>132</v>
      </c>
      <c r="P182" s="54" t="s">
        <v>103</v>
      </c>
      <c r="Q182" s="19" t="s">
        <v>104</v>
      </c>
      <c r="R182" s="15" t="s">
        <v>19</v>
      </c>
      <c r="S182" s="15">
        <f t="shared" ref="S182:W182" si="24">S16</f>
        <v>3.04E-2</v>
      </c>
      <c r="T182" s="15">
        <f t="shared" si="24"/>
        <v>3.0800000000000001E-2</v>
      </c>
      <c r="U182" s="15">
        <f t="shared" si="24"/>
        <v>3.1399999999999997E-2</v>
      </c>
      <c r="V182" s="15">
        <f t="shared" si="24"/>
        <v>3.1899999999999998E-2</v>
      </c>
      <c r="W182" s="15">
        <f t="shared" si="24"/>
        <v>3.2399999999999998E-2</v>
      </c>
      <c r="X182" s="15" t="s">
        <v>99</v>
      </c>
      <c r="Y182" s="73" t="s">
        <v>234</v>
      </c>
    </row>
    <row r="183" spans="1:25" ht="24.75" thickBot="1">
      <c r="A183" s="59">
        <v>16</v>
      </c>
      <c r="B183" s="74" t="s">
        <v>132</v>
      </c>
      <c r="C183" s="55"/>
      <c r="D183" s="20"/>
      <c r="E183" s="15" t="s">
        <v>20</v>
      </c>
      <c r="F183" s="15">
        <f t="shared" si="23"/>
        <v>4.0000000000000001E-3</v>
      </c>
      <c r="G183" s="15">
        <f t="shared" si="23"/>
        <v>4.1000000000000003E-3</v>
      </c>
      <c r="H183" s="15">
        <f t="shared" si="23"/>
        <v>4.1999999999999997E-3</v>
      </c>
      <c r="I183" s="15">
        <f t="shared" si="23"/>
        <v>4.1999999999999997E-3</v>
      </c>
      <c r="J183" s="15">
        <f t="shared" si="23"/>
        <v>4.3E-3</v>
      </c>
      <c r="K183" s="15" t="s">
        <v>280</v>
      </c>
      <c r="L183" s="73" t="s">
        <v>234</v>
      </c>
      <c r="N183" s="59">
        <v>16</v>
      </c>
      <c r="O183" s="74" t="s">
        <v>132</v>
      </c>
      <c r="P183" s="55"/>
      <c r="Q183" s="20"/>
      <c r="R183" s="15" t="s">
        <v>20</v>
      </c>
      <c r="S183" s="15">
        <f t="shared" ref="S183:W183" si="25">S17</f>
        <v>3.04E-2</v>
      </c>
      <c r="T183" s="15">
        <f t="shared" si="25"/>
        <v>3.0800000000000001E-2</v>
      </c>
      <c r="U183" s="15">
        <f t="shared" si="25"/>
        <v>3.1399999999999997E-2</v>
      </c>
      <c r="V183" s="15">
        <f t="shared" si="25"/>
        <v>3.1899999999999998E-2</v>
      </c>
      <c r="W183" s="15">
        <f t="shared" si="25"/>
        <v>3.2399999999999998E-2</v>
      </c>
      <c r="X183" s="15" t="s">
        <v>99</v>
      </c>
      <c r="Y183" s="73" t="s">
        <v>234</v>
      </c>
    </row>
    <row r="184" spans="1:25" ht="24.75" thickBot="1">
      <c r="A184" s="59">
        <v>16</v>
      </c>
      <c r="B184" s="74" t="s">
        <v>132</v>
      </c>
      <c r="C184" s="55"/>
      <c r="D184" s="20"/>
      <c r="E184" s="15" t="s">
        <v>21</v>
      </c>
      <c r="F184" s="15">
        <f t="shared" si="23"/>
        <v>4.0000000000000001E-3</v>
      </c>
      <c r="G184" s="15">
        <f t="shared" si="23"/>
        <v>4.1000000000000003E-3</v>
      </c>
      <c r="H184" s="15">
        <f t="shared" si="23"/>
        <v>4.1999999999999997E-3</v>
      </c>
      <c r="I184" s="15">
        <f t="shared" si="23"/>
        <v>4.1999999999999997E-3</v>
      </c>
      <c r="J184" s="15">
        <f t="shared" si="23"/>
        <v>4.3E-3</v>
      </c>
      <c r="K184" s="15" t="s">
        <v>280</v>
      </c>
      <c r="L184" s="73" t="s">
        <v>234</v>
      </c>
      <c r="N184" s="59">
        <v>16</v>
      </c>
      <c r="O184" s="74" t="s">
        <v>132</v>
      </c>
      <c r="P184" s="55"/>
      <c r="Q184" s="20"/>
      <c r="R184" s="15" t="s">
        <v>21</v>
      </c>
      <c r="S184" s="15">
        <f t="shared" ref="S184:W184" si="26">S18</f>
        <v>3.04E-2</v>
      </c>
      <c r="T184" s="15">
        <f t="shared" si="26"/>
        <v>3.0800000000000001E-2</v>
      </c>
      <c r="U184" s="15">
        <f t="shared" si="26"/>
        <v>3.1399999999999997E-2</v>
      </c>
      <c r="V184" s="15">
        <f t="shared" si="26"/>
        <v>3.1899999999999998E-2</v>
      </c>
      <c r="W184" s="15">
        <f t="shared" si="26"/>
        <v>3.2399999999999998E-2</v>
      </c>
      <c r="X184" s="15" t="s">
        <v>99</v>
      </c>
      <c r="Y184" s="73" t="s">
        <v>234</v>
      </c>
    </row>
    <row r="185" spans="1:25" ht="24.75" thickBot="1">
      <c r="A185" s="59">
        <v>16</v>
      </c>
      <c r="B185" s="74" t="s">
        <v>132</v>
      </c>
      <c r="C185" s="55"/>
      <c r="D185" s="20"/>
      <c r="E185" s="15" t="s">
        <v>22</v>
      </c>
      <c r="F185" s="15">
        <f t="shared" si="23"/>
        <v>3.5999999999999999E-3</v>
      </c>
      <c r="G185" s="15">
        <f t="shared" si="23"/>
        <v>3.7000000000000002E-3</v>
      </c>
      <c r="H185" s="15">
        <f t="shared" si="23"/>
        <v>3.7000000000000002E-3</v>
      </c>
      <c r="I185" s="15">
        <f t="shared" si="23"/>
        <v>3.8E-3</v>
      </c>
      <c r="J185" s="15">
        <f t="shared" si="23"/>
        <v>3.8999999999999998E-3</v>
      </c>
      <c r="K185" s="15" t="s">
        <v>280</v>
      </c>
      <c r="L185" s="73" t="s">
        <v>234</v>
      </c>
      <c r="N185" s="59">
        <v>16</v>
      </c>
      <c r="O185" s="74" t="s">
        <v>132</v>
      </c>
      <c r="P185" s="55"/>
      <c r="Q185" s="20"/>
      <c r="R185" s="15" t="s">
        <v>22</v>
      </c>
      <c r="S185" s="15">
        <f t="shared" ref="S185:W185" si="27">S19</f>
        <v>2.7300000000000001E-2</v>
      </c>
      <c r="T185" s="15">
        <f t="shared" si="27"/>
        <v>2.7799999999999998E-2</v>
      </c>
      <c r="U185" s="15">
        <f t="shared" si="27"/>
        <v>2.8199999999999999E-2</v>
      </c>
      <c r="V185" s="15">
        <f t="shared" si="27"/>
        <v>2.87E-2</v>
      </c>
      <c r="W185" s="15">
        <f t="shared" si="27"/>
        <v>2.92E-2</v>
      </c>
      <c r="X185" s="15" t="s">
        <v>99</v>
      </c>
      <c r="Y185" s="73" t="s">
        <v>234</v>
      </c>
    </row>
    <row r="186" spans="1:25" ht="24.75" thickBot="1">
      <c r="A186" s="59">
        <v>16</v>
      </c>
      <c r="B186" s="74" t="s">
        <v>132</v>
      </c>
      <c r="C186" s="55"/>
      <c r="D186" s="20"/>
      <c r="E186" s="15" t="s">
        <v>23</v>
      </c>
      <c r="F186" s="15">
        <f t="shared" si="23"/>
        <v>3.5999999999999999E-3</v>
      </c>
      <c r="G186" s="15">
        <f t="shared" si="23"/>
        <v>3.7000000000000002E-3</v>
      </c>
      <c r="H186" s="15">
        <f t="shared" si="23"/>
        <v>3.7000000000000002E-3</v>
      </c>
      <c r="I186" s="15">
        <f t="shared" si="23"/>
        <v>3.8E-3</v>
      </c>
      <c r="J186" s="15">
        <f t="shared" si="23"/>
        <v>3.8999999999999998E-3</v>
      </c>
      <c r="K186" s="15" t="s">
        <v>280</v>
      </c>
      <c r="L186" s="73" t="s">
        <v>234</v>
      </c>
      <c r="N186" s="59">
        <v>16</v>
      </c>
      <c r="O186" s="74" t="s">
        <v>132</v>
      </c>
      <c r="P186" s="55"/>
      <c r="Q186" s="20"/>
      <c r="R186" s="15" t="s">
        <v>23</v>
      </c>
      <c r="S186" s="15">
        <f t="shared" ref="S186:W186" si="28">S20</f>
        <v>2.7300000000000001E-2</v>
      </c>
      <c r="T186" s="15">
        <f t="shared" si="28"/>
        <v>2.7799999999999998E-2</v>
      </c>
      <c r="U186" s="15">
        <f t="shared" si="28"/>
        <v>2.8199999999999999E-2</v>
      </c>
      <c r="V186" s="15">
        <f t="shared" si="28"/>
        <v>2.87E-2</v>
      </c>
      <c r="W186" s="15">
        <f t="shared" si="28"/>
        <v>2.92E-2</v>
      </c>
      <c r="X186" s="15" t="s">
        <v>99</v>
      </c>
      <c r="Y186" s="73" t="s">
        <v>234</v>
      </c>
    </row>
    <row r="187" spans="1:25">
      <c r="A187" s="59">
        <v>16</v>
      </c>
      <c r="B187" s="64" t="s">
        <v>133</v>
      </c>
      <c r="C187" s="51" t="s">
        <v>100</v>
      </c>
      <c r="D187" s="25" t="s">
        <v>101</v>
      </c>
      <c r="E187" s="103" t="s">
        <v>9</v>
      </c>
      <c r="F187" s="106" t="s">
        <v>91</v>
      </c>
      <c r="G187" s="107"/>
      <c r="H187" s="107"/>
      <c r="I187" s="107"/>
      <c r="J187" s="108"/>
      <c r="K187" s="103" t="s">
        <v>92</v>
      </c>
      <c r="N187" s="59">
        <v>16</v>
      </c>
      <c r="O187" s="64" t="s">
        <v>133</v>
      </c>
      <c r="P187" s="51" t="s">
        <v>100</v>
      </c>
      <c r="Q187" s="25" t="s">
        <v>101</v>
      </c>
      <c r="R187" s="103" t="s">
        <v>9</v>
      </c>
      <c r="S187" s="106" t="s">
        <v>91</v>
      </c>
      <c r="T187" s="107"/>
      <c r="U187" s="107"/>
      <c r="V187" s="107"/>
      <c r="W187" s="108"/>
      <c r="X187" s="103" t="s">
        <v>92</v>
      </c>
    </row>
    <row r="188" spans="1:25" ht="15.75" thickBot="1">
      <c r="A188" s="59">
        <v>16</v>
      </c>
      <c r="B188" s="64" t="s">
        <v>133</v>
      </c>
      <c r="C188" s="52"/>
      <c r="D188" s="26" t="s">
        <v>102</v>
      </c>
      <c r="E188" s="104"/>
      <c r="F188" s="109" t="s">
        <v>93</v>
      </c>
      <c r="G188" s="110"/>
      <c r="H188" s="110"/>
      <c r="I188" s="110"/>
      <c r="J188" s="111"/>
      <c r="K188" s="104"/>
      <c r="N188" s="59">
        <v>16</v>
      </c>
      <c r="O188" s="64" t="s">
        <v>133</v>
      </c>
      <c r="P188" s="52"/>
      <c r="Q188" s="26" t="s">
        <v>102</v>
      </c>
      <c r="R188" s="104"/>
      <c r="S188" s="109" t="s">
        <v>93</v>
      </c>
      <c r="T188" s="110"/>
      <c r="U188" s="110"/>
      <c r="V188" s="110"/>
      <c r="W188" s="111"/>
      <c r="X188" s="104"/>
    </row>
    <row r="189" spans="1:25" ht="15.75" thickBot="1">
      <c r="A189" s="59">
        <v>16</v>
      </c>
      <c r="B189" s="64" t="s">
        <v>133</v>
      </c>
      <c r="C189" s="53"/>
      <c r="D189" s="27"/>
      <c r="E189" s="105"/>
      <c r="F189" s="28" t="s">
        <v>94</v>
      </c>
      <c r="G189" s="28" t="s">
        <v>95</v>
      </c>
      <c r="H189" s="28" t="s">
        <v>96</v>
      </c>
      <c r="I189" s="28" t="s">
        <v>97</v>
      </c>
      <c r="J189" s="28" t="s">
        <v>98</v>
      </c>
      <c r="K189" s="105"/>
      <c r="N189" s="59">
        <v>16</v>
      </c>
      <c r="O189" s="64" t="s">
        <v>133</v>
      </c>
      <c r="P189" s="53"/>
      <c r="Q189" s="27"/>
      <c r="R189" s="105"/>
      <c r="S189" s="28" t="s">
        <v>94</v>
      </c>
      <c r="T189" s="28" t="s">
        <v>95</v>
      </c>
      <c r="U189" s="28" t="s">
        <v>96</v>
      </c>
      <c r="V189" s="28" t="s">
        <v>97</v>
      </c>
      <c r="W189" s="28" t="s">
        <v>98</v>
      </c>
      <c r="X189" s="105"/>
    </row>
    <row r="190" spans="1:25" ht="15.75" thickBot="1">
      <c r="A190" s="59">
        <v>16</v>
      </c>
      <c r="B190" s="64" t="s">
        <v>133</v>
      </c>
      <c r="C190" s="55"/>
      <c r="D190" s="20"/>
      <c r="E190" s="29" t="s">
        <v>20</v>
      </c>
      <c r="F190" s="15">
        <f t="shared" ref="F190:J193" si="29">ROUND(S190/$M$2,4)</f>
        <v>4.8999999999999998E-3</v>
      </c>
      <c r="G190" s="15">
        <f t="shared" si="29"/>
        <v>5.1000000000000004E-3</v>
      </c>
      <c r="H190" s="15">
        <f t="shared" si="29"/>
        <v>5.4000000000000003E-3</v>
      </c>
      <c r="I190" s="15">
        <f t="shared" si="29"/>
        <v>5.7000000000000002E-3</v>
      </c>
      <c r="J190" s="15">
        <f t="shared" si="29"/>
        <v>6.0000000000000001E-3</v>
      </c>
      <c r="K190" s="29" t="s">
        <v>280</v>
      </c>
      <c r="N190" s="59">
        <v>16</v>
      </c>
      <c r="O190" s="64" t="s">
        <v>133</v>
      </c>
      <c r="P190" s="55"/>
      <c r="Q190" s="20"/>
      <c r="R190" s="29" t="s">
        <v>20</v>
      </c>
      <c r="S190" s="29">
        <v>3.6600000000000001E-2</v>
      </c>
      <c r="T190" s="29">
        <v>3.8600000000000002E-2</v>
      </c>
      <c r="U190" s="29">
        <v>4.07E-2</v>
      </c>
      <c r="V190" s="29">
        <v>4.2999999999999997E-2</v>
      </c>
      <c r="W190" s="29">
        <v>4.5199999999999997E-2</v>
      </c>
      <c r="X190" s="29" t="s">
        <v>99</v>
      </c>
    </row>
    <row r="191" spans="1:25" ht="15.75" thickBot="1">
      <c r="A191" s="59">
        <v>16</v>
      </c>
      <c r="B191" s="64" t="s">
        <v>133</v>
      </c>
      <c r="C191" s="55"/>
      <c r="D191" s="20"/>
      <c r="E191" s="29" t="s">
        <v>21</v>
      </c>
      <c r="F191" s="15">
        <f t="shared" si="29"/>
        <v>4.8999999999999998E-3</v>
      </c>
      <c r="G191" s="15">
        <f t="shared" si="29"/>
        <v>5.1000000000000004E-3</v>
      </c>
      <c r="H191" s="15">
        <f t="shared" si="29"/>
        <v>5.4000000000000003E-3</v>
      </c>
      <c r="I191" s="15">
        <f t="shared" si="29"/>
        <v>5.7000000000000002E-3</v>
      </c>
      <c r="J191" s="15">
        <f t="shared" si="29"/>
        <v>6.0000000000000001E-3</v>
      </c>
      <c r="K191" s="29" t="s">
        <v>280</v>
      </c>
      <c r="N191" s="59">
        <v>16</v>
      </c>
      <c r="O191" s="64" t="s">
        <v>133</v>
      </c>
      <c r="P191" s="55"/>
      <c r="Q191" s="20"/>
      <c r="R191" s="29" t="s">
        <v>21</v>
      </c>
      <c r="S191" s="29">
        <v>3.6600000000000001E-2</v>
      </c>
      <c r="T191" s="29">
        <v>3.8600000000000002E-2</v>
      </c>
      <c r="U191" s="29">
        <v>4.07E-2</v>
      </c>
      <c r="V191" s="29">
        <v>4.2999999999999997E-2</v>
      </c>
      <c r="W191" s="29">
        <v>4.5199999999999997E-2</v>
      </c>
      <c r="X191" s="29" t="s">
        <v>99</v>
      </c>
    </row>
    <row r="192" spans="1:25" ht="15.75" thickBot="1">
      <c r="A192" s="59">
        <v>16</v>
      </c>
      <c r="B192" s="64" t="s">
        <v>133</v>
      </c>
      <c r="C192" s="55"/>
      <c r="D192" s="20"/>
      <c r="E192" s="29" t="s">
        <v>22</v>
      </c>
      <c r="F192" s="15">
        <f t="shared" si="29"/>
        <v>4.5999999999999999E-3</v>
      </c>
      <c r="G192" s="15">
        <f t="shared" si="29"/>
        <v>4.8999999999999998E-3</v>
      </c>
      <c r="H192" s="15">
        <f t="shared" si="29"/>
        <v>5.1000000000000004E-3</v>
      </c>
      <c r="I192" s="15">
        <f t="shared" si="29"/>
        <v>5.4000000000000003E-3</v>
      </c>
      <c r="J192" s="15">
        <f t="shared" si="29"/>
        <v>5.7000000000000002E-3</v>
      </c>
      <c r="K192" s="29" t="s">
        <v>280</v>
      </c>
      <c r="N192" s="59">
        <v>16</v>
      </c>
      <c r="O192" s="64" t="s">
        <v>133</v>
      </c>
      <c r="P192" s="55"/>
      <c r="Q192" s="20"/>
      <c r="R192" s="29" t="s">
        <v>22</v>
      </c>
      <c r="S192" s="29">
        <v>3.4799999999999998E-2</v>
      </c>
      <c r="T192" s="29">
        <v>3.6700000000000003E-2</v>
      </c>
      <c r="U192" s="29">
        <v>3.8699999999999998E-2</v>
      </c>
      <c r="V192" s="29">
        <v>4.0800000000000003E-2</v>
      </c>
      <c r="W192" s="29">
        <v>4.2999999999999997E-2</v>
      </c>
      <c r="X192" s="29" t="s">
        <v>99</v>
      </c>
    </row>
    <row r="193" spans="1:24" ht="15.75" thickBot="1">
      <c r="A193" s="59">
        <v>16</v>
      </c>
      <c r="B193" s="64" t="s">
        <v>133</v>
      </c>
      <c r="C193" s="55"/>
      <c r="D193" s="20"/>
      <c r="E193" s="29" t="s">
        <v>23</v>
      </c>
      <c r="F193" s="15">
        <f t="shared" si="29"/>
        <v>4.4000000000000003E-3</v>
      </c>
      <c r="G193" s="15">
        <f t="shared" si="29"/>
        <v>4.5999999999999999E-3</v>
      </c>
      <c r="H193" s="15">
        <f t="shared" si="29"/>
        <v>4.8999999999999998E-3</v>
      </c>
      <c r="I193" s="15">
        <f t="shared" si="29"/>
        <v>5.1000000000000004E-3</v>
      </c>
      <c r="J193" s="15">
        <f t="shared" si="29"/>
        <v>5.4000000000000003E-3</v>
      </c>
      <c r="K193" s="29" t="s">
        <v>280</v>
      </c>
      <c r="N193" s="59">
        <v>16</v>
      </c>
      <c r="O193" s="64" t="s">
        <v>133</v>
      </c>
      <c r="P193" s="55"/>
      <c r="Q193" s="20"/>
      <c r="R193" s="29" t="s">
        <v>23</v>
      </c>
      <c r="S193" s="29">
        <v>3.2899999999999999E-2</v>
      </c>
      <c r="T193" s="29">
        <v>3.4700000000000002E-2</v>
      </c>
      <c r="U193" s="29">
        <v>3.6700000000000003E-2</v>
      </c>
      <c r="V193" s="29">
        <v>3.8699999999999998E-2</v>
      </c>
      <c r="W193" s="29">
        <v>4.07E-2</v>
      </c>
      <c r="X193" s="29" t="s">
        <v>99</v>
      </c>
    </row>
    <row r="194" spans="1:24">
      <c r="A194" s="59">
        <v>16</v>
      </c>
      <c r="B194" s="64" t="s">
        <v>134</v>
      </c>
      <c r="C194" s="51" t="s">
        <v>100</v>
      </c>
      <c r="D194" s="16" t="s">
        <v>101</v>
      </c>
      <c r="E194" s="94" t="s">
        <v>9</v>
      </c>
      <c r="F194" s="97" t="s">
        <v>91</v>
      </c>
      <c r="G194" s="98"/>
      <c r="H194" s="98"/>
      <c r="I194" s="98"/>
      <c r="J194" s="99"/>
      <c r="K194" s="94" t="s">
        <v>92</v>
      </c>
      <c r="N194" s="59">
        <v>16</v>
      </c>
      <c r="O194" s="64" t="s">
        <v>134</v>
      </c>
      <c r="P194" s="51" t="s">
        <v>100</v>
      </c>
      <c r="Q194" s="16" t="s">
        <v>101</v>
      </c>
      <c r="R194" s="94" t="s">
        <v>9</v>
      </c>
      <c r="S194" s="97" t="s">
        <v>91</v>
      </c>
      <c r="T194" s="98"/>
      <c r="U194" s="98"/>
      <c r="V194" s="98"/>
      <c r="W194" s="99"/>
      <c r="X194" s="94" t="s">
        <v>92</v>
      </c>
    </row>
    <row r="195" spans="1:24" ht="15.75" thickBot="1">
      <c r="A195" s="59">
        <v>16</v>
      </c>
      <c r="B195" s="64" t="s">
        <v>134</v>
      </c>
      <c r="C195" s="52"/>
      <c r="D195" s="17" t="s">
        <v>102</v>
      </c>
      <c r="E195" s="95"/>
      <c r="F195" s="100" t="s">
        <v>93</v>
      </c>
      <c r="G195" s="101"/>
      <c r="H195" s="101"/>
      <c r="I195" s="101"/>
      <c r="J195" s="102"/>
      <c r="K195" s="95"/>
      <c r="N195" s="59">
        <v>16</v>
      </c>
      <c r="O195" s="64" t="s">
        <v>134</v>
      </c>
      <c r="P195" s="52"/>
      <c r="Q195" s="17" t="s">
        <v>102</v>
      </c>
      <c r="R195" s="95"/>
      <c r="S195" s="100" t="s">
        <v>93</v>
      </c>
      <c r="T195" s="101"/>
      <c r="U195" s="101"/>
      <c r="V195" s="101"/>
      <c r="W195" s="102"/>
      <c r="X195" s="95"/>
    </row>
    <row r="196" spans="1:24" ht="15.75" thickBot="1">
      <c r="A196" s="59">
        <v>16</v>
      </c>
      <c r="B196" s="64" t="s">
        <v>134</v>
      </c>
      <c r="C196" s="53"/>
      <c r="D196" s="18"/>
      <c r="E196" s="96"/>
      <c r="F196" s="14" t="s">
        <v>94</v>
      </c>
      <c r="G196" s="14" t="s">
        <v>95</v>
      </c>
      <c r="H196" s="14" t="s">
        <v>96</v>
      </c>
      <c r="I196" s="14" t="s">
        <v>97</v>
      </c>
      <c r="J196" s="14" t="s">
        <v>98</v>
      </c>
      <c r="K196" s="96"/>
      <c r="N196" s="59">
        <v>16</v>
      </c>
      <c r="O196" s="64" t="s">
        <v>134</v>
      </c>
      <c r="P196" s="53"/>
      <c r="Q196" s="18"/>
      <c r="R196" s="96"/>
      <c r="S196" s="14" t="s">
        <v>94</v>
      </c>
      <c r="T196" s="14" t="s">
        <v>95</v>
      </c>
      <c r="U196" s="14" t="s">
        <v>96</v>
      </c>
      <c r="V196" s="14" t="s">
        <v>97</v>
      </c>
      <c r="W196" s="14" t="s">
        <v>98</v>
      </c>
      <c r="X196" s="96"/>
    </row>
    <row r="197" spans="1:24" ht="15.75" thickBot="1">
      <c r="A197" s="59">
        <v>16</v>
      </c>
      <c r="B197" s="64" t="s">
        <v>134</v>
      </c>
      <c r="C197" s="55"/>
      <c r="D197" s="20"/>
      <c r="E197" s="15" t="s">
        <v>20</v>
      </c>
      <c r="F197" s="15">
        <f t="shared" ref="F197:J200" si="30">ROUND(S197/$M$2,4)</f>
        <v>5.4999999999999997E-3</v>
      </c>
      <c r="G197" s="15">
        <f t="shared" si="30"/>
        <v>5.7000000000000002E-3</v>
      </c>
      <c r="H197" s="15">
        <f t="shared" si="30"/>
        <v>6.0000000000000001E-3</v>
      </c>
      <c r="I197" s="15">
        <f t="shared" si="30"/>
        <v>6.1999999999999998E-3</v>
      </c>
      <c r="J197" s="15">
        <f t="shared" si="30"/>
        <v>6.4999999999999997E-3</v>
      </c>
      <c r="K197" s="15" t="s">
        <v>280</v>
      </c>
      <c r="N197" s="59">
        <v>16</v>
      </c>
      <c r="O197" s="64" t="s">
        <v>134</v>
      </c>
      <c r="P197" s="55"/>
      <c r="Q197" s="20"/>
      <c r="R197" s="15" t="s">
        <v>20</v>
      </c>
      <c r="S197" s="15">
        <v>4.1399999999999999E-2</v>
      </c>
      <c r="T197" s="15">
        <v>4.3200000000000002E-2</v>
      </c>
      <c r="U197" s="15">
        <v>4.5100000000000001E-2</v>
      </c>
      <c r="V197" s="15">
        <v>4.7E-2</v>
      </c>
      <c r="W197" s="15">
        <v>4.9099999999999998E-2</v>
      </c>
      <c r="X197" s="15" t="s">
        <v>99</v>
      </c>
    </row>
    <row r="198" spans="1:24" ht="15.75" thickBot="1">
      <c r="A198" s="59">
        <v>16</v>
      </c>
      <c r="B198" s="64" t="s">
        <v>134</v>
      </c>
      <c r="C198" s="55"/>
      <c r="D198" s="20"/>
      <c r="E198" s="15" t="s">
        <v>21</v>
      </c>
      <c r="F198" s="15">
        <f t="shared" si="30"/>
        <v>4.4000000000000003E-3</v>
      </c>
      <c r="G198" s="15">
        <f t="shared" si="30"/>
        <v>4.5999999999999999E-3</v>
      </c>
      <c r="H198" s="15">
        <f t="shared" si="30"/>
        <v>4.7999999999999996E-3</v>
      </c>
      <c r="I198" s="15">
        <f t="shared" si="30"/>
        <v>5.0000000000000001E-3</v>
      </c>
      <c r="J198" s="15">
        <f t="shared" si="30"/>
        <v>5.1999999999999998E-3</v>
      </c>
      <c r="K198" s="15" t="s">
        <v>280</v>
      </c>
      <c r="N198" s="59">
        <v>16</v>
      </c>
      <c r="O198" s="64" t="s">
        <v>134</v>
      </c>
      <c r="P198" s="55"/>
      <c r="Q198" s="20"/>
      <c r="R198" s="15" t="s">
        <v>21</v>
      </c>
      <c r="S198" s="15">
        <v>3.3099999999999997E-2</v>
      </c>
      <c r="T198" s="15">
        <v>3.4500000000000003E-2</v>
      </c>
      <c r="U198" s="15">
        <v>3.5999999999999997E-2</v>
      </c>
      <c r="V198" s="15">
        <v>3.7699999999999997E-2</v>
      </c>
      <c r="W198" s="15">
        <v>3.9300000000000002E-2</v>
      </c>
      <c r="X198" s="15" t="s">
        <v>99</v>
      </c>
    </row>
    <row r="199" spans="1:24" ht="15.75" thickBot="1">
      <c r="A199" s="59">
        <v>16</v>
      </c>
      <c r="B199" s="64" t="s">
        <v>134</v>
      </c>
      <c r="C199" s="55"/>
      <c r="D199" s="20"/>
      <c r="E199" s="15" t="s">
        <v>22</v>
      </c>
      <c r="F199" s="15">
        <f t="shared" si="30"/>
        <v>4.1000000000000003E-3</v>
      </c>
      <c r="G199" s="15">
        <f t="shared" si="30"/>
        <v>4.3E-3</v>
      </c>
      <c r="H199" s="15">
        <f t="shared" si="30"/>
        <v>4.4999999999999997E-3</v>
      </c>
      <c r="I199" s="15">
        <f t="shared" si="30"/>
        <v>4.7000000000000002E-3</v>
      </c>
      <c r="J199" s="15">
        <f t="shared" si="30"/>
        <v>4.8999999999999998E-3</v>
      </c>
      <c r="K199" s="15" t="s">
        <v>280</v>
      </c>
      <c r="N199" s="59">
        <v>16</v>
      </c>
      <c r="O199" s="64" t="s">
        <v>134</v>
      </c>
      <c r="P199" s="55"/>
      <c r="Q199" s="20"/>
      <c r="R199" s="15" t="s">
        <v>22</v>
      </c>
      <c r="S199" s="15">
        <v>3.1E-2</v>
      </c>
      <c r="T199" s="15">
        <v>3.2300000000000002E-2</v>
      </c>
      <c r="U199" s="15">
        <v>3.3799999999999997E-2</v>
      </c>
      <c r="V199" s="15">
        <v>3.5299999999999998E-2</v>
      </c>
      <c r="W199" s="15">
        <v>3.6900000000000002E-2</v>
      </c>
      <c r="X199" s="15" t="s">
        <v>99</v>
      </c>
    </row>
    <row r="200" spans="1:24" ht="15.75" thickBot="1">
      <c r="A200" s="59">
        <v>16</v>
      </c>
      <c r="B200" s="64" t="s">
        <v>134</v>
      </c>
      <c r="C200" s="55"/>
      <c r="D200" s="20"/>
      <c r="E200" s="15" t="s">
        <v>23</v>
      </c>
      <c r="F200" s="15">
        <f t="shared" si="30"/>
        <v>3.8E-3</v>
      </c>
      <c r="G200" s="15">
        <f t="shared" si="30"/>
        <v>4.0000000000000001E-3</v>
      </c>
      <c r="H200" s="15">
        <f t="shared" si="30"/>
        <v>4.1999999999999997E-3</v>
      </c>
      <c r="I200" s="15">
        <f t="shared" si="30"/>
        <v>4.4000000000000003E-3</v>
      </c>
      <c r="J200" s="15">
        <f t="shared" si="30"/>
        <v>4.5999999999999999E-3</v>
      </c>
      <c r="K200" s="15" t="s">
        <v>280</v>
      </c>
      <c r="N200" s="59">
        <v>16</v>
      </c>
      <c r="O200" s="64" t="s">
        <v>134</v>
      </c>
      <c r="P200" s="55"/>
      <c r="Q200" s="20"/>
      <c r="R200" s="15" t="s">
        <v>23</v>
      </c>
      <c r="S200" s="15">
        <v>2.8899999999999999E-2</v>
      </c>
      <c r="T200" s="15">
        <v>3.0200000000000001E-2</v>
      </c>
      <c r="U200" s="15">
        <v>3.15E-2</v>
      </c>
      <c r="V200" s="15">
        <v>3.2899999999999999E-2</v>
      </c>
      <c r="W200" s="15">
        <v>3.44E-2</v>
      </c>
      <c r="X200" s="15" t="s">
        <v>99</v>
      </c>
    </row>
    <row r="201" spans="1:24" ht="24">
      <c r="A201" s="59">
        <v>17</v>
      </c>
      <c r="B201" s="64" t="s">
        <v>135</v>
      </c>
      <c r="C201" s="51" t="s">
        <v>100</v>
      </c>
      <c r="D201" s="16" t="s">
        <v>101</v>
      </c>
      <c r="E201" s="94" t="s">
        <v>9</v>
      </c>
      <c r="F201" s="97" t="s">
        <v>91</v>
      </c>
      <c r="G201" s="98"/>
      <c r="H201" s="98"/>
      <c r="I201" s="98"/>
      <c r="J201" s="99"/>
      <c r="K201" s="94" t="s">
        <v>92</v>
      </c>
      <c r="N201" s="59">
        <v>17</v>
      </c>
      <c r="O201" s="64" t="s">
        <v>135</v>
      </c>
      <c r="P201" s="51" t="s">
        <v>100</v>
      </c>
      <c r="Q201" s="16" t="s">
        <v>101</v>
      </c>
      <c r="R201" s="94" t="s">
        <v>9</v>
      </c>
      <c r="S201" s="97" t="s">
        <v>91</v>
      </c>
      <c r="T201" s="98"/>
      <c r="U201" s="98"/>
      <c r="V201" s="98"/>
      <c r="W201" s="99"/>
      <c r="X201" s="94" t="s">
        <v>92</v>
      </c>
    </row>
    <row r="202" spans="1:24" ht="24.75" thickBot="1">
      <c r="A202" s="59">
        <v>17</v>
      </c>
      <c r="B202" s="64" t="s">
        <v>135</v>
      </c>
      <c r="C202" s="52"/>
      <c r="D202" s="17" t="s">
        <v>102</v>
      </c>
      <c r="E202" s="95"/>
      <c r="F202" s="100" t="s">
        <v>93</v>
      </c>
      <c r="G202" s="101"/>
      <c r="H202" s="101"/>
      <c r="I202" s="101"/>
      <c r="J202" s="102"/>
      <c r="K202" s="95"/>
      <c r="N202" s="59">
        <v>17</v>
      </c>
      <c r="O202" s="64" t="s">
        <v>135</v>
      </c>
      <c r="P202" s="52"/>
      <c r="Q202" s="17" t="s">
        <v>102</v>
      </c>
      <c r="R202" s="95"/>
      <c r="S202" s="100" t="s">
        <v>93</v>
      </c>
      <c r="T202" s="101"/>
      <c r="U202" s="101"/>
      <c r="V202" s="101"/>
      <c r="W202" s="102"/>
      <c r="X202" s="95"/>
    </row>
    <row r="203" spans="1:24" ht="24.75" thickBot="1">
      <c r="A203" s="59">
        <v>17</v>
      </c>
      <c r="B203" s="64" t="s">
        <v>135</v>
      </c>
      <c r="C203" s="53"/>
      <c r="D203" s="18"/>
      <c r="E203" s="96"/>
      <c r="F203" s="14" t="s">
        <v>94</v>
      </c>
      <c r="G203" s="14" t="s">
        <v>95</v>
      </c>
      <c r="H203" s="14" t="s">
        <v>96</v>
      </c>
      <c r="I203" s="14" t="s">
        <v>97</v>
      </c>
      <c r="J203" s="14" t="s">
        <v>98</v>
      </c>
      <c r="K203" s="96"/>
      <c r="N203" s="59">
        <v>17</v>
      </c>
      <c r="O203" s="64" t="s">
        <v>135</v>
      </c>
      <c r="P203" s="53"/>
      <c r="Q203" s="18"/>
      <c r="R203" s="96"/>
      <c r="S203" s="14" t="s">
        <v>94</v>
      </c>
      <c r="T203" s="14" t="s">
        <v>95</v>
      </c>
      <c r="U203" s="14" t="s">
        <v>96</v>
      </c>
      <c r="V203" s="14" t="s">
        <v>97</v>
      </c>
      <c r="W203" s="14" t="s">
        <v>98</v>
      </c>
      <c r="X203" s="96"/>
    </row>
    <row r="204" spans="1:24" ht="24.75" thickBot="1">
      <c r="A204" s="59">
        <v>17</v>
      </c>
      <c r="B204" s="64" t="s">
        <v>135</v>
      </c>
      <c r="C204" s="54" t="s">
        <v>103</v>
      </c>
      <c r="D204" s="19" t="s">
        <v>104</v>
      </c>
      <c r="E204" s="15" t="s">
        <v>19</v>
      </c>
      <c r="F204" s="15">
        <f t="shared" ref="F204:J207" si="31">ROUND(S204/$M$2,4)</f>
        <v>6.1000000000000004E-3</v>
      </c>
      <c r="G204" s="15">
        <f t="shared" si="31"/>
        <v>6.4999999999999997E-3</v>
      </c>
      <c r="H204" s="15">
        <f t="shared" si="31"/>
        <v>6.7999999999999996E-3</v>
      </c>
      <c r="I204" s="15">
        <f t="shared" si="31"/>
        <v>7.1000000000000004E-3</v>
      </c>
      <c r="J204" s="15">
        <f t="shared" si="31"/>
        <v>7.4999999999999997E-3</v>
      </c>
      <c r="K204" s="15" t="s">
        <v>280</v>
      </c>
      <c r="N204" s="59">
        <v>17</v>
      </c>
      <c r="O204" s="64" t="s">
        <v>135</v>
      </c>
      <c r="P204" s="54" t="s">
        <v>103</v>
      </c>
      <c r="Q204" s="19" t="s">
        <v>104</v>
      </c>
      <c r="R204" s="15" t="s">
        <v>19</v>
      </c>
      <c r="S204" s="15">
        <f t="shared" ref="S204:W204" si="32">S211</f>
        <v>4.6300000000000001E-2</v>
      </c>
      <c r="T204" s="15">
        <f t="shared" si="32"/>
        <v>4.87E-2</v>
      </c>
      <c r="U204" s="15">
        <f t="shared" si="32"/>
        <v>5.1200000000000002E-2</v>
      </c>
      <c r="V204" s="15">
        <f t="shared" si="32"/>
        <v>5.3800000000000001E-2</v>
      </c>
      <c r="W204" s="15">
        <f t="shared" si="32"/>
        <v>5.6500000000000002E-2</v>
      </c>
      <c r="X204" s="15" t="s">
        <v>99</v>
      </c>
    </row>
    <row r="205" spans="1:24" ht="24.75" thickBot="1">
      <c r="A205" s="59">
        <v>17</v>
      </c>
      <c r="B205" s="64" t="s">
        <v>135</v>
      </c>
      <c r="C205" s="55"/>
      <c r="D205" s="20"/>
      <c r="E205" s="15" t="s">
        <v>20</v>
      </c>
      <c r="F205" s="15">
        <f t="shared" si="31"/>
        <v>4.7000000000000002E-3</v>
      </c>
      <c r="G205" s="15">
        <f t="shared" si="31"/>
        <v>5.0000000000000001E-3</v>
      </c>
      <c r="H205" s="15">
        <f t="shared" si="31"/>
        <v>5.1999999999999998E-3</v>
      </c>
      <c r="I205" s="15">
        <f t="shared" si="31"/>
        <v>5.4999999999999997E-3</v>
      </c>
      <c r="J205" s="15">
        <f t="shared" si="31"/>
        <v>5.7999999999999996E-3</v>
      </c>
      <c r="K205" s="15" t="s">
        <v>280</v>
      </c>
      <c r="N205" s="59">
        <v>17</v>
      </c>
      <c r="O205" s="64" t="s">
        <v>135</v>
      </c>
      <c r="P205" s="55"/>
      <c r="Q205" s="20"/>
      <c r="R205" s="15" t="s">
        <v>20</v>
      </c>
      <c r="S205" s="15">
        <f t="shared" ref="S205:W205" si="33">S212</f>
        <v>3.56E-2</v>
      </c>
      <c r="T205" s="15">
        <f t="shared" si="33"/>
        <v>3.7499999999999999E-2</v>
      </c>
      <c r="U205" s="15">
        <f t="shared" si="33"/>
        <v>3.9399999999999998E-2</v>
      </c>
      <c r="V205" s="15">
        <f t="shared" si="33"/>
        <v>4.1399999999999999E-2</v>
      </c>
      <c r="W205" s="15">
        <f t="shared" si="33"/>
        <v>4.3400000000000001E-2</v>
      </c>
      <c r="X205" s="15" t="s">
        <v>99</v>
      </c>
    </row>
    <row r="206" spans="1:24" ht="24.75" thickBot="1">
      <c r="A206" s="59">
        <v>17</v>
      </c>
      <c r="B206" s="64" t="s">
        <v>135</v>
      </c>
      <c r="C206" s="55"/>
      <c r="D206" s="20"/>
      <c r="E206" s="15" t="s">
        <v>21</v>
      </c>
      <c r="F206" s="15">
        <f t="shared" si="31"/>
        <v>4.0000000000000001E-3</v>
      </c>
      <c r="G206" s="15">
        <f t="shared" si="31"/>
        <v>4.1999999999999997E-3</v>
      </c>
      <c r="H206" s="15">
        <f t="shared" si="31"/>
        <v>4.4000000000000003E-3</v>
      </c>
      <c r="I206" s="15">
        <f t="shared" si="31"/>
        <v>4.7000000000000002E-3</v>
      </c>
      <c r="J206" s="15">
        <f t="shared" si="31"/>
        <v>4.8999999999999998E-3</v>
      </c>
      <c r="K206" s="15" t="s">
        <v>280</v>
      </c>
      <c r="N206" s="59">
        <v>17</v>
      </c>
      <c r="O206" s="64" t="s">
        <v>135</v>
      </c>
      <c r="P206" s="55"/>
      <c r="Q206" s="20"/>
      <c r="R206" s="15" t="s">
        <v>21</v>
      </c>
      <c r="S206" s="15">
        <f t="shared" ref="S206:W206" si="34">S213</f>
        <v>3.0300000000000001E-2</v>
      </c>
      <c r="T206" s="15">
        <f t="shared" si="34"/>
        <v>3.1899999999999998E-2</v>
      </c>
      <c r="U206" s="15">
        <f t="shared" si="34"/>
        <v>3.3399999999999999E-2</v>
      </c>
      <c r="V206" s="15">
        <f t="shared" si="34"/>
        <v>3.5099999999999999E-2</v>
      </c>
      <c r="W206" s="15">
        <f t="shared" si="34"/>
        <v>3.6900000000000002E-2</v>
      </c>
      <c r="X206" s="15" t="s">
        <v>99</v>
      </c>
    </row>
    <row r="207" spans="1:24" ht="24.75" thickBot="1">
      <c r="A207" s="59">
        <v>17</v>
      </c>
      <c r="B207" s="64" t="s">
        <v>135</v>
      </c>
      <c r="C207" s="55"/>
      <c r="D207" s="20"/>
      <c r="E207" s="15" t="s">
        <v>23</v>
      </c>
      <c r="F207" s="15">
        <f t="shared" si="31"/>
        <v>3.5000000000000001E-3</v>
      </c>
      <c r="G207" s="15">
        <f t="shared" si="31"/>
        <v>3.7000000000000002E-3</v>
      </c>
      <c r="H207" s="15">
        <f t="shared" si="31"/>
        <v>3.8999999999999998E-3</v>
      </c>
      <c r="I207" s="15">
        <f t="shared" si="31"/>
        <v>4.1000000000000003E-3</v>
      </c>
      <c r="J207" s="15">
        <f t="shared" si="31"/>
        <v>4.3E-3</v>
      </c>
      <c r="K207" s="15" t="s">
        <v>280</v>
      </c>
      <c r="N207" s="59">
        <v>17</v>
      </c>
      <c r="O207" s="64" t="s">
        <v>135</v>
      </c>
      <c r="P207" s="55"/>
      <c r="Q207" s="20"/>
      <c r="R207" s="15" t="s">
        <v>23</v>
      </c>
      <c r="S207" s="15">
        <f>S215</f>
        <v>2.6700000000000002E-2</v>
      </c>
      <c r="T207" s="15">
        <f>T215</f>
        <v>2.81E-2</v>
      </c>
      <c r="U207" s="15">
        <f>U215</f>
        <v>2.9600000000000001E-2</v>
      </c>
      <c r="V207" s="15">
        <f>V215</f>
        <v>3.1E-2</v>
      </c>
      <c r="W207" s="15">
        <f>W215</f>
        <v>3.2599999999999997E-2</v>
      </c>
      <c r="X207" s="15" t="s">
        <v>99</v>
      </c>
    </row>
    <row r="208" spans="1:24" ht="24">
      <c r="A208" s="59">
        <v>18</v>
      </c>
      <c r="B208" s="64" t="s">
        <v>135</v>
      </c>
      <c r="C208" s="51" t="s">
        <v>100</v>
      </c>
      <c r="D208" s="16" t="s">
        <v>101</v>
      </c>
      <c r="E208" s="94" t="s">
        <v>9</v>
      </c>
      <c r="F208" s="97" t="s">
        <v>91</v>
      </c>
      <c r="G208" s="98"/>
      <c r="H208" s="98"/>
      <c r="I208" s="98"/>
      <c r="J208" s="99"/>
      <c r="K208" s="94" t="s">
        <v>92</v>
      </c>
      <c r="N208" s="59">
        <v>18</v>
      </c>
      <c r="O208" s="64" t="s">
        <v>135</v>
      </c>
      <c r="P208" s="51" t="s">
        <v>100</v>
      </c>
      <c r="Q208" s="16" t="s">
        <v>101</v>
      </c>
      <c r="R208" s="94" t="s">
        <v>9</v>
      </c>
      <c r="S208" s="97" t="s">
        <v>91</v>
      </c>
      <c r="T208" s="98"/>
      <c r="U208" s="98"/>
      <c r="V208" s="98"/>
      <c r="W208" s="99"/>
      <c r="X208" s="94" t="s">
        <v>92</v>
      </c>
    </row>
    <row r="209" spans="1:24" ht="24.75" thickBot="1">
      <c r="A209" s="59">
        <v>18</v>
      </c>
      <c r="B209" s="64" t="s">
        <v>135</v>
      </c>
      <c r="C209" s="52"/>
      <c r="D209" s="17" t="s">
        <v>102</v>
      </c>
      <c r="E209" s="95"/>
      <c r="F209" s="100" t="s">
        <v>93</v>
      </c>
      <c r="G209" s="101"/>
      <c r="H209" s="101"/>
      <c r="I209" s="101"/>
      <c r="J209" s="102"/>
      <c r="K209" s="95"/>
      <c r="N209" s="59">
        <v>18</v>
      </c>
      <c r="O209" s="64" t="s">
        <v>135</v>
      </c>
      <c r="P209" s="52"/>
      <c r="Q209" s="17" t="s">
        <v>102</v>
      </c>
      <c r="R209" s="95"/>
      <c r="S209" s="100" t="s">
        <v>93</v>
      </c>
      <c r="T209" s="101"/>
      <c r="U209" s="101"/>
      <c r="V209" s="101"/>
      <c r="W209" s="102"/>
      <c r="X209" s="95"/>
    </row>
    <row r="210" spans="1:24" ht="24.75" thickBot="1">
      <c r="A210" s="59">
        <v>18</v>
      </c>
      <c r="B210" s="64" t="s">
        <v>135</v>
      </c>
      <c r="C210" s="53"/>
      <c r="D210" s="18"/>
      <c r="E210" s="96"/>
      <c r="F210" s="14" t="s">
        <v>94</v>
      </c>
      <c r="G210" s="14" t="s">
        <v>95</v>
      </c>
      <c r="H210" s="14" t="s">
        <v>96</v>
      </c>
      <c r="I210" s="14" t="s">
        <v>97</v>
      </c>
      <c r="J210" s="14" t="s">
        <v>98</v>
      </c>
      <c r="K210" s="96"/>
      <c r="N210" s="59">
        <v>18</v>
      </c>
      <c r="O210" s="64" t="s">
        <v>135</v>
      </c>
      <c r="P210" s="53"/>
      <c r="Q210" s="18"/>
      <c r="R210" s="96"/>
      <c r="S210" s="14" t="s">
        <v>94</v>
      </c>
      <c r="T210" s="14" t="s">
        <v>95</v>
      </c>
      <c r="U210" s="14" t="s">
        <v>96</v>
      </c>
      <c r="V210" s="14" t="s">
        <v>97</v>
      </c>
      <c r="W210" s="14" t="s">
        <v>98</v>
      </c>
      <c r="X210" s="96"/>
    </row>
    <row r="211" spans="1:24" ht="24.75" thickBot="1">
      <c r="A211" s="59">
        <v>18</v>
      </c>
      <c r="B211" s="64" t="s">
        <v>135</v>
      </c>
      <c r="C211" s="54" t="s">
        <v>103</v>
      </c>
      <c r="D211" s="19" t="s">
        <v>104</v>
      </c>
      <c r="E211" s="15" t="s">
        <v>19</v>
      </c>
      <c r="F211" s="15">
        <f t="shared" ref="F211:J218" si="35">ROUND(S211/$M$2,4)</f>
        <v>6.1000000000000004E-3</v>
      </c>
      <c r="G211" s="15">
        <f t="shared" si="35"/>
        <v>6.4999999999999997E-3</v>
      </c>
      <c r="H211" s="15">
        <f t="shared" si="35"/>
        <v>6.7999999999999996E-3</v>
      </c>
      <c r="I211" s="15">
        <f t="shared" si="35"/>
        <v>7.1000000000000004E-3</v>
      </c>
      <c r="J211" s="15">
        <f t="shared" si="35"/>
        <v>7.4999999999999997E-3</v>
      </c>
      <c r="K211" s="15" t="s">
        <v>280</v>
      </c>
      <c r="N211" s="59">
        <v>18</v>
      </c>
      <c r="O211" s="64" t="s">
        <v>135</v>
      </c>
      <c r="P211" s="54" t="s">
        <v>103</v>
      </c>
      <c r="Q211" s="19" t="s">
        <v>104</v>
      </c>
      <c r="R211" s="15" t="s">
        <v>19</v>
      </c>
      <c r="S211" s="15">
        <v>4.6300000000000001E-2</v>
      </c>
      <c r="T211" s="15">
        <v>4.87E-2</v>
      </c>
      <c r="U211" s="15">
        <v>5.1200000000000002E-2</v>
      </c>
      <c r="V211" s="15">
        <v>5.3800000000000001E-2</v>
      </c>
      <c r="W211" s="15">
        <v>5.6500000000000002E-2</v>
      </c>
      <c r="X211" s="15" t="s">
        <v>99</v>
      </c>
    </row>
    <row r="212" spans="1:24" ht="24.75" thickBot="1">
      <c r="A212" s="59">
        <v>18</v>
      </c>
      <c r="B212" s="64" t="s">
        <v>135</v>
      </c>
      <c r="C212" s="55"/>
      <c r="D212" s="20"/>
      <c r="E212" s="15" t="s">
        <v>20</v>
      </c>
      <c r="F212" s="15">
        <f t="shared" si="35"/>
        <v>4.7000000000000002E-3</v>
      </c>
      <c r="G212" s="15">
        <f t="shared" si="35"/>
        <v>5.0000000000000001E-3</v>
      </c>
      <c r="H212" s="15">
        <f t="shared" si="35"/>
        <v>5.1999999999999998E-3</v>
      </c>
      <c r="I212" s="15">
        <f t="shared" si="35"/>
        <v>5.4999999999999997E-3</v>
      </c>
      <c r="J212" s="15">
        <f t="shared" si="35"/>
        <v>5.7999999999999996E-3</v>
      </c>
      <c r="K212" s="15" t="s">
        <v>280</v>
      </c>
      <c r="N212" s="59">
        <v>18</v>
      </c>
      <c r="O212" s="64" t="s">
        <v>135</v>
      </c>
      <c r="P212" s="55"/>
      <c r="Q212" s="20"/>
      <c r="R212" s="15" t="s">
        <v>20</v>
      </c>
      <c r="S212" s="15">
        <v>3.56E-2</v>
      </c>
      <c r="T212" s="15">
        <v>3.7499999999999999E-2</v>
      </c>
      <c r="U212" s="15">
        <v>3.9399999999999998E-2</v>
      </c>
      <c r="V212" s="15">
        <v>4.1399999999999999E-2</v>
      </c>
      <c r="W212" s="15">
        <v>4.3400000000000001E-2</v>
      </c>
      <c r="X212" s="15" t="s">
        <v>99</v>
      </c>
    </row>
    <row r="213" spans="1:24" ht="24.75" thickBot="1">
      <c r="A213" s="59">
        <v>18</v>
      </c>
      <c r="B213" s="64" t="s">
        <v>135</v>
      </c>
      <c r="C213" s="55"/>
      <c r="D213" s="20"/>
      <c r="E213" s="15" t="s">
        <v>21</v>
      </c>
      <c r="F213" s="15">
        <f t="shared" si="35"/>
        <v>4.0000000000000001E-3</v>
      </c>
      <c r="G213" s="15">
        <f t="shared" si="35"/>
        <v>4.1999999999999997E-3</v>
      </c>
      <c r="H213" s="15">
        <f t="shared" si="35"/>
        <v>4.4000000000000003E-3</v>
      </c>
      <c r="I213" s="15">
        <f t="shared" si="35"/>
        <v>4.7000000000000002E-3</v>
      </c>
      <c r="J213" s="15">
        <f t="shared" si="35"/>
        <v>4.8999999999999998E-3</v>
      </c>
      <c r="K213" s="15" t="s">
        <v>280</v>
      </c>
      <c r="N213" s="59">
        <v>18</v>
      </c>
      <c r="O213" s="64" t="s">
        <v>135</v>
      </c>
      <c r="P213" s="55"/>
      <c r="Q213" s="20"/>
      <c r="R213" s="15" t="s">
        <v>21</v>
      </c>
      <c r="S213" s="15">
        <v>3.0300000000000001E-2</v>
      </c>
      <c r="T213" s="15">
        <v>3.1899999999999998E-2</v>
      </c>
      <c r="U213" s="15">
        <v>3.3399999999999999E-2</v>
      </c>
      <c r="V213" s="15">
        <v>3.5099999999999999E-2</v>
      </c>
      <c r="W213" s="15">
        <v>3.6900000000000002E-2</v>
      </c>
      <c r="X213" s="15" t="s">
        <v>99</v>
      </c>
    </row>
    <row r="214" spans="1:24" ht="24.75" thickBot="1">
      <c r="A214" s="59">
        <v>18</v>
      </c>
      <c r="B214" s="64" t="s">
        <v>135</v>
      </c>
      <c r="C214" s="55"/>
      <c r="D214" s="20"/>
      <c r="E214" s="15" t="s">
        <v>22</v>
      </c>
      <c r="F214" s="15">
        <f t="shared" si="35"/>
        <v>3.8E-3</v>
      </c>
      <c r="G214" s="15">
        <f t="shared" si="35"/>
        <v>4.0000000000000001E-3</v>
      </c>
      <c r="H214" s="15">
        <f t="shared" si="35"/>
        <v>4.1999999999999997E-3</v>
      </c>
      <c r="I214" s="15">
        <f t="shared" si="35"/>
        <v>4.4000000000000003E-3</v>
      </c>
      <c r="J214" s="15">
        <f t="shared" si="35"/>
        <v>4.5999999999999999E-3</v>
      </c>
      <c r="K214" s="15" t="s">
        <v>280</v>
      </c>
      <c r="N214" s="59">
        <v>18</v>
      </c>
      <c r="O214" s="64" t="s">
        <v>135</v>
      </c>
      <c r="P214" s="55"/>
      <c r="Q214" s="20"/>
      <c r="R214" s="15" t="s">
        <v>22</v>
      </c>
      <c r="S214" s="15">
        <v>2.8500000000000001E-2</v>
      </c>
      <c r="T214" s="15">
        <v>0.03</v>
      </c>
      <c r="U214" s="15">
        <v>3.15E-2</v>
      </c>
      <c r="V214" s="15">
        <v>3.3099999999999997E-2</v>
      </c>
      <c r="W214" s="15">
        <v>3.4799999999999998E-2</v>
      </c>
      <c r="X214" s="15" t="s">
        <v>99</v>
      </c>
    </row>
    <row r="215" spans="1:24" ht="24.75" thickBot="1">
      <c r="A215" s="59">
        <v>18</v>
      </c>
      <c r="B215" s="64" t="s">
        <v>135</v>
      </c>
      <c r="C215" s="55"/>
      <c r="D215" s="20"/>
      <c r="E215" s="15" t="s">
        <v>23</v>
      </c>
      <c r="F215" s="15">
        <f t="shared" si="35"/>
        <v>3.5000000000000001E-3</v>
      </c>
      <c r="G215" s="15">
        <f t="shared" si="35"/>
        <v>3.7000000000000002E-3</v>
      </c>
      <c r="H215" s="15">
        <f t="shared" si="35"/>
        <v>3.8999999999999998E-3</v>
      </c>
      <c r="I215" s="15">
        <f t="shared" si="35"/>
        <v>4.1000000000000003E-3</v>
      </c>
      <c r="J215" s="15">
        <f t="shared" si="35"/>
        <v>4.3E-3</v>
      </c>
      <c r="K215" s="15" t="s">
        <v>280</v>
      </c>
      <c r="N215" s="59">
        <v>18</v>
      </c>
      <c r="O215" s="64" t="s">
        <v>135</v>
      </c>
      <c r="P215" s="55"/>
      <c r="Q215" s="20"/>
      <c r="R215" s="15" t="s">
        <v>23</v>
      </c>
      <c r="S215" s="15">
        <v>2.6700000000000002E-2</v>
      </c>
      <c r="T215" s="15">
        <v>2.81E-2</v>
      </c>
      <c r="U215" s="15">
        <v>2.9600000000000001E-2</v>
      </c>
      <c r="V215" s="15">
        <v>3.1E-2</v>
      </c>
      <c r="W215" s="15">
        <v>3.2599999999999997E-2</v>
      </c>
      <c r="X215" s="15" t="s">
        <v>99</v>
      </c>
    </row>
    <row r="216" spans="1:24" ht="24.75" thickBot="1">
      <c r="A216" s="59">
        <v>18</v>
      </c>
      <c r="B216" s="64" t="s">
        <v>135</v>
      </c>
      <c r="C216" s="55"/>
      <c r="D216" s="20"/>
      <c r="E216" s="15" t="s">
        <v>24</v>
      </c>
      <c r="F216" s="15">
        <f t="shared" si="35"/>
        <v>3.3E-3</v>
      </c>
      <c r="G216" s="15">
        <f t="shared" si="35"/>
        <v>3.5000000000000001E-3</v>
      </c>
      <c r="H216" s="15">
        <f t="shared" si="35"/>
        <v>3.7000000000000002E-3</v>
      </c>
      <c r="I216" s="15">
        <f t="shared" si="35"/>
        <v>3.8E-3</v>
      </c>
      <c r="J216" s="15">
        <f t="shared" si="35"/>
        <v>4.0000000000000001E-3</v>
      </c>
      <c r="K216" s="15" t="s">
        <v>280</v>
      </c>
      <c r="N216" s="59">
        <v>18</v>
      </c>
      <c r="O216" s="64" t="s">
        <v>135</v>
      </c>
      <c r="P216" s="55"/>
      <c r="Q216" s="20"/>
      <c r="R216" s="15" t="s">
        <v>24</v>
      </c>
      <c r="S216" s="15">
        <v>2.5000000000000001E-2</v>
      </c>
      <c r="T216" s="15">
        <v>2.6200000000000001E-2</v>
      </c>
      <c r="U216" s="15">
        <v>2.76E-2</v>
      </c>
      <c r="V216" s="15">
        <v>2.8899999999999999E-2</v>
      </c>
      <c r="W216" s="15">
        <v>3.04E-2</v>
      </c>
      <c r="X216" s="15" t="s">
        <v>99</v>
      </c>
    </row>
    <row r="217" spans="1:24" ht="24.75" thickBot="1">
      <c r="A217" s="59">
        <v>18</v>
      </c>
      <c r="B217" s="64" t="s">
        <v>135</v>
      </c>
      <c r="C217" s="55"/>
      <c r="D217" s="20"/>
      <c r="E217" s="15" t="s">
        <v>25</v>
      </c>
      <c r="F217" s="15">
        <f t="shared" si="35"/>
        <v>3.0999999999999999E-3</v>
      </c>
      <c r="G217" s="15">
        <f t="shared" si="35"/>
        <v>3.2000000000000002E-3</v>
      </c>
      <c r="H217" s="15">
        <f t="shared" si="35"/>
        <v>3.3999999999999998E-3</v>
      </c>
      <c r="I217" s="15">
        <f t="shared" si="35"/>
        <v>3.5999999999999999E-3</v>
      </c>
      <c r="J217" s="15">
        <f t="shared" si="35"/>
        <v>3.7000000000000002E-3</v>
      </c>
      <c r="K217" s="15" t="s">
        <v>280</v>
      </c>
      <c r="N217" s="59">
        <v>18</v>
      </c>
      <c r="O217" s="64" t="s">
        <v>135</v>
      </c>
      <c r="P217" s="55"/>
      <c r="Q217" s="20"/>
      <c r="R217" s="15" t="s">
        <v>25</v>
      </c>
      <c r="S217" s="15">
        <v>2.3199999999999998E-2</v>
      </c>
      <c r="T217" s="15">
        <v>2.4299999999999999E-2</v>
      </c>
      <c r="U217" s="15">
        <v>2.5600000000000001E-2</v>
      </c>
      <c r="V217" s="15">
        <v>2.6800000000000001E-2</v>
      </c>
      <c r="W217" s="15">
        <v>2.8199999999999999E-2</v>
      </c>
      <c r="X217" s="15" t="s">
        <v>99</v>
      </c>
    </row>
    <row r="218" spans="1:24" ht="24.75" thickBot="1">
      <c r="A218" s="59">
        <v>18</v>
      </c>
      <c r="B218" s="64" t="s">
        <v>135</v>
      </c>
      <c r="C218" s="55"/>
      <c r="D218" s="20"/>
      <c r="E218" s="15" t="s">
        <v>28</v>
      </c>
      <c r="F218" s="15">
        <f t="shared" si="35"/>
        <v>2.8E-3</v>
      </c>
      <c r="G218" s="15">
        <f t="shared" si="35"/>
        <v>3.0000000000000001E-3</v>
      </c>
      <c r="H218" s="15">
        <f t="shared" si="35"/>
        <v>3.0999999999999999E-3</v>
      </c>
      <c r="I218" s="15">
        <f t="shared" si="35"/>
        <v>3.3E-3</v>
      </c>
      <c r="J218" s="15">
        <f t="shared" si="35"/>
        <v>3.5000000000000001E-3</v>
      </c>
      <c r="K218" s="15" t="s">
        <v>280</v>
      </c>
      <c r="N218" s="59">
        <v>18</v>
      </c>
      <c r="O218" s="64" t="s">
        <v>135</v>
      </c>
      <c r="P218" s="55"/>
      <c r="Q218" s="20"/>
      <c r="R218" s="15" t="s">
        <v>28</v>
      </c>
      <c r="S218" s="15">
        <v>2.1399999999999999E-2</v>
      </c>
      <c r="T218" s="15">
        <v>2.2499999999999999E-2</v>
      </c>
      <c r="U218" s="15">
        <v>2.3599999999999999E-2</v>
      </c>
      <c r="V218" s="15">
        <v>2.4799999999999999E-2</v>
      </c>
      <c r="W218" s="15">
        <v>2.5999999999999999E-2</v>
      </c>
      <c r="X218" s="15" t="s">
        <v>99</v>
      </c>
    </row>
    <row r="219" spans="1:24" ht="24">
      <c r="A219" s="59">
        <v>19</v>
      </c>
      <c r="B219" s="64" t="s">
        <v>135</v>
      </c>
      <c r="C219" s="51" t="s">
        <v>100</v>
      </c>
      <c r="D219" s="16" t="s">
        <v>101</v>
      </c>
      <c r="E219" s="94" t="s">
        <v>9</v>
      </c>
      <c r="F219" s="97" t="s">
        <v>91</v>
      </c>
      <c r="G219" s="98"/>
      <c r="H219" s="98"/>
      <c r="I219" s="98"/>
      <c r="J219" s="99"/>
      <c r="K219" s="94" t="s">
        <v>92</v>
      </c>
      <c r="N219" s="59">
        <v>19</v>
      </c>
      <c r="O219" s="64" t="s">
        <v>135</v>
      </c>
      <c r="P219" s="51" t="s">
        <v>100</v>
      </c>
      <c r="Q219" s="16" t="s">
        <v>101</v>
      </c>
      <c r="R219" s="94" t="s">
        <v>9</v>
      </c>
      <c r="S219" s="97" t="s">
        <v>91</v>
      </c>
      <c r="T219" s="98"/>
      <c r="U219" s="98"/>
      <c r="V219" s="98"/>
      <c r="W219" s="99"/>
      <c r="X219" s="94" t="s">
        <v>92</v>
      </c>
    </row>
    <row r="220" spans="1:24" ht="24.75" thickBot="1">
      <c r="A220" s="59">
        <v>19</v>
      </c>
      <c r="B220" s="64" t="s">
        <v>135</v>
      </c>
      <c r="C220" s="52"/>
      <c r="D220" s="17" t="s">
        <v>102</v>
      </c>
      <c r="E220" s="95"/>
      <c r="F220" s="100" t="s">
        <v>93</v>
      </c>
      <c r="G220" s="101"/>
      <c r="H220" s="101"/>
      <c r="I220" s="101"/>
      <c r="J220" s="102"/>
      <c r="K220" s="95"/>
      <c r="N220" s="59">
        <v>19</v>
      </c>
      <c r="O220" s="64" t="s">
        <v>135</v>
      </c>
      <c r="P220" s="52"/>
      <c r="Q220" s="17" t="s">
        <v>102</v>
      </c>
      <c r="R220" s="95"/>
      <c r="S220" s="100" t="s">
        <v>93</v>
      </c>
      <c r="T220" s="101"/>
      <c r="U220" s="101"/>
      <c r="V220" s="101"/>
      <c r="W220" s="102"/>
      <c r="X220" s="95"/>
    </row>
    <row r="221" spans="1:24" ht="24.75" thickBot="1">
      <c r="A221" s="59">
        <v>19</v>
      </c>
      <c r="B221" s="64" t="s">
        <v>135</v>
      </c>
      <c r="C221" s="53"/>
      <c r="D221" s="18"/>
      <c r="E221" s="96"/>
      <c r="F221" s="14" t="s">
        <v>94</v>
      </c>
      <c r="G221" s="14" t="s">
        <v>95</v>
      </c>
      <c r="H221" s="14" t="s">
        <v>96</v>
      </c>
      <c r="I221" s="14" t="s">
        <v>97</v>
      </c>
      <c r="J221" s="14" t="s">
        <v>98</v>
      </c>
      <c r="K221" s="96"/>
      <c r="N221" s="59">
        <v>19</v>
      </c>
      <c r="O221" s="64" t="s">
        <v>135</v>
      </c>
      <c r="P221" s="53"/>
      <c r="Q221" s="18"/>
      <c r="R221" s="96"/>
      <c r="S221" s="14" t="s">
        <v>94</v>
      </c>
      <c r="T221" s="14" t="s">
        <v>95</v>
      </c>
      <c r="U221" s="14" t="s">
        <v>96</v>
      </c>
      <c r="V221" s="14" t="s">
        <v>97</v>
      </c>
      <c r="W221" s="14" t="s">
        <v>98</v>
      </c>
      <c r="X221" s="96"/>
    </row>
    <row r="222" spans="1:24" ht="24.75" thickBot="1">
      <c r="A222" s="59">
        <v>19</v>
      </c>
      <c r="B222" s="64" t="s">
        <v>135</v>
      </c>
      <c r="C222" s="54" t="s">
        <v>103</v>
      </c>
      <c r="D222" s="19" t="s">
        <v>104</v>
      </c>
      <c r="E222" s="15" t="s">
        <v>19</v>
      </c>
      <c r="F222" s="15">
        <f t="shared" ref="F222:J228" si="36">ROUND(S222/$M$2,4)</f>
        <v>6.1000000000000004E-3</v>
      </c>
      <c r="G222" s="15">
        <f t="shared" si="36"/>
        <v>6.4999999999999997E-3</v>
      </c>
      <c r="H222" s="15">
        <f t="shared" si="36"/>
        <v>6.7999999999999996E-3</v>
      </c>
      <c r="I222" s="15">
        <f t="shared" si="36"/>
        <v>7.1000000000000004E-3</v>
      </c>
      <c r="J222" s="15">
        <f t="shared" si="36"/>
        <v>7.4999999999999997E-3</v>
      </c>
      <c r="K222" s="15" t="s">
        <v>280</v>
      </c>
      <c r="N222" s="59">
        <v>19</v>
      </c>
      <c r="O222" s="64" t="s">
        <v>135</v>
      </c>
      <c r="P222" s="54" t="s">
        <v>103</v>
      </c>
      <c r="Q222" s="19" t="s">
        <v>104</v>
      </c>
      <c r="R222" s="15" t="s">
        <v>19</v>
      </c>
      <c r="S222" s="15">
        <f t="shared" ref="S222:W222" si="37">S211</f>
        <v>4.6300000000000001E-2</v>
      </c>
      <c r="T222" s="15">
        <f t="shared" si="37"/>
        <v>4.87E-2</v>
      </c>
      <c r="U222" s="15">
        <f t="shared" si="37"/>
        <v>5.1200000000000002E-2</v>
      </c>
      <c r="V222" s="15">
        <f t="shared" si="37"/>
        <v>5.3800000000000001E-2</v>
      </c>
      <c r="W222" s="15">
        <f t="shared" si="37"/>
        <v>5.6500000000000002E-2</v>
      </c>
      <c r="X222" s="15" t="s">
        <v>99</v>
      </c>
    </row>
    <row r="223" spans="1:24" ht="24.75" thickBot="1">
      <c r="A223" s="59">
        <v>19</v>
      </c>
      <c r="B223" s="64" t="s">
        <v>135</v>
      </c>
      <c r="C223" s="55"/>
      <c r="D223" s="20"/>
      <c r="E223" s="15" t="s">
        <v>20</v>
      </c>
      <c r="F223" s="15">
        <f t="shared" si="36"/>
        <v>4.7000000000000002E-3</v>
      </c>
      <c r="G223" s="15">
        <f t="shared" si="36"/>
        <v>5.0000000000000001E-3</v>
      </c>
      <c r="H223" s="15">
        <f t="shared" si="36"/>
        <v>5.1999999999999998E-3</v>
      </c>
      <c r="I223" s="15">
        <f t="shared" si="36"/>
        <v>5.4999999999999997E-3</v>
      </c>
      <c r="J223" s="15">
        <f t="shared" si="36"/>
        <v>5.7999999999999996E-3</v>
      </c>
      <c r="K223" s="15" t="s">
        <v>280</v>
      </c>
      <c r="N223" s="59">
        <v>19</v>
      </c>
      <c r="O223" s="64" t="s">
        <v>135</v>
      </c>
      <c r="P223" s="55"/>
      <c r="Q223" s="20"/>
      <c r="R223" s="15" t="s">
        <v>20</v>
      </c>
      <c r="S223" s="15">
        <f t="shared" ref="S223:W223" si="38">S212</f>
        <v>3.56E-2</v>
      </c>
      <c r="T223" s="15">
        <f t="shared" si="38"/>
        <v>3.7499999999999999E-2</v>
      </c>
      <c r="U223" s="15">
        <f t="shared" si="38"/>
        <v>3.9399999999999998E-2</v>
      </c>
      <c r="V223" s="15">
        <f t="shared" si="38"/>
        <v>4.1399999999999999E-2</v>
      </c>
      <c r="W223" s="15">
        <f t="shared" si="38"/>
        <v>4.3400000000000001E-2</v>
      </c>
      <c r="X223" s="15" t="s">
        <v>99</v>
      </c>
    </row>
    <row r="224" spans="1:24" ht="24.75" thickBot="1">
      <c r="A224" s="59">
        <v>19</v>
      </c>
      <c r="B224" s="64" t="s">
        <v>135</v>
      </c>
      <c r="C224" s="55"/>
      <c r="D224" s="20"/>
      <c r="E224" s="15" t="s">
        <v>21</v>
      </c>
      <c r="F224" s="15">
        <f t="shared" si="36"/>
        <v>4.0000000000000001E-3</v>
      </c>
      <c r="G224" s="15">
        <f t="shared" si="36"/>
        <v>4.1999999999999997E-3</v>
      </c>
      <c r="H224" s="15">
        <f t="shared" si="36"/>
        <v>4.4000000000000003E-3</v>
      </c>
      <c r="I224" s="15">
        <f t="shared" si="36"/>
        <v>4.7000000000000002E-3</v>
      </c>
      <c r="J224" s="15">
        <f t="shared" si="36"/>
        <v>4.8999999999999998E-3</v>
      </c>
      <c r="K224" s="15" t="s">
        <v>280</v>
      </c>
      <c r="N224" s="59">
        <v>19</v>
      </c>
      <c r="O224" s="64" t="s">
        <v>135</v>
      </c>
      <c r="P224" s="55"/>
      <c r="Q224" s="20"/>
      <c r="R224" s="15" t="s">
        <v>21</v>
      </c>
      <c r="S224" s="15">
        <f t="shared" ref="S224:W224" si="39">S213</f>
        <v>3.0300000000000001E-2</v>
      </c>
      <c r="T224" s="15">
        <f t="shared" si="39"/>
        <v>3.1899999999999998E-2</v>
      </c>
      <c r="U224" s="15">
        <f t="shared" si="39"/>
        <v>3.3399999999999999E-2</v>
      </c>
      <c r="V224" s="15">
        <f t="shared" si="39"/>
        <v>3.5099999999999999E-2</v>
      </c>
      <c r="W224" s="15">
        <f t="shared" si="39"/>
        <v>3.6900000000000002E-2</v>
      </c>
      <c r="X224" s="15" t="s">
        <v>99</v>
      </c>
    </row>
    <row r="225" spans="1:24" ht="24.75" thickBot="1">
      <c r="A225" s="59">
        <v>19</v>
      </c>
      <c r="B225" s="64" t="s">
        <v>135</v>
      </c>
      <c r="C225" s="55"/>
      <c r="D225" s="20"/>
      <c r="E225" s="15" t="s">
        <v>22</v>
      </c>
      <c r="F225" s="15">
        <f t="shared" si="36"/>
        <v>3.8E-3</v>
      </c>
      <c r="G225" s="15">
        <f t="shared" si="36"/>
        <v>4.0000000000000001E-3</v>
      </c>
      <c r="H225" s="15">
        <f t="shared" si="36"/>
        <v>4.1999999999999997E-3</v>
      </c>
      <c r="I225" s="15">
        <f t="shared" si="36"/>
        <v>4.4000000000000003E-3</v>
      </c>
      <c r="J225" s="15">
        <f t="shared" si="36"/>
        <v>4.5999999999999999E-3</v>
      </c>
      <c r="K225" s="15" t="s">
        <v>280</v>
      </c>
      <c r="N225" s="59">
        <v>19</v>
      </c>
      <c r="O225" s="64" t="s">
        <v>135</v>
      </c>
      <c r="P225" s="55"/>
      <c r="Q225" s="20"/>
      <c r="R225" s="15" t="s">
        <v>22</v>
      </c>
      <c r="S225" s="15">
        <f t="shared" ref="S225:W225" si="40">S214</f>
        <v>2.8500000000000001E-2</v>
      </c>
      <c r="T225" s="15">
        <f t="shared" si="40"/>
        <v>0.03</v>
      </c>
      <c r="U225" s="15">
        <f t="shared" si="40"/>
        <v>3.15E-2</v>
      </c>
      <c r="V225" s="15">
        <f t="shared" si="40"/>
        <v>3.3099999999999997E-2</v>
      </c>
      <c r="W225" s="15">
        <f t="shared" si="40"/>
        <v>3.4799999999999998E-2</v>
      </c>
      <c r="X225" s="15" t="s">
        <v>99</v>
      </c>
    </row>
    <row r="226" spans="1:24" ht="24.75" thickBot="1">
      <c r="A226" s="59">
        <v>19</v>
      </c>
      <c r="B226" s="64" t="s">
        <v>135</v>
      </c>
      <c r="C226" s="55"/>
      <c r="D226" s="20"/>
      <c r="E226" s="15" t="s">
        <v>23</v>
      </c>
      <c r="F226" s="15">
        <f t="shared" si="36"/>
        <v>3.5000000000000001E-3</v>
      </c>
      <c r="G226" s="15">
        <f t="shared" si="36"/>
        <v>3.7000000000000002E-3</v>
      </c>
      <c r="H226" s="15">
        <f t="shared" si="36"/>
        <v>3.8999999999999998E-3</v>
      </c>
      <c r="I226" s="15">
        <f t="shared" si="36"/>
        <v>4.1000000000000003E-3</v>
      </c>
      <c r="J226" s="15">
        <f t="shared" si="36"/>
        <v>4.3E-3</v>
      </c>
      <c r="K226" s="15" t="s">
        <v>280</v>
      </c>
      <c r="N226" s="59">
        <v>19</v>
      </c>
      <c r="O226" s="64" t="s">
        <v>135</v>
      </c>
      <c r="P226" s="55"/>
      <c r="Q226" s="20"/>
      <c r="R226" s="15" t="s">
        <v>23</v>
      </c>
      <c r="S226" s="15">
        <f t="shared" ref="S226:W226" si="41">S215</f>
        <v>2.6700000000000002E-2</v>
      </c>
      <c r="T226" s="15">
        <f t="shared" si="41"/>
        <v>2.81E-2</v>
      </c>
      <c r="U226" s="15">
        <f t="shared" si="41"/>
        <v>2.9600000000000001E-2</v>
      </c>
      <c r="V226" s="15">
        <f t="shared" si="41"/>
        <v>3.1E-2</v>
      </c>
      <c r="W226" s="15">
        <f t="shared" si="41"/>
        <v>3.2599999999999997E-2</v>
      </c>
      <c r="X226" s="15" t="s">
        <v>99</v>
      </c>
    </row>
    <row r="227" spans="1:24" ht="24.75" thickBot="1">
      <c r="A227" s="59">
        <v>19</v>
      </c>
      <c r="B227" s="64" t="s">
        <v>135</v>
      </c>
      <c r="C227" s="55"/>
      <c r="D227" s="20"/>
      <c r="E227" s="15" t="s">
        <v>24</v>
      </c>
      <c r="F227" s="15">
        <f t="shared" si="36"/>
        <v>3.3E-3</v>
      </c>
      <c r="G227" s="15">
        <f t="shared" si="36"/>
        <v>3.5000000000000001E-3</v>
      </c>
      <c r="H227" s="15">
        <f t="shared" si="36"/>
        <v>3.7000000000000002E-3</v>
      </c>
      <c r="I227" s="15">
        <f t="shared" si="36"/>
        <v>3.8E-3</v>
      </c>
      <c r="J227" s="15">
        <f t="shared" si="36"/>
        <v>4.0000000000000001E-3</v>
      </c>
      <c r="K227" s="15" t="s">
        <v>280</v>
      </c>
      <c r="N227" s="59">
        <v>19</v>
      </c>
      <c r="O227" s="64" t="s">
        <v>135</v>
      </c>
      <c r="P227" s="55"/>
      <c r="Q227" s="20"/>
      <c r="R227" s="15" t="s">
        <v>24</v>
      </c>
      <c r="S227" s="15">
        <f t="shared" ref="S227:W227" si="42">S216</f>
        <v>2.5000000000000001E-2</v>
      </c>
      <c r="T227" s="15">
        <f t="shared" si="42"/>
        <v>2.6200000000000001E-2</v>
      </c>
      <c r="U227" s="15">
        <f t="shared" si="42"/>
        <v>2.76E-2</v>
      </c>
      <c r="V227" s="15">
        <f t="shared" si="42"/>
        <v>2.8899999999999999E-2</v>
      </c>
      <c r="W227" s="15">
        <f t="shared" si="42"/>
        <v>3.04E-2</v>
      </c>
      <c r="X227" s="15" t="s">
        <v>99</v>
      </c>
    </row>
    <row r="228" spans="1:24" ht="24.75" thickBot="1">
      <c r="A228" s="59">
        <v>19</v>
      </c>
      <c r="B228" s="64" t="s">
        <v>135</v>
      </c>
      <c r="C228" s="55"/>
      <c r="D228" s="20"/>
      <c r="E228" s="15" t="s">
        <v>25</v>
      </c>
      <c r="F228" s="15">
        <f t="shared" si="36"/>
        <v>3.0999999999999999E-3</v>
      </c>
      <c r="G228" s="15">
        <f t="shared" si="36"/>
        <v>3.2000000000000002E-3</v>
      </c>
      <c r="H228" s="15">
        <f t="shared" si="36"/>
        <v>3.3999999999999998E-3</v>
      </c>
      <c r="I228" s="15">
        <f t="shared" si="36"/>
        <v>3.5999999999999999E-3</v>
      </c>
      <c r="J228" s="15">
        <f t="shared" si="36"/>
        <v>3.7000000000000002E-3</v>
      </c>
      <c r="K228" s="15" t="s">
        <v>280</v>
      </c>
      <c r="N228" s="59">
        <v>19</v>
      </c>
      <c r="O228" s="64" t="s">
        <v>135</v>
      </c>
      <c r="P228" s="55"/>
      <c r="Q228" s="20"/>
      <c r="R228" s="15" t="s">
        <v>25</v>
      </c>
      <c r="S228" s="15">
        <f t="shared" ref="S228:W228" si="43">S217</f>
        <v>2.3199999999999998E-2</v>
      </c>
      <c r="T228" s="15">
        <f t="shared" si="43"/>
        <v>2.4299999999999999E-2</v>
      </c>
      <c r="U228" s="15">
        <f t="shared" si="43"/>
        <v>2.5600000000000001E-2</v>
      </c>
      <c r="V228" s="15">
        <f t="shared" si="43"/>
        <v>2.6800000000000001E-2</v>
      </c>
      <c r="W228" s="15">
        <f t="shared" si="43"/>
        <v>2.8199999999999999E-2</v>
      </c>
      <c r="X228" s="15" t="s">
        <v>99</v>
      </c>
    </row>
    <row r="229" spans="1:24" ht="24">
      <c r="A229" s="59">
        <v>20</v>
      </c>
      <c r="B229" s="64" t="s">
        <v>135</v>
      </c>
      <c r="C229" s="51" t="s">
        <v>100</v>
      </c>
      <c r="D229" s="16" t="s">
        <v>101</v>
      </c>
      <c r="E229" s="94" t="s">
        <v>9</v>
      </c>
      <c r="F229" s="97" t="s">
        <v>91</v>
      </c>
      <c r="G229" s="98"/>
      <c r="H229" s="98"/>
      <c r="I229" s="98"/>
      <c r="J229" s="99"/>
      <c r="K229" s="94" t="s">
        <v>92</v>
      </c>
      <c r="N229" s="59">
        <v>20</v>
      </c>
      <c r="O229" s="64" t="s">
        <v>135</v>
      </c>
      <c r="P229" s="51" t="s">
        <v>100</v>
      </c>
      <c r="Q229" s="16" t="s">
        <v>101</v>
      </c>
      <c r="R229" s="94" t="s">
        <v>9</v>
      </c>
      <c r="S229" s="97" t="s">
        <v>91</v>
      </c>
      <c r="T229" s="98"/>
      <c r="U229" s="98"/>
      <c r="V229" s="98"/>
      <c r="W229" s="99"/>
      <c r="X229" s="94" t="s">
        <v>92</v>
      </c>
    </row>
    <row r="230" spans="1:24" ht="24.75" thickBot="1">
      <c r="A230" s="59">
        <v>20</v>
      </c>
      <c r="B230" s="64" t="s">
        <v>135</v>
      </c>
      <c r="C230" s="52"/>
      <c r="D230" s="17" t="s">
        <v>102</v>
      </c>
      <c r="E230" s="95"/>
      <c r="F230" s="100" t="s">
        <v>93</v>
      </c>
      <c r="G230" s="101"/>
      <c r="H230" s="101"/>
      <c r="I230" s="101"/>
      <c r="J230" s="102"/>
      <c r="K230" s="95"/>
      <c r="N230" s="59">
        <v>20</v>
      </c>
      <c r="O230" s="64" t="s">
        <v>135</v>
      </c>
      <c r="P230" s="52"/>
      <c r="Q230" s="17" t="s">
        <v>102</v>
      </c>
      <c r="R230" s="95"/>
      <c r="S230" s="100" t="s">
        <v>93</v>
      </c>
      <c r="T230" s="101"/>
      <c r="U230" s="101"/>
      <c r="V230" s="101"/>
      <c r="W230" s="102"/>
      <c r="X230" s="95"/>
    </row>
    <row r="231" spans="1:24" ht="24.75" thickBot="1">
      <c r="A231" s="59">
        <v>20</v>
      </c>
      <c r="B231" s="64" t="s">
        <v>135</v>
      </c>
      <c r="C231" s="53"/>
      <c r="D231" s="18"/>
      <c r="E231" s="96"/>
      <c r="F231" s="14" t="s">
        <v>94</v>
      </c>
      <c r="G231" s="14" t="s">
        <v>95</v>
      </c>
      <c r="H231" s="14" t="s">
        <v>96</v>
      </c>
      <c r="I231" s="14" t="s">
        <v>97</v>
      </c>
      <c r="J231" s="14" t="s">
        <v>98</v>
      </c>
      <c r="K231" s="96"/>
      <c r="N231" s="59">
        <v>20</v>
      </c>
      <c r="O231" s="64" t="s">
        <v>135</v>
      </c>
      <c r="P231" s="53"/>
      <c r="Q231" s="18"/>
      <c r="R231" s="96"/>
      <c r="S231" s="14" t="s">
        <v>94</v>
      </c>
      <c r="T231" s="14" t="s">
        <v>95</v>
      </c>
      <c r="U231" s="14" t="s">
        <v>96</v>
      </c>
      <c r="V231" s="14" t="s">
        <v>97</v>
      </c>
      <c r="W231" s="14" t="s">
        <v>98</v>
      </c>
      <c r="X231" s="96"/>
    </row>
    <row r="232" spans="1:24" ht="24.75" thickBot="1">
      <c r="A232" s="59">
        <v>20</v>
      </c>
      <c r="B232" s="64" t="s">
        <v>135</v>
      </c>
      <c r="C232" s="54" t="s">
        <v>103</v>
      </c>
      <c r="D232" s="19" t="s">
        <v>104</v>
      </c>
      <c r="E232" s="15" t="s">
        <v>19</v>
      </c>
      <c r="F232" s="15">
        <f t="shared" ref="F232:J238" si="44">ROUND(S232/$M$2,4)</f>
        <v>6.1000000000000004E-3</v>
      </c>
      <c r="G232" s="15">
        <f t="shared" si="44"/>
        <v>6.4999999999999997E-3</v>
      </c>
      <c r="H232" s="15">
        <f t="shared" si="44"/>
        <v>6.7999999999999996E-3</v>
      </c>
      <c r="I232" s="15">
        <f t="shared" si="44"/>
        <v>7.1000000000000004E-3</v>
      </c>
      <c r="J232" s="15">
        <f t="shared" si="44"/>
        <v>7.4999999999999997E-3</v>
      </c>
      <c r="K232" s="15" t="s">
        <v>280</v>
      </c>
      <c r="N232" s="59">
        <v>20</v>
      </c>
      <c r="O232" s="64" t="s">
        <v>135</v>
      </c>
      <c r="P232" s="54" t="s">
        <v>103</v>
      </c>
      <c r="Q232" s="19" t="s">
        <v>104</v>
      </c>
      <c r="R232" s="15" t="s">
        <v>19</v>
      </c>
      <c r="S232" s="15">
        <f t="shared" ref="S232:W232" si="45">S211</f>
        <v>4.6300000000000001E-2</v>
      </c>
      <c r="T232" s="15">
        <f t="shared" si="45"/>
        <v>4.87E-2</v>
      </c>
      <c r="U232" s="15">
        <f t="shared" si="45"/>
        <v>5.1200000000000002E-2</v>
      </c>
      <c r="V232" s="15">
        <f t="shared" si="45"/>
        <v>5.3800000000000001E-2</v>
      </c>
      <c r="W232" s="15">
        <f t="shared" si="45"/>
        <v>5.6500000000000002E-2</v>
      </c>
      <c r="X232" s="15" t="s">
        <v>99</v>
      </c>
    </row>
    <row r="233" spans="1:24" ht="24.75" thickBot="1">
      <c r="A233" s="59">
        <v>20</v>
      </c>
      <c r="B233" s="64" t="s">
        <v>135</v>
      </c>
      <c r="C233" s="55"/>
      <c r="D233" s="20"/>
      <c r="E233" s="15" t="s">
        <v>20</v>
      </c>
      <c r="F233" s="15">
        <f t="shared" si="44"/>
        <v>4.7000000000000002E-3</v>
      </c>
      <c r="G233" s="15">
        <f t="shared" si="44"/>
        <v>5.0000000000000001E-3</v>
      </c>
      <c r="H233" s="15">
        <f t="shared" si="44"/>
        <v>5.1999999999999998E-3</v>
      </c>
      <c r="I233" s="15">
        <f t="shared" si="44"/>
        <v>5.4999999999999997E-3</v>
      </c>
      <c r="J233" s="15">
        <f t="shared" si="44"/>
        <v>5.7999999999999996E-3</v>
      </c>
      <c r="K233" s="15" t="s">
        <v>280</v>
      </c>
      <c r="N233" s="59">
        <v>20</v>
      </c>
      <c r="O233" s="64" t="s">
        <v>135</v>
      </c>
      <c r="P233" s="55"/>
      <c r="Q233" s="20"/>
      <c r="R233" s="15" t="s">
        <v>20</v>
      </c>
      <c r="S233" s="15">
        <f t="shared" ref="S233:W233" si="46">S212</f>
        <v>3.56E-2</v>
      </c>
      <c r="T233" s="15">
        <f t="shared" si="46"/>
        <v>3.7499999999999999E-2</v>
      </c>
      <c r="U233" s="15">
        <f t="shared" si="46"/>
        <v>3.9399999999999998E-2</v>
      </c>
      <c r="V233" s="15">
        <f t="shared" si="46"/>
        <v>4.1399999999999999E-2</v>
      </c>
      <c r="W233" s="15">
        <f t="shared" si="46"/>
        <v>4.3400000000000001E-2</v>
      </c>
      <c r="X233" s="15" t="s">
        <v>99</v>
      </c>
    </row>
    <row r="234" spans="1:24" ht="24.75" thickBot="1">
      <c r="A234" s="59">
        <v>20</v>
      </c>
      <c r="B234" s="64" t="s">
        <v>135</v>
      </c>
      <c r="C234" s="55"/>
      <c r="D234" s="20"/>
      <c r="E234" s="15" t="s">
        <v>21</v>
      </c>
      <c r="F234" s="15">
        <f t="shared" si="44"/>
        <v>4.0000000000000001E-3</v>
      </c>
      <c r="G234" s="15">
        <f t="shared" si="44"/>
        <v>4.1999999999999997E-3</v>
      </c>
      <c r="H234" s="15">
        <f t="shared" si="44"/>
        <v>4.4000000000000003E-3</v>
      </c>
      <c r="I234" s="15">
        <f t="shared" si="44"/>
        <v>4.7000000000000002E-3</v>
      </c>
      <c r="J234" s="15">
        <f t="shared" si="44"/>
        <v>4.8999999999999998E-3</v>
      </c>
      <c r="K234" s="15" t="s">
        <v>280</v>
      </c>
      <c r="N234" s="59">
        <v>20</v>
      </c>
      <c r="O234" s="64" t="s">
        <v>135</v>
      </c>
      <c r="P234" s="55"/>
      <c r="Q234" s="20"/>
      <c r="R234" s="15" t="s">
        <v>21</v>
      </c>
      <c r="S234" s="15">
        <f t="shared" ref="S234:W234" si="47">S213</f>
        <v>3.0300000000000001E-2</v>
      </c>
      <c r="T234" s="15">
        <f t="shared" si="47"/>
        <v>3.1899999999999998E-2</v>
      </c>
      <c r="U234" s="15">
        <f t="shared" si="47"/>
        <v>3.3399999999999999E-2</v>
      </c>
      <c r="V234" s="15">
        <f t="shared" si="47"/>
        <v>3.5099999999999999E-2</v>
      </c>
      <c r="W234" s="15">
        <f t="shared" si="47"/>
        <v>3.6900000000000002E-2</v>
      </c>
      <c r="X234" s="15" t="s">
        <v>99</v>
      </c>
    </row>
    <row r="235" spans="1:24" ht="24.75" thickBot="1">
      <c r="A235" s="59">
        <v>20</v>
      </c>
      <c r="B235" s="64" t="s">
        <v>135</v>
      </c>
      <c r="C235" s="55"/>
      <c r="D235" s="20"/>
      <c r="E235" s="15" t="s">
        <v>22</v>
      </c>
      <c r="F235" s="15">
        <f t="shared" si="44"/>
        <v>3.8E-3</v>
      </c>
      <c r="G235" s="15">
        <f t="shared" si="44"/>
        <v>4.0000000000000001E-3</v>
      </c>
      <c r="H235" s="15">
        <f t="shared" si="44"/>
        <v>4.1999999999999997E-3</v>
      </c>
      <c r="I235" s="15">
        <f t="shared" si="44"/>
        <v>4.4000000000000003E-3</v>
      </c>
      <c r="J235" s="15">
        <f t="shared" si="44"/>
        <v>4.5999999999999999E-3</v>
      </c>
      <c r="K235" s="15" t="s">
        <v>280</v>
      </c>
      <c r="N235" s="59">
        <v>20</v>
      </c>
      <c r="O235" s="64" t="s">
        <v>135</v>
      </c>
      <c r="P235" s="55"/>
      <c r="Q235" s="20"/>
      <c r="R235" s="15" t="s">
        <v>22</v>
      </c>
      <c r="S235" s="15">
        <f t="shared" ref="S235:W235" si="48">S214</f>
        <v>2.8500000000000001E-2</v>
      </c>
      <c r="T235" s="15">
        <f t="shared" si="48"/>
        <v>0.03</v>
      </c>
      <c r="U235" s="15">
        <f t="shared" si="48"/>
        <v>3.15E-2</v>
      </c>
      <c r="V235" s="15">
        <f t="shared" si="48"/>
        <v>3.3099999999999997E-2</v>
      </c>
      <c r="W235" s="15">
        <f t="shared" si="48"/>
        <v>3.4799999999999998E-2</v>
      </c>
      <c r="X235" s="15" t="s">
        <v>99</v>
      </c>
    </row>
    <row r="236" spans="1:24" ht="24.75" thickBot="1">
      <c r="A236" s="59">
        <v>20</v>
      </c>
      <c r="B236" s="64" t="s">
        <v>135</v>
      </c>
      <c r="C236" s="55"/>
      <c r="D236" s="20"/>
      <c r="E236" s="15" t="s">
        <v>23</v>
      </c>
      <c r="F236" s="15">
        <f t="shared" si="44"/>
        <v>3.5000000000000001E-3</v>
      </c>
      <c r="G236" s="15">
        <f t="shared" si="44"/>
        <v>3.7000000000000002E-3</v>
      </c>
      <c r="H236" s="15">
        <f t="shared" si="44"/>
        <v>3.8999999999999998E-3</v>
      </c>
      <c r="I236" s="15">
        <f t="shared" si="44"/>
        <v>4.1000000000000003E-3</v>
      </c>
      <c r="J236" s="15">
        <f t="shared" si="44"/>
        <v>4.3E-3</v>
      </c>
      <c r="K236" s="15" t="s">
        <v>280</v>
      </c>
      <c r="N236" s="59">
        <v>20</v>
      </c>
      <c r="O236" s="64" t="s">
        <v>135</v>
      </c>
      <c r="P236" s="55"/>
      <c r="Q236" s="20"/>
      <c r="R236" s="15" t="s">
        <v>23</v>
      </c>
      <c r="S236" s="15">
        <f t="shared" ref="S236:W236" si="49">S215</f>
        <v>2.6700000000000002E-2</v>
      </c>
      <c r="T236" s="15">
        <f t="shared" si="49"/>
        <v>2.81E-2</v>
      </c>
      <c r="U236" s="15">
        <f t="shared" si="49"/>
        <v>2.9600000000000001E-2</v>
      </c>
      <c r="V236" s="15">
        <f t="shared" si="49"/>
        <v>3.1E-2</v>
      </c>
      <c r="W236" s="15">
        <f t="shared" si="49"/>
        <v>3.2599999999999997E-2</v>
      </c>
      <c r="X236" s="15" t="s">
        <v>99</v>
      </c>
    </row>
    <row r="237" spans="1:24" ht="24.75" thickBot="1">
      <c r="A237" s="59">
        <v>20</v>
      </c>
      <c r="B237" s="64" t="s">
        <v>135</v>
      </c>
      <c r="C237" s="55"/>
      <c r="D237" s="20"/>
      <c r="E237" s="15" t="s">
        <v>24</v>
      </c>
      <c r="F237" s="15">
        <f t="shared" si="44"/>
        <v>3.3E-3</v>
      </c>
      <c r="G237" s="15">
        <f t="shared" si="44"/>
        <v>3.5000000000000001E-3</v>
      </c>
      <c r="H237" s="15">
        <f t="shared" si="44"/>
        <v>3.7000000000000002E-3</v>
      </c>
      <c r="I237" s="15">
        <f t="shared" si="44"/>
        <v>3.8E-3</v>
      </c>
      <c r="J237" s="15">
        <f t="shared" si="44"/>
        <v>4.0000000000000001E-3</v>
      </c>
      <c r="K237" s="15" t="s">
        <v>280</v>
      </c>
      <c r="N237" s="59">
        <v>20</v>
      </c>
      <c r="O237" s="64" t="s">
        <v>135</v>
      </c>
      <c r="P237" s="55"/>
      <c r="Q237" s="20"/>
      <c r="R237" s="15" t="s">
        <v>24</v>
      </c>
      <c r="S237" s="15">
        <f t="shared" ref="S237:W237" si="50">S216</f>
        <v>2.5000000000000001E-2</v>
      </c>
      <c r="T237" s="15">
        <f t="shared" si="50"/>
        <v>2.6200000000000001E-2</v>
      </c>
      <c r="U237" s="15">
        <f t="shared" si="50"/>
        <v>2.76E-2</v>
      </c>
      <c r="V237" s="15">
        <f t="shared" si="50"/>
        <v>2.8899999999999999E-2</v>
      </c>
      <c r="W237" s="15">
        <f t="shared" si="50"/>
        <v>3.04E-2</v>
      </c>
      <c r="X237" s="15" t="s">
        <v>99</v>
      </c>
    </row>
    <row r="238" spans="1:24" ht="24.75" thickBot="1">
      <c r="A238" s="59">
        <v>20</v>
      </c>
      <c r="B238" s="64" t="s">
        <v>135</v>
      </c>
      <c r="C238" s="55"/>
      <c r="D238" s="20"/>
      <c r="E238" s="15" t="s">
        <v>25</v>
      </c>
      <c r="F238" s="15">
        <f t="shared" si="44"/>
        <v>3.0999999999999999E-3</v>
      </c>
      <c r="G238" s="15">
        <f t="shared" si="44"/>
        <v>3.2000000000000002E-3</v>
      </c>
      <c r="H238" s="15">
        <f t="shared" si="44"/>
        <v>3.3999999999999998E-3</v>
      </c>
      <c r="I238" s="15">
        <f t="shared" si="44"/>
        <v>3.5999999999999999E-3</v>
      </c>
      <c r="J238" s="15">
        <f t="shared" si="44"/>
        <v>3.7000000000000002E-3</v>
      </c>
      <c r="K238" s="15" t="s">
        <v>280</v>
      </c>
      <c r="N238" s="59">
        <v>20</v>
      </c>
      <c r="O238" s="64" t="s">
        <v>135</v>
      </c>
      <c r="P238" s="55"/>
      <c r="Q238" s="20"/>
      <c r="R238" s="15" t="s">
        <v>25</v>
      </c>
      <c r="S238" s="15">
        <f t="shared" ref="S238:W238" si="51">S217</f>
        <v>2.3199999999999998E-2</v>
      </c>
      <c r="T238" s="15">
        <f t="shared" si="51"/>
        <v>2.4299999999999999E-2</v>
      </c>
      <c r="U238" s="15">
        <f t="shared" si="51"/>
        <v>2.5600000000000001E-2</v>
      </c>
      <c r="V238" s="15">
        <f t="shared" si="51"/>
        <v>2.6800000000000001E-2</v>
      </c>
      <c r="W238" s="15">
        <f t="shared" si="51"/>
        <v>2.8199999999999999E-2</v>
      </c>
      <c r="X238" s="15" t="s">
        <v>99</v>
      </c>
    </row>
    <row r="239" spans="1:24" ht="24">
      <c r="A239" s="59">
        <v>21</v>
      </c>
      <c r="B239" s="64" t="s">
        <v>135</v>
      </c>
      <c r="C239" s="51" t="s">
        <v>100</v>
      </c>
      <c r="D239" s="16" t="s">
        <v>101</v>
      </c>
      <c r="E239" s="94" t="s">
        <v>9</v>
      </c>
      <c r="F239" s="97" t="s">
        <v>91</v>
      </c>
      <c r="G239" s="98"/>
      <c r="H239" s="98"/>
      <c r="I239" s="98"/>
      <c r="J239" s="99"/>
      <c r="K239" s="94" t="s">
        <v>92</v>
      </c>
      <c r="N239" s="59">
        <v>21</v>
      </c>
      <c r="O239" s="64" t="s">
        <v>135</v>
      </c>
      <c r="P239" s="51" t="s">
        <v>100</v>
      </c>
      <c r="Q239" s="16" t="s">
        <v>101</v>
      </c>
      <c r="R239" s="94" t="s">
        <v>9</v>
      </c>
      <c r="S239" s="97" t="s">
        <v>91</v>
      </c>
      <c r="T239" s="98"/>
      <c r="U239" s="98"/>
      <c r="V239" s="98"/>
      <c r="W239" s="99"/>
      <c r="X239" s="94" t="s">
        <v>92</v>
      </c>
    </row>
    <row r="240" spans="1:24" ht="24.75" thickBot="1">
      <c r="A240" s="59">
        <v>21</v>
      </c>
      <c r="B240" s="64" t="s">
        <v>135</v>
      </c>
      <c r="C240" s="52"/>
      <c r="D240" s="17" t="s">
        <v>102</v>
      </c>
      <c r="E240" s="95"/>
      <c r="F240" s="100" t="s">
        <v>93</v>
      </c>
      <c r="G240" s="101"/>
      <c r="H240" s="101"/>
      <c r="I240" s="101"/>
      <c r="J240" s="102"/>
      <c r="K240" s="95"/>
      <c r="N240" s="59">
        <v>21</v>
      </c>
      <c r="O240" s="64" t="s">
        <v>135</v>
      </c>
      <c r="P240" s="52"/>
      <c r="Q240" s="17" t="s">
        <v>102</v>
      </c>
      <c r="R240" s="95"/>
      <c r="S240" s="100" t="s">
        <v>93</v>
      </c>
      <c r="T240" s="101"/>
      <c r="U240" s="101"/>
      <c r="V240" s="101"/>
      <c r="W240" s="102"/>
      <c r="X240" s="95"/>
    </row>
    <row r="241" spans="1:24" ht="24.75" thickBot="1">
      <c r="A241" s="59">
        <v>21</v>
      </c>
      <c r="B241" s="64" t="s">
        <v>135</v>
      </c>
      <c r="C241" s="53"/>
      <c r="D241" s="18"/>
      <c r="E241" s="96"/>
      <c r="F241" s="14" t="s">
        <v>94</v>
      </c>
      <c r="G241" s="14" t="s">
        <v>95</v>
      </c>
      <c r="H241" s="14" t="s">
        <v>96</v>
      </c>
      <c r="I241" s="14" t="s">
        <v>97</v>
      </c>
      <c r="J241" s="14" t="s">
        <v>98</v>
      </c>
      <c r="K241" s="96"/>
      <c r="N241" s="59">
        <v>21</v>
      </c>
      <c r="O241" s="64" t="s">
        <v>135</v>
      </c>
      <c r="P241" s="53"/>
      <c r="Q241" s="18"/>
      <c r="R241" s="96"/>
      <c r="S241" s="14" t="s">
        <v>94</v>
      </c>
      <c r="T241" s="14" t="s">
        <v>95</v>
      </c>
      <c r="U241" s="14" t="s">
        <v>96</v>
      </c>
      <c r="V241" s="14" t="s">
        <v>97</v>
      </c>
      <c r="W241" s="14" t="s">
        <v>98</v>
      </c>
      <c r="X241" s="96"/>
    </row>
    <row r="242" spans="1:24" ht="24.75" thickBot="1">
      <c r="A242" s="59">
        <v>21</v>
      </c>
      <c r="B242" s="64" t="s">
        <v>135</v>
      </c>
      <c r="C242" s="54" t="s">
        <v>103</v>
      </c>
      <c r="D242" s="19" t="s">
        <v>104</v>
      </c>
      <c r="E242" s="15" t="s">
        <v>19</v>
      </c>
      <c r="F242" s="15">
        <f t="shared" ref="F242:J247" si="52">ROUND(S242/$M$2,4)</f>
        <v>6.1000000000000004E-3</v>
      </c>
      <c r="G242" s="15">
        <f t="shared" si="52"/>
        <v>7.1999999999999998E-3</v>
      </c>
      <c r="H242" s="15">
        <f t="shared" si="52"/>
        <v>7.4999999999999997E-3</v>
      </c>
      <c r="I242" s="15">
        <f t="shared" si="52"/>
        <v>7.9000000000000008E-3</v>
      </c>
      <c r="J242" s="15">
        <f t="shared" si="52"/>
        <v>8.3000000000000001E-3</v>
      </c>
      <c r="K242" s="15" t="s">
        <v>280</v>
      </c>
      <c r="N242" s="59">
        <v>21</v>
      </c>
      <c r="O242" s="64" t="s">
        <v>135</v>
      </c>
      <c r="P242" s="54" t="s">
        <v>103</v>
      </c>
      <c r="Q242" s="19" t="s">
        <v>104</v>
      </c>
      <c r="R242" s="15" t="s">
        <v>19</v>
      </c>
      <c r="S242" s="15">
        <f>S211</f>
        <v>4.6300000000000001E-2</v>
      </c>
      <c r="T242" s="15">
        <v>5.4100000000000002E-2</v>
      </c>
      <c r="U242" s="15">
        <v>5.6800000000000003E-2</v>
      </c>
      <c r="V242" s="15">
        <v>5.9700000000000003E-2</v>
      </c>
      <c r="W242" s="15">
        <v>6.2700000000000006E-2</v>
      </c>
      <c r="X242" s="15" t="s">
        <v>99</v>
      </c>
    </row>
    <row r="243" spans="1:24" ht="24.75" thickBot="1">
      <c r="A243" s="59">
        <v>21</v>
      </c>
      <c r="B243" s="64" t="s">
        <v>135</v>
      </c>
      <c r="C243" s="55"/>
      <c r="D243" s="20"/>
      <c r="E243" s="15" t="s">
        <v>20</v>
      </c>
      <c r="F243" s="15">
        <f t="shared" si="52"/>
        <v>4.7000000000000002E-3</v>
      </c>
      <c r="G243" s="15">
        <f t="shared" si="52"/>
        <v>5.4999999999999997E-3</v>
      </c>
      <c r="H243" s="15">
        <f t="shared" si="52"/>
        <v>5.7999999999999996E-3</v>
      </c>
      <c r="I243" s="15">
        <f t="shared" si="52"/>
        <v>6.1000000000000004E-3</v>
      </c>
      <c r="J243" s="15">
        <f t="shared" si="52"/>
        <v>6.4000000000000003E-3</v>
      </c>
      <c r="K243" s="15" t="s">
        <v>280</v>
      </c>
      <c r="N243" s="59">
        <v>21</v>
      </c>
      <c r="O243" s="64" t="s">
        <v>135</v>
      </c>
      <c r="P243" s="55"/>
      <c r="Q243" s="20"/>
      <c r="R243" s="15" t="s">
        <v>20</v>
      </c>
      <c r="S243" s="15">
        <f>S212</f>
        <v>3.56E-2</v>
      </c>
      <c r="T243" s="15">
        <v>4.1599999999999998E-2</v>
      </c>
      <c r="U243" s="15">
        <v>4.3700000000000003E-2</v>
      </c>
      <c r="V243" s="15">
        <v>4.5900000000000003E-2</v>
      </c>
      <c r="W243" s="15">
        <v>4.82E-2</v>
      </c>
      <c r="X243" s="15" t="s">
        <v>99</v>
      </c>
    </row>
    <row r="244" spans="1:24" ht="24.75" thickBot="1">
      <c r="A244" s="59">
        <v>21</v>
      </c>
      <c r="B244" s="64" t="s">
        <v>135</v>
      </c>
      <c r="C244" s="55"/>
      <c r="D244" s="20"/>
      <c r="E244" s="15" t="s">
        <v>21</v>
      </c>
      <c r="F244" s="15">
        <f t="shared" si="52"/>
        <v>4.0000000000000001E-3</v>
      </c>
      <c r="G244" s="15">
        <f t="shared" si="52"/>
        <v>4.7000000000000002E-3</v>
      </c>
      <c r="H244" s="15">
        <f t="shared" si="52"/>
        <v>4.8999999999999998E-3</v>
      </c>
      <c r="I244" s="15">
        <f t="shared" si="52"/>
        <v>5.1999999999999998E-3</v>
      </c>
      <c r="J244" s="15">
        <f t="shared" si="52"/>
        <v>5.4000000000000003E-3</v>
      </c>
      <c r="K244" s="15" t="s">
        <v>280</v>
      </c>
      <c r="N244" s="59">
        <v>21</v>
      </c>
      <c r="O244" s="64" t="s">
        <v>135</v>
      </c>
      <c r="P244" s="55"/>
      <c r="Q244" s="20"/>
      <c r="R244" s="15" t="s">
        <v>21</v>
      </c>
      <c r="S244" s="15">
        <f>S213</f>
        <v>3.0300000000000001E-2</v>
      </c>
      <c r="T244" s="15">
        <v>3.5400000000000001E-2</v>
      </c>
      <c r="U244" s="15">
        <v>3.7100000000000001E-2</v>
      </c>
      <c r="V244" s="15">
        <v>3.9E-2</v>
      </c>
      <c r="W244" s="15">
        <v>4.1000000000000002E-2</v>
      </c>
      <c r="X244" s="15" t="s">
        <v>99</v>
      </c>
    </row>
    <row r="245" spans="1:24" ht="24.75" thickBot="1">
      <c r="A245" s="59">
        <v>21</v>
      </c>
      <c r="B245" s="64" t="s">
        <v>135</v>
      </c>
      <c r="C245" s="55"/>
      <c r="D245" s="20"/>
      <c r="E245" s="15" t="s">
        <v>23</v>
      </c>
      <c r="F245" s="15">
        <f t="shared" si="52"/>
        <v>3.8E-3</v>
      </c>
      <c r="G245" s="15">
        <f t="shared" si="52"/>
        <v>4.1000000000000003E-3</v>
      </c>
      <c r="H245" s="15">
        <f t="shared" si="52"/>
        <v>4.4000000000000003E-3</v>
      </c>
      <c r="I245" s="15">
        <f t="shared" si="52"/>
        <v>4.5999999999999999E-3</v>
      </c>
      <c r="J245" s="15">
        <f t="shared" si="52"/>
        <v>4.7999999999999996E-3</v>
      </c>
      <c r="K245" s="15" t="s">
        <v>280</v>
      </c>
      <c r="N245" s="59">
        <v>21</v>
      </c>
      <c r="O245" s="64" t="s">
        <v>135</v>
      </c>
      <c r="P245" s="55"/>
      <c r="Q245" s="20"/>
      <c r="R245" s="15" t="s">
        <v>23</v>
      </c>
      <c r="S245" s="15">
        <f>S214</f>
        <v>2.8500000000000001E-2</v>
      </c>
      <c r="T245" s="15">
        <v>3.1199999999999999E-2</v>
      </c>
      <c r="U245" s="15">
        <v>3.2800000000000003E-2</v>
      </c>
      <c r="V245" s="15">
        <v>3.44E-2</v>
      </c>
      <c r="W245" s="15">
        <v>3.6200000000000003E-2</v>
      </c>
      <c r="X245" s="15" t="s">
        <v>99</v>
      </c>
    </row>
    <row r="246" spans="1:24" ht="24.75" thickBot="1">
      <c r="A246" s="59">
        <v>21</v>
      </c>
      <c r="B246" s="64" t="s">
        <v>135</v>
      </c>
      <c r="C246" s="55"/>
      <c r="D246" s="20"/>
      <c r="E246" s="15" t="s">
        <v>28</v>
      </c>
      <c r="F246" s="15">
        <f t="shared" si="52"/>
        <v>2.8E-3</v>
      </c>
      <c r="G246" s="15">
        <f t="shared" si="52"/>
        <v>3.3E-3</v>
      </c>
      <c r="H246" s="15">
        <f t="shared" si="52"/>
        <v>3.5000000000000001E-3</v>
      </c>
      <c r="I246" s="15">
        <f t="shared" si="52"/>
        <v>3.5999999999999999E-3</v>
      </c>
      <c r="J246" s="15">
        <f t="shared" si="52"/>
        <v>3.8E-3</v>
      </c>
      <c r="K246" s="15" t="s">
        <v>280</v>
      </c>
      <c r="N246" s="59">
        <v>21</v>
      </c>
      <c r="O246" s="64" t="s">
        <v>135</v>
      </c>
      <c r="P246" s="55"/>
      <c r="Q246" s="20"/>
      <c r="R246" s="15" t="s">
        <v>28</v>
      </c>
      <c r="S246" s="15">
        <f>S218</f>
        <v>2.1399999999999999E-2</v>
      </c>
      <c r="T246" s="15">
        <v>2.5000000000000001E-2</v>
      </c>
      <c r="U246" s="15">
        <v>2.6200000000000001E-2</v>
      </c>
      <c r="V246" s="15">
        <v>2.75E-2</v>
      </c>
      <c r="W246" s="15">
        <v>2.8899999999999999E-2</v>
      </c>
      <c r="X246" s="15" t="s">
        <v>99</v>
      </c>
    </row>
    <row r="247" spans="1:24" ht="24.75" thickBot="1">
      <c r="A247" s="59">
        <v>21</v>
      </c>
      <c r="B247" s="64" t="s">
        <v>135</v>
      </c>
      <c r="C247" s="55"/>
      <c r="D247" s="20"/>
      <c r="E247" s="15" t="s">
        <v>73</v>
      </c>
      <c r="F247" s="15">
        <f t="shared" si="52"/>
        <v>1.6000000000000001E-3</v>
      </c>
      <c r="G247" s="15">
        <f t="shared" si="52"/>
        <v>1.8E-3</v>
      </c>
      <c r="H247" s="15">
        <f t="shared" si="52"/>
        <v>1.8E-3</v>
      </c>
      <c r="I247" s="15">
        <f t="shared" si="52"/>
        <v>1.9E-3</v>
      </c>
      <c r="J247" s="15">
        <f t="shared" si="52"/>
        <v>2E-3</v>
      </c>
      <c r="K247" s="15" t="s">
        <v>280</v>
      </c>
      <c r="N247" s="59">
        <v>21</v>
      </c>
      <c r="O247" s="64" t="s">
        <v>135</v>
      </c>
      <c r="P247" s="55"/>
      <c r="Q247" s="20"/>
      <c r="R247" s="15" t="s">
        <v>73</v>
      </c>
      <c r="S247" s="15">
        <v>1.24E-2</v>
      </c>
      <c r="T247" s="15">
        <v>1.32E-2</v>
      </c>
      <c r="U247" s="15">
        <v>1.38E-2</v>
      </c>
      <c r="V247" s="15">
        <v>1.4500000000000001E-2</v>
      </c>
      <c r="W247" s="15">
        <v>1.52E-2</v>
      </c>
      <c r="X247" s="15" t="s">
        <v>99</v>
      </c>
    </row>
    <row r="248" spans="1:24" ht="24">
      <c r="A248" s="59">
        <v>22</v>
      </c>
      <c r="B248" s="64" t="s">
        <v>135</v>
      </c>
      <c r="C248" s="51" t="s">
        <v>100</v>
      </c>
      <c r="D248" s="16" t="s">
        <v>101</v>
      </c>
      <c r="E248" s="94" t="s">
        <v>9</v>
      </c>
      <c r="F248" s="97" t="s">
        <v>91</v>
      </c>
      <c r="G248" s="98"/>
      <c r="H248" s="98"/>
      <c r="I248" s="98"/>
      <c r="J248" s="99"/>
      <c r="K248" s="94" t="s">
        <v>92</v>
      </c>
      <c r="N248" s="59">
        <v>22</v>
      </c>
      <c r="O248" s="64" t="s">
        <v>135</v>
      </c>
      <c r="P248" s="51" t="s">
        <v>100</v>
      </c>
      <c r="Q248" s="16" t="s">
        <v>101</v>
      </c>
      <c r="R248" s="94" t="s">
        <v>9</v>
      </c>
      <c r="S248" s="97" t="s">
        <v>91</v>
      </c>
      <c r="T248" s="98"/>
      <c r="U248" s="98"/>
      <c r="V248" s="98"/>
      <c r="W248" s="99"/>
      <c r="X248" s="94" t="s">
        <v>92</v>
      </c>
    </row>
    <row r="249" spans="1:24" ht="24.75" thickBot="1">
      <c r="A249" s="59">
        <v>22</v>
      </c>
      <c r="B249" s="64" t="s">
        <v>135</v>
      </c>
      <c r="C249" s="52"/>
      <c r="D249" s="17" t="s">
        <v>102</v>
      </c>
      <c r="E249" s="95"/>
      <c r="F249" s="100" t="s">
        <v>93</v>
      </c>
      <c r="G249" s="101"/>
      <c r="H249" s="101"/>
      <c r="I249" s="101"/>
      <c r="J249" s="102"/>
      <c r="K249" s="95"/>
      <c r="N249" s="59">
        <v>22</v>
      </c>
      <c r="O249" s="64" t="s">
        <v>135</v>
      </c>
      <c r="P249" s="52"/>
      <c r="Q249" s="17" t="s">
        <v>102</v>
      </c>
      <c r="R249" s="95"/>
      <c r="S249" s="100" t="s">
        <v>93</v>
      </c>
      <c r="T249" s="101"/>
      <c r="U249" s="101"/>
      <c r="V249" s="101"/>
      <c r="W249" s="102"/>
      <c r="X249" s="95"/>
    </row>
    <row r="250" spans="1:24" ht="24.75" thickBot="1">
      <c r="A250" s="59">
        <v>22</v>
      </c>
      <c r="B250" s="64" t="s">
        <v>135</v>
      </c>
      <c r="C250" s="53"/>
      <c r="D250" s="18"/>
      <c r="E250" s="96"/>
      <c r="F250" s="14" t="s">
        <v>94</v>
      </c>
      <c r="G250" s="14" t="s">
        <v>95</v>
      </c>
      <c r="H250" s="14" t="s">
        <v>96</v>
      </c>
      <c r="I250" s="14" t="s">
        <v>97</v>
      </c>
      <c r="J250" s="14" t="s">
        <v>98</v>
      </c>
      <c r="K250" s="96"/>
      <c r="N250" s="59">
        <v>22</v>
      </c>
      <c r="O250" s="64" t="s">
        <v>135</v>
      </c>
      <c r="P250" s="53"/>
      <c r="Q250" s="18"/>
      <c r="R250" s="96"/>
      <c r="S250" s="14" t="s">
        <v>94</v>
      </c>
      <c r="T250" s="14" t="s">
        <v>95</v>
      </c>
      <c r="U250" s="14" t="s">
        <v>96</v>
      </c>
      <c r="V250" s="14" t="s">
        <v>97</v>
      </c>
      <c r="W250" s="14" t="s">
        <v>98</v>
      </c>
      <c r="X250" s="96"/>
    </row>
    <row r="251" spans="1:24" ht="24.75" thickBot="1">
      <c r="A251" s="59">
        <v>22</v>
      </c>
      <c r="B251" s="64" t="s">
        <v>135</v>
      </c>
      <c r="C251" s="54" t="s">
        <v>103</v>
      </c>
      <c r="D251" s="19" t="s">
        <v>104</v>
      </c>
      <c r="E251" s="15" t="s">
        <v>19</v>
      </c>
      <c r="F251" s="15">
        <f t="shared" ref="F251:J257" si="53">ROUND(S251/$M$2,4)</f>
        <v>6.1000000000000004E-3</v>
      </c>
      <c r="G251" s="15">
        <f t="shared" si="53"/>
        <v>6.4999999999999997E-3</v>
      </c>
      <c r="H251" s="15">
        <f t="shared" si="53"/>
        <v>6.7999999999999996E-3</v>
      </c>
      <c r="I251" s="15">
        <f t="shared" si="53"/>
        <v>7.1000000000000004E-3</v>
      </c>
      <c r="J251" s="15">
        <f t="shared" si="53"/>
        <v>7.4999999999999997E-3</v>
      </c>
      <c r="K251" s="15" t="s">
        <v>280</v>
      </c>
      <c r="N251" s="59">
        <v>22</v>
      </c>
      <c r="O251" s="64" t="s">
        <v>135</v>
      </c>
      <c r="P251" s="54" t="s">
        <v>103</v>
      </c>
      <c r="Q251" s="19" t="s">
        <v>104</v>
      </c>
      <c r="R251" s="15" t="s">
        <v>19</v>
      </c>
      <c r="S251" s="15">
        <f t="shared" ref="S251:W251" si="54">S211</f>
        <v>4.6300000000000001E-2</v>
      </c>
      <c r="T251" s="15">
        <f t="shared" si="54"/>
        <v>4.87E-2</v>
      </c>
      <c r="U251" s="15">
        <f t="shared" si="54"/>
        <v>5.1200000000000002E-2</v>
      </c>
      <c r="V251" s="15">
        <f t="shared" si="54"/>
        <v>5.3800000000000001E-2</v>
      </c>
      <c r="W251" s="15">
        <f t="shared" si="54"/>
        <v>5.6500000000000002E-2</v>
      </c>
      <c r="X251" s="15" t="s">
        <v>99</v>
      </c>
    </row>
    <row r="252" spans="1:24" ht="24.75" thickBot="1">
      <c r="A252" s="59">
        <v>22</v>
      </c>
      <c r="B252" s="64" t="s">
        <v>135</v>
      </c>
      <c r="C252" s="55"/>
      <c r="D252" s="20"/>
      <c r="E252" s="15" t="s">
        <v>20</v>
      </c>
      <c r="F252" s="15">
        <f t="shared" si="53"/>
        <v>4.7000000000000002E-3</v>
      </c>
      <c r="G252" s="15">
        <f t="shared" si="53"/>
        <v>5.0000000000000001E-3</v>
      </c>
      <c r="H252" s="15">
        <f t="shared" si="53"/>
        <v>5.1999999999999998E-3</v>
      </c>
      <c r="I252" s="15">
        <f t="shared" si="53"/>
        <v>5.4999999999999997E-3</v>
      </c>
      <c r="J252" s="15">
        <f t="shared" si="53"/>
        <v>5.7999999999999996E-3</v>
      </c>
      <c r="K252" s="15" t="s">
        <v>280</v>
      </c>
      <c r="N252" s="59">
        <v>22</v>
      </c>
      <c r="O252" s="64" t="s">
        <v>135</v>
      </c>
      <c r="P252" s="55"/>
      <c r="Q252" s="20"/>
      <c r="R252" s="15" t="s">
        <v>20</v>
      </c>
      <c r="S252" s="15">
        <f t="shared" ref="S252:W252" si="55">S212</f>
        <v>3.56E-2</v>
      </c>
      <c r="T252" s="15">
        <f t="shared" si="55"/>
        <v>3.7499999999999999E-2</v>
      </c>
      <c r="U252" s="15">
        <f t="shared" si="55"/>
        <v>3.9399999999999998E-2</v>
      </c>
      <c r="V252" s="15">
        <f t="shared" si="55"/>
        <v>4.1399999999999999E-2</v>
      </c>
      <c r="W252" s="15">
        <f t="shared" si="55"/>
        <v>4.3400000000000001E-2</v>
      </c>
      <c r="X252" s="15" t="s">
        <v>99</v>
      </c>
    </row>
    <row r="253" spans="1:24" ht="24.75" thickBot="1">
      <c r="A253" s="59">
        <v>22</v>
      </c>
      <c r="B253" s="64" t="s">
        <v>135</v>
      </c>
      <c r="C253" s="55"/>
      <c r="D253" s="20"/>
      <c r="E253" s="15" t="s">
        <v>21</v>
      </c>
      <c r="F253" s="15">
        <f t="shared" si="53"/>
        <v>4.0000000000000001E-3</v>
      </c>
      <c r="G253" s="15">
        <f t="shared" si="53"/>
        <v>4.1999999999999997E-3</v>
      </c>
      <c r="H253" s="15">
        <f t="shared" si="53"/>
        <v>4.4000000000000003E-3</v>
      </c>
      <c r="I253" s="15">
        <f t="shared" si="53"/>
        <v>4.7000000000000002E-3</v>
      </c>
      <c r="J253" s="15">
        <f t="shared" si="53"/>
        <v>4.8999999999999998E-3</v>
      </c>
      <c r="K253" s="15" t="s">
        <v>280</v>
      </c>
      <c r="N253" s="59">
        <v>22</v>
      </c>
      <c r="O253" s="64" t="s">
        <v>135</v>
      </c>
      <c r="P253" s="55"/>
      <c r="Q253" s="20"/>
      <c r="R253" s="15" t="s">
        <v>21</v>
      </c>
      <c r="S253" s="15">
        <f t="shared" ref="S253:W253" si="56">S213</f>
        <v>3.0300000000000001E-2</v>
      </c>
      <c r="T253" s="15">
        <f t="shared" si="56"/>
        <v>3.1899999999999998E-2</v>
      </c>
      <c r="U253" s="15">
        <f t="shared" si="56"/>
        <v>3.3399999999999999E-2</v>
      </c>
      <c r="V253" s="15">
        <f t="shared" si="56"/>
        <v>3.5099999999999999E-2</v>
      </c>
      <c r="W253" s="15">
        <f t="shared" si="56"/>
        <v>3.6900000000000002E-2</v>
      </c>
      <c r="X253" s="15" t="s">
        <v>99</v>
      </c>
    </row>
    <row r="254" spans="1:24" ht="24.75" thickBot="1">
      <c r="A254" s="59">
        <v>22</v>
      </c>
      <c r="B254" s="64" t="s">
        <v>135</v>
      </c>
      <c r="C254" s="55"/>
      <c r="D254" s="20"/>
      <c r="E254" s="15" t="s">
        <v>22</v>
      </c>
      <c r="F254" s="15">
        <f t="shared" si="53"/>
        <v>3.8E-3</v>
      </c>
      <c r="G254" s="15">
        <f t="shared" si="53"/>
        <v>4.0000000000000001E-3</v>
      </c>
      <c r="H254" s="15">
        <f t="shared" si="53"/>
        <v>4.1999999999999997E-3</v>
      </c>
      <c r="I254" s="15">
        <f t="shared" si="53"/>
        <v>4.4000000000000003E-3</v>
      </c>
      <c r="J254" s="15">
        <f t="shared" si="53"/>
        <v>4.5999999999999999E-3</v>
      </c>
      <c r="K254" s="15" t="s">
        <v>280</v>
      </c>
      <c r="N254" s="59">
        <v>22</v>
      </c>
      <c r="O254" s="64" t="s">
        <v>135</v>
      </c>
      <c r="P254" s="55"/>
      <c r="Q254" s="20"/>
      <c r="R254" s="15" t="s">
        <v>22</v>
      </c>
      <c r="S254" s="15">
        <f t="shared" ref="S254:W254" si="57">S214</f>
        <v>2.8500000000000001E-2</v>
      </c>
      <c r="T254" s="15">
        <f t="shared" si="57"/>
        <v>0.03</v>
      </c>
      <c r="U254" s="15">
        <f t="shared" si="57"/>
        <v>3.15E-2</v>
      </c>
      <c r="V254" s="15">
        <f t="shared" si="57"/>
        <v>3.3099999999999997E-2</v>
      </c>
      <c r="W254" s="15">
        <f t="shared" si="57"/>
        <v>3.4799999999999998E-2</v>
      </c>
      <c r="X254" s="15" t="s">
        <v>99</v>
      </c>
    </row>
    <row r="255" spans="1:24" ht="24.75" thickBot="1">
      <c r="A255" s="59">
        <v>22</v>
      </c>
      <c r="B255" s="64" t="s">
        <v>135</v>
      </c>
      <c r="C255" s="55"/>
      <c r="D255" s="20"/>
      <c r="E255" s="15" t="s">
        <v>23</v>
      </c>
      <c r="F255" s="15">
        <f t="shared" si="53"/>
        <v>3.5000000000000001E-3</v>
      </c>
      <c r="G255" s="15">
        <f t="shared" si="53"/>
        <v>3.7000000000000002E-3</v>
      </c>
      <c r="H255" s="15">
        <f t="shared" si="53"/>
        <v>3.8999999999999998E-3</v>
      </c>
      <c r="I255" s="15">
        <f t="shared" si="53"/>
        <v>4.1000000000000003E-3</v>
      </c>
      <c r="J255" s="15">
        <f t="shared" si="53"/>
        <v>4.3E-3</v>
      </c>
      <c r="K255" s="15" t="s">
        <v>280</v>
      </c>
      <c r="N255" s="59">
        <v>22</v>
      </c>
      <c r="O255" s="64" t="s">
        <v>135</v>
      </c>
      <c r="P255" s="55"/>
      <c r="Q255" s="20"/>
      <c r="R255" s="15" t="s">
        <v>23</v>
      </c>
      <c r="S255" s="15">
        <f t="shared" ref="S255:W255" si="58">S215</f>
        <v>2.6700000000000002E-2</v>
      </c>
      <c r="T255" s="15">
        <f t="shared" si="58"/>
        <v>2.81E-2</v>
      </c>
      <c r="U255" s="15">
        <f t="shared" si="58"/>
        <v>2.9600000000000001E-2</v>
      </c>
      <c r="V255" s="15">
        <f t="shared" si="58"/>
        <v>3.1E-2</v>
      </c>
      <c r="W255" s="15">
        <f t="shared" si="58"/>
        <v>3.2599999999999997E-2</v>
      </c>
      <c r="X255" s="15" t="s">
        <v>99</v>
      </c>
    </row>
    <row r="256" spans="1:24" ht="24.75" thickBot="1">
      <c r="A256" s="59">
        <v>22</v>
      </c>
      <c r="B256" s="64" t="s">
        <v>135</v>
      </c>
      <c r="C256" s="55"/>
      <c r="D256" s="20"/>
      <c r="E256" s="15" t="s">
        <v>24</v>
      </c>
      <c r="F256" s="15">
        <f t="shared" si="53"/>
        <v>3.3E-3</v>
      </c>
      <c r="G256" s="15">
        <f t="shared" si="53"/>
        <v>3.5000000000000001E-3</v>
      </c>
      <c r="H256" s="15">
        <f t="shared" si="53"/>
        <v>3.7000000000000002E-3</v>
      </c>
      <c r="I256" s="15">
        <f t="shared" si="53"/>
        <v>3.8E-3</v>
      </c>
      <c r="J256" s="15">
        <f t="shared" si="53"/>
        <v>4.0000000000000001E-3</v>
      </c>
      <c r="K256" s="15" t="s">
        <v>280</v>
      </c>
      <c r="N256" s="59">
        <v>22</v>
      </c>
      <c r="O256" s="64" t="s">
        <v>135</v>
      </c>
      <c r="P256" s="55"/>
      <c r="Q256" s="20"/>
      <c r="R256" s="15" t="s">
        <v>24</v>
      </c>
      <c r="S256" s="15">
        <f t="shared" ref="S256:W256" si="59">S216</f>
        <v>2.5000000000000001E-2</v>
      </c>
      <c r="T256" s="15">
        <f t="shared" si="59"/>
        <v>2.6200000000000001E-2</v>
      </c>
      <c r="U256" s="15">
        <f t="shared" si="59"/>
        <v>2.76E-2</v>
      </c>
      <c r="V256" s="15">
        <f t="shared" si="59"/>
        <v>2.8899999999999999E-2</v>
      </c>
      <c r="W256" s="15">
        <f t="shared" si="59"/>
        <v>3.04E-2</v>
      </c>
      <c r="X256" s="15" t="s">
        <v>99</v>
      </c>
    </row>
    <row r="257" spans="1:24" ht="24.75" thickBot="1">
      <c r="A257" s="59">
        <v>22</v>
      </c>
      <c r="B257" s="64" t="s">
        <v>135</v>
      </c>
      <c r="C257" s="55"/>
      <c r="D257" s="20"/>
      <c r="E257" s="15" t="s">
        <v>25</v>
      </c>
      <c r="F257" s="15">
        <f t="shared" si="53"/>
        <v>3.0999999999999999E-3</v>
      </c>
      <c r="G257" s="15">
        <f t="shared" si="53"/>
        <v>3.2000000000000002E-3</v>
      </c>
      <c r="H257" s="15">
        <f t="shared" si="53"/>
        <v>3.3999999999999998E-3</v>
      </c>
      <c r="I257" s="15">
        <f t="shared" si="53"/>
        <v>3.5999999999999999E-3</v>
      </c>
      <c r="J257" s="15">
        <f t="shared" si="53"/>
        <v>3.7000000000000002E-3</v>
      </c>
      <c r="K257" s="15" t="s">
        <v>280</v>
      </c>
      <c r="N257" s="59">
        <v>22</v>
      </c>
      <c r="O257" s="64" t="s">
        <v>135</v>
      </c>
      <c r="P257" s="55"/>
      <c r="Q257" s="20"/>
      <c r="R257" s="15" t="s">
        <v>25</v>
      </c>
      <c r="S257" s="15">
        <f t="shared" ref="S257:W257" si="60">S217</f>
        <v>2.3199999999999998E-2</v>
      </c>
      <c r="T257" s="15">
        <f t="shared" si="60"/>
        <v>2.4299999999999999E-2</v>
      </c>
      <c r="U257" s="15">
        <f t="shared" si="60"/>
        <v>2.5600000000000001E-2</v>
      </c>
      <c r="V257" s="15">
        <f t="shared" si="60"/>
        <v>2.6800000000000001E-2</v>
      </c>
      <c r="W257" s="15">
        <f t="shared" si="60"/>
        <v>2.8199999999999999E-2</v>
      </c>
      <c r="X257" s="15" t="s">
        <v>99</v>
      </c>
    </row>
    <row r="258" spans="1:24">
      <c r="A258" s="59">
        <v>23</v>
      </c>
      <c r="B258" s="64" t="s">
        <v>136</v>
      </c>
      <c r="C258" s="51" t="s">
        <v>100</v>
      </c>
      <c r="D258" s="25" t="s">
        <v>101</v>
      </c>
      <c r="E258" s="103" t="s">
        <v>9</v>
      </c>
      <c r="F258" s="106" t="s">
        <v>91</v>
      </c>
      <c r="G258" s="107"/>
      <c r="H258" s="107"/>
      <c r="I258" s="107"/>
      <c r="J258" s="108"/>
      <c r="K258" s="103" t="s">
        <v>92</v>
      </c>
      <c r="N258" s="59">
        <v>23</v>
      </c>
      <c r="O258" s="64" t="s">
        <v>136</v>
      </c>
      <c r="P258" s="51" t="s">
        <v>100</v>
      </c>
      <c r="Q258" s="25" t="s">
        <v>101</v>
      </c>
      <c r="R258" s="103" t="s">
        <v>9</v>
      </c>
      <c r="S258" s="106" t="s">
        <v>91</v>
      </c>
      <c r="T258" s="107"/>
      <c r="U258" s="107"/>
      <c r="V258" s="107"/>
      <c r="W258" s="108"/>
      <c r="X258" s="103" t="s">
        <v>92</v>
      </c>
    </row>
    <row r="259" spans="1:24" ht="15.75" thickBot="1">
      <c r="A259" s="59">
        <v>23</v>
      </c>
      <c r="B259" s="64" t="s">
        <v>136</v>
      </c>
      <c r="C259" s="52"/>
      <c r="D259" s="26" t="s">
        <v>102</v>
      </c>
      <c r="E259" s="104"/>
      <c r="F259" s="109" t="s">
        <v>93</v>
      </c>
      <c r="G259" s="110"/>
      <c r="H259" s="110"/>
      <c r="I259" s="110"/>
      <c r="J259" s="111"/>
      <c r="K259" s="104"/>
      <c r="N259" s="59">
        <v>23</v>
      </c>
      <c r="O259" s="64" t="s">
        <v>136</v>
      </c>
      <c r="P259" s="52"/>
      <c r="Q259" s="26" t="s">
        <v>102</v>
      </c>
      <c r="R259" s="104"/>
      <c r="S259" s="109" t="s">
        <v>93</v>
      </c>
      <c r="T259" s="110"/>
      <c r="U259" s="110"/>
      <c r="V259" s="110"/>
      <c r="W259" s="111"/>
      <c r="X259" s="104"/>
    </row>
    <row r="260" spans="1:24" ht="15.75" thickBot="1">
      <c r="A260" s="59">
        <v>23</v>
      </c>
      <c r="B260" s="64" t="s">
        <v>136</v>
      </c>
      <c r="C260" s="53"/>
      <c r="D260" s="27"/>
      <c r="E260" s="105"/>
      <c r="F260" s="28" t="s">
        <v>94</v>
      </c>
      <c r="G260" s="28" t="s">
        <v>95</v>
      </c>
      <c r="H260" s="28" t="s">
        <v>96</v>
      </c>
      <c r="I260" s="28" t="s">
        <v>97</v>
      </c>
      <c r="J260" s="28" t="s">
        <v>98</v>
      </c>
      <c r="K260" s="105"/>
      <c r="N260" s="59">
        <v>23</v>
      </c>
      <c r="O260" s="64" t="s">
        <v>136</v>
      </c>
      <c r="P260" s="53"/>
      <c r="Q260" s="27"/>
      <c r="R260" s="105"/>
      <c r="S260" s="28" t="s">
        <v>94</v>
      </c>
      <c r="T260" s="28" t="s">
        <v>95</v>
      </c>
      <c r="U260" s="28" t="s">
        <v>96</v>
      </c>
      <c r="V260" s="28" t="s">
        <v>97</v>
      </c>
      <c r="W260" s="28" t="s">
        <v>98</v>
      </c>
      <c r="X260" s="105"/>
    </row>
    <row r="261" spans="1:24" ht="15.75" thickBot="1">
      <c r="A261" s="59">
        <v>23</v>
      </c>
      <c r="B261" s="64" t="s">
        <v>136</v>
      </c>
      <c r="C261" s="54" t="s">
        <v>103</v>
      </c>
      <c r="D261" s="19" t="s">
        <v>104</v>
      </c>
      <c r="E261" s="29" t="s">
        <v>19</v>
      </c>
      <c r="F261" s="15">
        <f t="shared" ref="F261:J266" si="61">ROUND(S261/$M$2,4)</f>
        <v>3.3E-3</v>
      </c>
      <c r="G261" s="15">
        <f t="shared" si="61"/>
        <v>3.5999999999999999E-3</v>
      </c>
      <c r="H261" s="15">
        <f t="shared" si="61"/>
        <v>4.0000000000000001E-3</v>
      </c>
      <c r="I261" s="15">
        <f t="shared" si="61"/>
        <v>4.3E-3</v>
      </c>
      <c r="J261" s="15">
        <f t="shared" si="61"/>
        <v>4.7000000000000002E-3</v>
      </c>
      <c r="K261" s="29" t="s">
        <v>280</v>
      </c>
      <c r="N261" s="59">
        <v>23</v>
      </c>
      <c r="O261" s="64" t="s">
        <v>136</v>
      </c>
      <c r="P261" s="54" t="s">
        <v>103</v>
      </c>
      <c r="Q261" s="19" t="s">
        <v>104</v>
      </c>
      <c r="R261" s="29" t="s">
        <v>19</v>
      </c>
      <c r="S261" s="29" t="s">
        <v>233</v>
      </c>
      <c r="T261" s="29" t="s">
        <v>232</v>
      </c>
      <c r="U261" s="29" t="s">
        <v>231</v>
      </c>
      <c r="V261" s="29" t="s">
        <v>195</v>
      </c>
      <c r="W261" s="29" t="s">
        <v>230</v>
      </c>
      <c r="X261" s="29" t="s">
        <v>99</v>
      </c>
    </row>
    <row r="262" spans="1:24" ht="15.75" thickBot="1">
      <c r="A262" s="59">
        <v>23</v>
      </c>
      <c r="B262" s="64" t="s">
        <v>136</v>
      </c>
      <c r="C262" s="55"/>
      <c r="D262" s="20"/>
      <c r="E262" s="29" t="s">
        <v>20</v>
      </c>
      <c r="F262" s="15">
        <f t="shared" si="61"/>
        <v>3.3E-3</v>
      </c>
      <c r="G262" s="15">
        <f t="shared" si="61"/>
        <v>3.5999999999999999E-3</v>
      </c>
      <c r="H262" s="15">
        <f t="shared" si="61"/>
        <v>4.0000000000000001E-3</v>
      </c>
      <c r="I262" s="15">
        <f t="shared" si="61"/>
        <v>4.3E-3</v>
      </c>
      <c r="J262" s="15">
        <f t="shared" si="61"/>
        <v>4.7000000000000002E-3</v>
      </c>
      <c r="K262" s="29" t="s">
        <v>280</v>
      </c>
      <c r="N262" s="59">
        <v>23</v>
      </c>
      <c r="O262" s="64" t="s">
        <v>136</v>
      </c>
      <c r="P262" s="55"/>
      <c r="Q262" s="20"/>
      <c r="R262" s="29" t="s">
        <v>20</v>
      </c>
      <c r="S262" s="29" t="s">
        <v>233</v>
      </c>
      <c r="T262" s="29" t="s">
        <v>232</v>
      </c>
      <c r="U262" s="29" t="s">
        <v>231</v>
      </c>
      <c r="V262" s="29" t="s">
        <v>195</v>
      </c>
      <c r="W262" s="29" t="s">
        <v>230</v>
      </c>
      <c r="X262" s="29" t="s">
        <v>99</v>
      </c>
    </row>
    <row r="263" spans="1:24" ht="15.75" thickBot="1">
      <c r="A263" s="59">
        <v>23</v>
      </c>
      <c r="B263" s="64" t="s">
        <v>136</v>
      </c>
      <c r="C263" s="55"/>
      <c r="D263" s="20"/>
      <c r="E263" s="29" t="s">
        <v>21</v>
      </c>
      <c r="F263" s="15">
        <f t="shared" si="61"/>
        <v>3.3E-3</v>
      </c>
      <c r="G263" s="15">
        <f t="shared" si="61"/>
        <v>3.5999999999999999E-3</v>
      </c>
      <c r="H263" s="15">
        <f t="shared" si="61"/>
        <v>4.0000000000000001E-3</v>
      </c>
      <c r="I263" s="15">
        <f t="shared" si="61"/>
        <v>4.3E-3</v>
      </c>
      <c r="J263" s="15">
        <f t="shared" si="61"/>
        <v>4.7000000000000002E-3</v>
      </c>
      <c r="K263" s="29" t="s">
        <v>280</v>
      </c>
      <c r="N263" s="59">
        <v>23</v>
      </c>
      <c r="O263" s="64" t="s">
        <v>136</v>
      </c>
      <c r="P263" s="55"/>
      <c r="Q263" s="20"/>
      <c r="R263" s="29" t="s">
        <v>21</v>
      </c>
      <c r="S263" s="29" t="s">
        <v>233</v>
      </c>
      <c r="T263" s="29" t="s">
        <v>232</v>
      </c>
      <c r="U263" s="29" t="s">
        <v>231</v>
      </c>
      <c r="V263" s="29" t="s">
        <v>195</v>
      </c>
      <c r="W263" s="29" t="s">
        <v>230</v>
      </c>
      <c r="X263" s="29" t="s">
        <v>99</v>
      </c>
    </row>
    <row r="264" spans="1:24" ht="15.75" thickBot="1">
      <c r="A264" s="59">
        <v>23</v>
      </c>
      <c r="B264" s="64" t="s">
        <v>136</v>
      </c>
      <c r="C264" s="55"/>
      <c r="D264" s="20"/>
      <c r="E264" s="29" t="s">
        <v>22</v>
      </c>
      <c r="F264" s="15">
        <f t="shared" si="61"/>
        <v>3.2000000000000002E-3</v>
      </c>
      <c r="G264" s="15">
        <f t="shared" si="61"/>
        <v>3.5000000000000001E-3</v>
      </c>
      <c r="H264" s="15">
        <f t="shared" si="61"/>
        <v>3.8E-3</v>
      </c>
      <c r="I264" s="15">
        <f t="shared" si="61"/>
        <v>4.1000000000000003E-3</v>
      </c>
      <c r="J264" s="15">
        <f t="shared" si="61"/>
        <v>4.4000000000000003E-3</v>
      </c>
      <c r="K264" s="29" t="s">
        <v>280</v>
      </c>
      <c r="N264" s="59">
        <v>23</v>
      </c>
      <c r="O264" s="64" t="s">
        <v>136</v>
      </c>
      <c r="P264" s="55"/>
      <c r="Q264" s="20"/>
      <c r="R264" s="29" t="s">
        <v>22</v>
      </c>
      <c r="S264" s="29" t="s">
        <v>229</v>
      </c>
      <c r="T264" s="29" t="s">
        <v>228</v>
      </c>
      <c r="U264" s="29" t="s">
        <v>227</v>
      </c>
      <c r="V264" s="29" t="s">
        <v>226</v>
      </c>
      <c r="W264" s="29" t="s">
        <v>225</v>
      </c>
      <c r="X264" s="29" t="s">
        <v>99</v>
      </c>
    </row>
    <row r="265" spans="1:24" ht="15.75" thickBot="1">
      <c r="A265" s="59">
        <v>23</v>
      </c>
      <c r="B265" s="64" t="s">
        <v>136</v>
      </c>
      <c r="C265" s="55"/>
      <c r="D265" s="20"/>
      <c r="E265" s="29" t="s">
        <v>23</v>
      </c>
      <c r="F265" s="15">
        <f t="shared" si="61"/>
        <v>3.0000000000000001E-3</v>
      </c>
      <c r="G265" s="15">
        <f t="shared" si="61"/>
        <v>3.3E-3</v>
      </c>
      <c r="H265" s="15">
        <f t="shared" si="61"/>
        <v>3.5999999999999999E-3</v>
      </c>
      <c r="I265" s="15">
        <f t="shared" si="61"/>
        <v>3.8999999999999998E-3</v>
      </c>
      <c r="J265" s="15">
        <f t="shared" si="61"/>
        <v>4.1999999999999997E-3</v>
      </c>
      <c r="K265" s="29" t="s">
        <v>280</v>
      </c>
      <c r="N265" s="59">
        <v>23</v>
      </c>
      <c r="O265" s="64" t="s">
        <v>136</v>
      </c>
      <c r="P265" s="55"/>
      <c r="Q265" s="20"/>
      <c r="R265" s="29" t="s">
        <v>23</v>
      </c>
      <c r="S265" s="29" t="s">
        <v>224</v>
      </c>
      <c r="T265" s="29" t="s">
        <v>223</v>
      </c>
      <c r="U265" s="29" t="s">
        <v>222</v>
      </c>
      <c r="V265" s="29" t="s">
        <v>221</v>
      </c>
      <c r="W265" s="29" t="s">
        <v>220</v>
      </c>
      <c r="X265" s="29" t="s">
        <v>99</v>
      </c>
    </row>
    <row r="266" spans="1:24" ht="15.75" thickBot="1">
      <c r="A266" s="59">
        <v>23</v>
      </c>
      <c r="B266" s="64" t="s">
        <v>136</v>
      </c>
      <c r="C266" s="55"/>
      <c r="D266" s="20"/>
      <c r="E266" s="29" t="s">
        <v>24</v>
      </c>
      <c r="F266" s="15">
        <f t="shared" si="61"/>
        <v>2.8E-3</v>
      </c>
      <c r="G266" s="15">
        <f t="shared" si="61"/>
        <v>3.0999999999999999E-3</v>
      </c>
      <c r="H266" s="15">
        <f t="shared" si="61"/>
        <v>3.3999999999999998E-3</v>
      </c>
      <c r="I266" s="15">
        <f t="shared" si="61"/>
        <v>3.7000000000000002E-3</v>
      </c>
      <c r="J266" s="15">
        <f t="shared" si="61"/>
        <v>4.0000000000000001E-3</v>
      </c>
      <c r="K266" s="29" t="s">
        <v>280</v>
      </c>
      <c r="N266" s="59">
        <v>23</v>
      </c>
      <c r="O266" s="64" t="s">
        <v>136</v>
      </c>
      <c r="P266" s="55"/>
      <c r="Q266" s="20"/>
      <c r="R266" s="29" t="s">
        <v>24</v>
      </c>
      <c r="S266" s="29" t="s">
        <v>219</v>
      </c>
      <c r="T266" s="29" t="s">
        <v>218</v>
      </c>
      <c r="U266" s="29" t="s">
        <v>217</v>
      </c>
      <c r="V266" s="29" t="s">
        <v>216</v>
      </c>
      <c r="W266" s="29" t="s">
        <v>215</v>
      </c>
      <c r="X266" s="29" t="s">
        <v>99</v>
      </c>
    </row>
    <row r="267" spans="1:24">
      <c r="A267" s="59">
        <v>24</v>
      </c>
      <c r="B267" s="64" t="s">
        <v>137</v>
      </c>
      <c r="C267" s="51" t="s">
        <v>100</v>
      </c>
      <c r="D267" s="25" t="s">
        <v>101</v>
      </c>
      <c r="E267" s="103" t="s">
        <v>9</v>
      </c>
      <c r="F267" s="106" t="s">
        <v>91</v>
      </c>
      <c r="G267" s="107"/>
      <c r="H267" s="107"/>
      <c r="I267" s="107"/>
      <c r="J267" s="108"/>
      <c r="K267" s="103" t="s">
        <v>92</v>
      </c>
      <c r="N267" s="59">
        <v>24</v>
      </c>
      <c r="O267" s="64" t="s">
        <v>137</v>
      </c>
      <c r="P267" s="51" t="s">
        <v>100</v>
      </c>
      <c r="Q267" s="25" t="s">
        <v>101</v>
      </c>
      <c r="R267" s="103" t="s">
        <v>9</v>
      </c>
      <c r="S267" s="106" t="s">
        <v>91</v>
      </c>
      <c r="T267" s="107"/>
      <c r="U267" s="107"/>
      <c r="V267" s="107"/>
      <c r="W267" s="108"/>
      <c r="X267" s="103" t="s">
        <v>92</v>
      </c>
    </row>
    <row r="268" spans="1:24" ht="15.75" thickBot="1">
      <c r="A268" s="59">
        <v>24</v>
      </c>
      <c r="B268" s="64" t="s">
        <v>137</v>
      </c>
      <c r="C268" s="52"/>
      <c r="D268" s="26" t="s">
        <v>102</v>
      </c>
      <c r="E268" s="104"/>
      <c r="F268" s="109" t="s">
        <v>93</v>
      </c>
      <c r="G268" s="110"/>
      <c r="H268" s="110"/>
      <c r="I268" s="110"/>
      <c r="J268" s="111"/>
      <c r="K268" s="104"/>
      <c r="N268" s="59">
        <v>24</v>
      </c>
      <c r="O268" s="64" t="s">
        <v>137</v>
      </c>
      <c r="P268" s="52"/>
      <c r="Q268" s="26" t="s">
        <v>102</v>
      </c>
      <c r="R268" s="104"/>
      <c r="S268" s="109" t="s">
        <v>93</v>
      </c>
      <c r="T268" s="110"/>
      <c r="U268" s="110"/>
      <c r="V268" s="110"/>
      <c r="W268" s="111"/>
      <c r="X268" s="104"/>
    </row>
    <row r="269" spans="1:24" ht="15.75" thickBot="1">
      <c r="A269" s="59">
        <v>24</v>
      </c>
      <c r="B269" s="64" t="s">
        <v>137</v>
      </c>
      <c r="C269" s="53"/>
      <c r="D269" s="27"/>
      <c r="E269" s="105"/>
      <c r="F269" s="28" t="s">
        <v>94</v>
      </c>
      <c r="G269" s="28" t="s">
        <v>95</v>
      </c>
      <c r="H269" s="28" t="s">
        <v>96</v>
      </c>
      <c r="I269" s="28" t="s">
        <v>97</v>
      </c>
      <c r="J269" s="28" t="s">
        <v>98</v>
      </c>
      <c r="K269" s="105"/>
      <c r="N269" s="59">
        <v>24</v>
      </c>
      <c r="O269" s="64" t="s">
        <v>137</v>
      </c>
      <c r="P269" s="53"/>
      <c r="Q269" s="27"/>
      <c r="R269" s="105"/>
      <c r="S269" s="28" t="s">
        <v>94</v>
      </c>
      <c r="T269" s="28" t="s">
        <v>95</v>
      </c>
      <c r="U269" s="28" t="s">
        <v>96</v>
      </c>
      <c r="V269" s="28" t="s">
        <v>97</v>
      </c>
      <c r="W269" s="28" t="s">
        <v>98</v>
      </c>
      <c r="X269" s="105"/>
    </row>
    <row r="270" spans="1:24" ht="15.75" thickBot="1">
      <c r="A270" s="59">
        <v>24</v>
      </c>
      <c r="B270" s="64" t="s">
        <v>137</v>
      </c>
      <c r="C270" s="54" t="s">
        <v>103</v>
      </c>
      <c r="D270" s="19" t="s">
        <v>104</v>
      </c>
      <c r="E270" s="29" t="s">
        <v>19</v>
      </c>
      <c r="F270" s="15">
        <f t="shared" ref="F270:J274" si="62">ROUND(S270/$M$2,4)</f>
        <v>6.1000000000000004E-3</v>
      </c>
      <c r="G270" s="15">
        <f t="shared" si="62"/>
        <v>6.3E-3</v>
      </c>
      <c r="H270" s="15">
        <f t="shared" si="62"/>
        <v>6.7000000000000002E-3</v>
      </c>
      <c r="I270" s="15">
        <f t="shared" si="62"/>
        <v>6.8999999999999999E-3</v>
      </c>
      <c r="J270" s="15">
        <f t="shared" si="62"/>
        <v>7.0000000000000001E-3</v>
      </c>
      <c r="K270" s="29" t="s">
        <v>280</v>
      </c>
      <c r="N270" s="59">
        <v>24</v>
      </c>
      <c r="O270" s="64" t="s">
        <v>137</v>
      </c>
      <c r="P270" s="54" t="s">
        <v>103</v>
      </c>
      <c r="Q270" s="19" t="s">
        <v>104</v>
      </c>
      <c r="R270" s="29" t="s">
        <v>19</v>
      </c>
      <c r="S270" s="29" t="s">
        <v>214</v>
      </c>
      <c r="T270" s="29" t="s">
        <v>213</v>
      </c>
      <c r="U270" s="29" t="s">
        <v>212</v>
      </c>
      <c r="V270" s="29" t="s">
        <v>211</v>
      </c>
      <c r="W270" s="29" t="s">
        <v>210</v>
      </c>
      <c r="X270" s="29" t="s">
        <v>99</v>
      </c>
    </row>
    <row r="271" spans="1:24" ht="15.75" thickBot="1">
      <c r="A271" s="59">
        <v>24</v>
      </c>
      <c r="B271" s="64" t="s">
        <v>137</v>
      </c>
      <c r="C271" s="55"/>
      <c r="D271" s="20"/>
      <c r="E271" s="29" t="s">
        <v>20</v>
      </c>
      <c r="F271" s="15">
        <f t="shared" si="62"/>
        <v>5.1000000000000004E-3</v>
      </c>
      <c r="G271" s="15">
        <f t="shared" si="62"/>
        <v>5.3E-3</v>
      </c>
      <c r="H271" s="15">
        <f t="shared" si="62"/>
        <v>5.5999999999999999E-3</v>
      </c>
      <c r="I271" s="15">
        <f t="shared" si="62"/>
        <v>5.7999999999999996E-3</v>
      </c>
      <c r="J271" s="15">
        <f t="shared" si="62"/>
        <v>5.8999999999999999E-3</v>
      </c>
      <c r="K271" s="29" t="s">
        <v>280</v>
      </c>
      <c r="N271" s="59">
        <v>24</v>
      </c>
      <c r="O271" s="64" t="s">
        <v>137</v>
      </c>
      <c r="P271" s="55"/>
      <c r="Q271" s="20"/>
      <c r="R271" s="29" t="s">
        <v>20</v>
      </c>
      <c r="S271" s="29" t="s">
        <v>209</v>
      </c>
      <c r="T271" s="29" t="s">
        <v>196</v>
      </c>
      <c r="U271" s="29" t="s">
        <v>208</v>
      </c>
      <c r="V271" s="29" t="s">
        <v>207</v>
      </c>
      <c r="W271" s="29" t="s">
        <v>206</v>
      </c>
      <c r="X271" s="29" t="s">
        <v>99</v>
      </c>
    </row>
    <row r="272" spans="1:24" ht="15.75" thickBot="1">
      <c r="A272" s="59">
        <v>24</v>
      </c>
      <c r="B272" s="64" t="s">
        <v>137</v>
      </c>
      <c r="C272" s="55"/>
      <c r="D272" s="20"/>
      <c r="E272" s="29" t="s">
        <v>21</v>
      </c>
      <c r="F272" s="15">
        <f t="shared" si="62"/>
        <v>4.7999999999999996E-3</v>
      </c>
      <c r="G272" s="15">
        <f t="shared" si="62"/>
        <v>5.0000000000000001E-3</v>
      </c>
      <c r="H272" s="15">
        <f t="shared" si="62"/>
        <v>5.3E-3</v>
      </c>
      <c r="I272" s="15">
        <f t="shared" si="62"/>
        <v>5.4999999999999997E-3</v>
      </c>
      <c r="J272" s="15">
        <f t="shared" si="62"/>
        <v>5.5999999999999999E-3</v>
      </c>
      <c r="K272" s="29" t="s">
        <v>280</v>
      </c>
      <c r="N272" s="59">
        <v>24</v>
      </c>
      <c r="O272" s="64" t="s">
        <v>137</v>
      </c>
      <c r="P272" s="55"/>
      <c r="Q272" s="20"/>
      <c r="R272" s="29" t="s">
        <v>21</v>
      </c>
      <c r="S272" s="29" t="s">
        <v>205</v>
      </c>
      <c r="T272" s="29" t="s">
        <v>204</v>
      </c>
      <c r="U272" s="29" t="s">
        <v>203</v>
      </c>
      <c r="V272" s="29" t="s">
        <v>202</v>
      </c>
      <c r="W272" s="29" t="s">
        <v>201</v>
      </c>
      <c r="X272" s="29" t="s">
        <v>99</v>
      </c>
    </row>
    <row r="273" spans="1:24" ht="15.75" thickBot="1">
      <c r="A273" s="59">
        <v>24</v>
      </c>
      <c r="B273" s="64" t="s">
        <v>137</v>
      </c>
      <c r="C273" s="55"/>
      <c r="D273" s="20"/>
      <c r="E273" s="29" t="s">
        <v>22</v>
      </c>
      <c r="F273" s="15">
        <f t="shared" si="62"/>
        <v>4.5999999999999999E-3</v>
      </c>
      <c r="G273" s="15">
        <f t="shared" si="62"/>
        <v>4.7000000000000002E-3</v>
      </c>
      <c r="H273" s="15">
        <f t="shared" si="62"/>
        <v>5.0000000000000001E-3</v>
      </c>
      <c r="I273" s="15">
        <f t="shared" si="62"/>
        <v>5.1999999999999998E-3</v>
      </c>
      <c r="J273" s="15">
        <f t="shared" si="62"/>
        <v>5.3E-3</v>
      </c>
      <c r="K273" s="29" t="s">
        <v>280</v>
      </c>
      <c r="N273" s="59">
        <v>24</v>
      </c>
      <c r="O273" s="64" t="s">
        <v>137</v>
      </c>
      <c r="P273" s="55"/>
      <c r="Q273" s="20"/>
      <c r="R273" s="29" t="s">
        <v>22</v>
      </c>
      <c r="S273" s="29" t="s">
        <v>200</v>
      </c>
      <c r="T273" s="29" t="s">
        <v>199</v>
      </c>
      <c r="U273" s="29" t="s">
        <v>198</v>
      </c>
      <c r="V273" s="29" t="s">
        <v>197</v>
      </c>
      <c r="W273" s="29" t="s">
        <v>196</v>
      </c>
      <c r="X273" s="29" t="s">
        <v>99</v>
      </c>
    </row>
    <row r="274" spans="1:24" ht="15.75" thickBot="1">
      <c r="A274" s="59">
        <v>24</v>
      </c>
      <c r="B274" s="64" t="s">
        <v>137</v>
      </c>
      <c r="C274" s="55"/>
      <c r="D274" s="20"/>
      <c r="E274" s="29" t="s">
        <v>23</v>
      </c>
      <c r="F274" s="15">
        <f t="shared" si="62"/>
        <v>4.3E-3</v>
      </c>
      <c r="G274" s="15">
        <f t="shared" si="62"/>
        <v>4.4999999999999997E-3</v>
      </c>
      <c r="H274" s="15">
        <f t="shared" si="62"/>
        <v>4.7000000000000002E-3</v>
      </c>
      <c r="I274" s="15">
        <f t="shared" si="62"/>
        <v>4.8999999999999998E-3</v>
      </c>
      <c r="J274" s="15">
        <f t="shared" si="62"/>
        <v>5.0000000000000001E-3</v>
      </c>
      <c r="K274" s="29" t="s">
        <v>280</v>
      </c>
      <c r="N274" s="59">
        <v>24</v>
      </c>
      <c r="O274" s="64" t="s">
        <v>137</v>
      </c>
      <c r="P274" s="55"/>
      <c r="Q274" s="20"/>
      <c r="R274" s="29" t="s">
        <v>23</v>
      </c>
      <c r="S274" s="29" t="s">
        <v>195</v>
      </c>
      <c r="T274" s="29" t="s">
        <v>194</v>
      </c>
      <c r="U274" s="29" t="s">
        <v>193</v>
      </c>
      <c r="V274" s="29" t="s">
        <v>192</v>
      </c>
      <c r="W274" s="29" t="s">
        <v>191</v>
      </c>
      <c r="X274" s="29" t="s">
        <v>99</v>
      </c>
    </row>
    <row r="275" spans="1:24">
      <c r="A275" s="59">
        <v>24</v>
      </c>
      <c r="B275" s="64" t="s">
        <v>138</v>
      </c>
      <c r="C275" s="51" t="s">
        <v>100</v>
      </c>
      <c r="D275" s="16" t="s">
        <v>101</v>
      </c>
      <c r="E275" s="94" t="s">
        <v>9</v>
      </c>
      <c r="F275" s="97" t="s">
        <v>91</v>
      </c>
      <c r="G275" s="98"/>
      <c r="H275" s="98"/>
      <c r="I275" s="98"/>
      <c r="J275" s="99"/>
      <c r="K275" s="94" t="s">
        <v>92</v>
      </c>
      <c r="N275" s="59">
        <v>24</v>
      </c>
      <c r="O275" s="64" t="s">
        <v>138</v>
      </c>
      <c r="P275" s="51" t="s">
        <v>100</v>
      </c>
      <c r="Q275" s="16" t="s">
        <v>101</v>
      </c>
      <c r="R275" s="94" t="s">
        <v>9</v>
      </c>
      <c r="S275" s="97" t="s">
        <v>91</v>
      </c>
      <c r="T275" s="98"/>
      <c r="U275" s="98"/>
      <c r="V275" s="98"/>
      <c r="W275" s="99"/>
      <c r="X275" s="94" t="s">
        <v>92</v>
      </c>
    </row>
    <row r="276" spans="1:24" ht="15.75" thickBot="1">
      <c r="A276" s="59">
        <v>24</v>
      </c>
      <c r="B276" s="64" t="s">
        <v>138</v>
      </c>
      <c r="C276" s="52"/>
      <c r="D276" s="17" t="s">
        <v>102</v>
      </c>
      <c r="E276" s="95"/>
      <c r="F276" s="100" t="s">
        <v>93</v>
      </c>
      <c r="G276" s="101"/>
      <c r="H276" s="101"/>
      <c r="I276" s="101"/>
      <c r="J276" s="102"/>
      <c r="K276" s="95"/>
      <c r="N276" s="59">
        <v>24</v>
      </c>
      <c r="O276" s="64" t="s">
        <v>138</v>
      </c>
      <c r="P276" s="52"/>
      <c r="Q276" s="17" t="s">
        <v>102</v>
      </c>
      <c r="R276" s="95"/>
      <c r="S276" s="100" t="s">
        <v>93</v>
      </c>
      <c r="T276" s="101"/>
      <c r="U276" s="101"/>
      <c r="V276" s="101"/>
      <c r="W276" s="102"/>
      <c r="X276" s="95"/>
    </row>
    <row r="277" spans="1:24" ht="15.75" thickBot="1">
      <c r="A277" s="59">
        <v>24</v>
      </c>
      <c r="B277" s="64" t="s">
        <v>138</v>
      </c>
      <c r="C277" s="53"/>
      <c r="D277" s="18"/>
      <c r="E277" s="96"/>
      <c r="F277" s="14" t="s">
        <v>94</v>
      </c>
      <c r="G277" s="14" t="s">
        <v>95</v>
      </c>
      <c r="H277" s="14" t="s">
        <v>96</v>
      </c>
      <c r="I277" s="14" t="s">
        <v>97</v>
      </c>
      <c r="J277" s="14" t="s">
        <v>98</v>
      </c>
      <c r="K277" s="96"/>
      <c r="N277" s="59">
        <v>24</v>
      </c>
      <c r="O277" s="64" t="s">
        <v>138</v>
      </c>
      <c r="P277" s="53"/>
      <c r="Q277" s="18"/>
      <c r="R277" s="96"/>
      <c r="S277" s="14" t="s">
        <v>94</v>
      </c>
      <c r="T277" s="14" t="s">
        <v>95</v>
      </c>
      <c r="U277" s="14" t="s">
        <v>96</v>
      </c>
      <c r="V277" s="14" t="s">
        <v>97</v>
      </c>
      <c r="W277" s="14" t="s">
        <v>98</v>
      </c>
      <c r="X277" s="96"/>
    </row>
    <row r="278" spans="1:24" ht="15.75" thickBot="1">
      <c r="A278" s="59">
        <v>24</v>
      </c>
      <c r="B278" s="64" t="s">
        <v>138</v>
      </c>
      <c r="C278" s="55"/>
      <c r="D278" s="20"/>
      <c r="E278" s="15" t="s">
        <v>20</v>
      </c>
      <c r="F278" s="15">
        <f t="shared" ref="F278:J280" si="63">ROUND(S278/$M$2,4)</f>
        <v>6.0000000000000001E-3</v>
      </c>
      <c r="G278" s="15">
        <f t="shared" si="63"/>
        <v>6.0000000000000001E-3</v>
      </c>
      <c r="H278" s="15">
        <f t="shared" si="63"/>
        <v>5.8999999999999999E-3</v>
      </c>
      <c r="I278" s="15">
        <f t="shared" si="63"/>
        <v>5.8999999999999999E-3</v>
      </c>
      <c r="J278" s="15">
        <f t="shared" si="63"/>
        <v>5.8999999999999999E-3</v>
      </c>
      <c r="K278" s="15" t="s">
        <v>280</v>
      </c>
      <c r="N278" s="59">
        <v>24</v>
      </c>
      <c r="O278" s="64" t="s">
        <v>138</v>
      </c>
      <c r="P278" s="55"/>
      <c r="Q278" s="20"/>
      <c r="R278" s="15" t="s">
        <v>20</v>
      </c>
      <c r="S278" s="15" t="s">
        <v>190</v>
      </c>
      <c r="T278" s="15" t="s">
        <v>189</v>
      </c>
      <c r="U278" s="15" t="s">
        <v>188</v>
      </c>
      <c r="V278" s="15" t="s">
        <v>187</v>
      </c>
      <c r="W278" s="15" t="s">
        <v>186</v>
      </c>
      <c r="X278" s="15" t="s">
        <v>99</v>
      </c>
    </row>
    <row r="279" spans="1:24" ht="15.75" thickBot="1">
      <c r="A279" s="59">
        <v>24</v>
      </c>
      <c r="B279" s="64" t="s">
        <v>138</v>
      </c>
      <c r="C279" s="55"/>
      <c r="D279" s="20"/>
      <c r="E279" s="15" t="s">
        <v>22</v>
      </c>
      <c r="F279" s="15">
        <f t="shared" si="63"/>
        <v>5.7000000000000002E-3</v>
      </c>
      <c r="G279" s="15">
        <f t="shared" si="63"/>
        <v>5.7000000000000002E-3</v>
      </c>
      <c r="H279" s="15">
        <f t="shared" si="63"/>
        <v>5.5999999999999999E-3</v>
      </c>
      <c r="I279" s="15">
        <f t="shared" si="63"/>
        <v>5.5999999999999999E-3</v>
      </c>
      <c r="J279" s="15">
        <f t="shared" si="63"/>
        <v>5.5999999999999999E-3</v>
      </c>
      <c r="K279" s="15" t="s">
        <v>280</v>
      </c>
      <c r="N279" s="59">
        <v>24</v>
      </c>
      <c r="O279" s="64" t="s">
        <v>138</v>
      </c>
      <c r="P279" s="55"/>
      <c r="Q279" s="20"/>
      <c r="R279" s="15" t="s">
        <v>22</v>
      </c>
      <c r="S279" s="15" t="s">
        <v>185</v>
      </c>
      <c r="T279" s="15" t="s">
        <v>184</v>
      </c>
      <c r="U279" s="15" t="s">
        <v>183</v>
      </c>
      <c r="V279" s="15" t="s">
        <v>182</v>
      </c>
      <c r="W279" s="15" t="s">
        <v>181</v>
      </c>
      <c r="X279" s="15" t="s">
        <v>99</v>
      </c>
    </row>
    <row r="280" spans="1:24" ht="15.75" thickBot="1">
      <c r="A280" s="59">
        <v>24</v>
      </c>
      <c r="B280" s="64" t="s">
        <v>138</v>
      </c>
      <c r="C280" s="55"/>
      <c r="D280" s="20"/>
      <c r="E280" s="15" t="s">
        <v>23</v>
      </c>
      <c r="F280" s="15">
        <f t="shared" si="63"/>
        <v>5.4000000000000003E-3</v>
      </c>
      <c r="G280" s="15">
        <f t="shared" si="63"/>
        <v>5.4000000000000003E-3</v>
      </c>
      <c r="H280" s="15">
        <f t="shared" si="63"/>
        <v>5.3E-3</v>
      </c>
      <c r="I280" s="15">
        <f t="shared" si="63"/>
        <v>5.3E-3</v>
      </c>
      <c r="J280" s="15">
        <f t="shared" si="63"/>
        <v>5.3E-3</v>
      </c>
      <c r="K280" s="15" t="s">
        <v>280</v>
      </c>
      <c r="N280" s="59">
        <v>24</v>
      </c>
      <c r="O280" s="64" t="s">
        <v>138</v>
      </c>
      <c r="P280" s="55"/>
      <c r="Q280" s="20"/>
      <c r="R280" s="15" t="s">
        <v>23</v>
      </c>
      <c r="S280" s="15" t="s">
        <v>180</v>
      </c>
      <c r="T280" s="15" t="s">
        <v>179</v>
      </c>
      <c r="U280" s="15" t="s">
        <v>178</v>
      </c>
      <c r="V280" s="15" t="s">
        <v>177</v>
      </c>
      <c r="W280" s="15" t="s">
        <v>177</v>
      </c>
      <c r="X280" s="15" t="s">
        <v>99</v>
      </c>
    </row>
    <row r="281" spans="1:24">
      <c r="A281" s="59">
        <v>25</v>
      </c>
      <c r="B281" s="64" t="s">
        <v>139</v>
      </c>
      <c r="C281" s="51" t="s">
        <v>100</v>
      </c>
      <c r="D281" s="16" t="s">
        <v>101</v>
      </c>
      <c r="E281" s="94" t="s">
        <v>9</v>
      </c>
      <c r="F281" s="97" t="s">
        <v>91</v>
      </c>
      <c r="G281" s="98"/>
      <c r="H281" s="98"/>
      <c r="I281" s="98"/>
      <c r="J281" s="99"/>
      <c r="K281" s="94" t="s">
        <v>92</v>
      </c>
      <c r="N281" s="59">
        <v>25</v>
      </c>
      <c r="O281" s="64" t="s">
        <v>139</v>
      </c>
      <c r="P281" s="51" t="s">
        <v>100</v>
      </c>
      <c r="Q281" s="16" t="s">
        <v>101</v>
      </c>
      <c r="R281" s="94" t="s">
        <v>9</v>
      </c>
      <c r="S281" s="97" t="s">
        <v>91</v>
      </c>
      <c r="T281" s="98"/>
      <c r="U281" s="98"/>
      <c r="V281" s="98"/>
      <c r="W281" s="99"/>
      <c r="X281" s="94" t="s">
        <v>92</v>
      </c>
    </row>
    <row r="282" spans="1:24" ht="15.75" thickBot="1">
      <c r="A282" s="59">
        <v>25</v>
      </c>
      <c r="B282" s="64" t="s">
        <v>139</v>
      </c>
      <c r="C282" s="52"/>
      <c r="D282" s="17" t="s">
        <v>102</v>
      </c>
      <c r="E282" s="95"/>
      <c r="F282" s="100" t="s">
        <v>93</v>
      </c>
      <c r="G282" s="101"/>
      <c r="H282" s="101"/>
      <c r="I282" s="101"/>
      <c r="J282" s="102"/>
      <c r="K282" s="95"/>
      <c r="N282" s="59">
        <v>25</v>
      </c>
      <c r="O282" s="64" t="s">
        <v>139</v>
      </c>
      <c r="P282" s="52"/>
      <c r="Q282" s="17" t="s">
        <v>102</v>
      </c>
      <c r="R282" s="95"/>
      <c r="S282" s="100" t="s">
        <v>93</v>
      </c>
      <c r="T282" s="101"/>
      <c r="U282" s="101"/>
      <c r="V282" s="101"/>
      <c r="W282" s="102"/>
      <c r="X282" s="95"/>
    </row>
    <row r="283" spans="1:24" ht="15.75" thickBot="1">
      <c r="A283" s="59">
        <v>25</v>
      </c>
      <c r="B283" s="64" t="s">
        <v>139</v>
      </c>
      <c r="C283" s="53"/>
      <c r="D283" s="18"/>
      <c r="E283" s="96"/>
      <c r="F283" s="14" t="s">
        <v>94</v>
      </c>
      <c r="G283" s="14" t="s">
        <v>95</v>
      </c>
      <c r="H283" s="14" t="s">
        <v>96</v>
      </c>
      <c r="I283" s="14" t="s">
        <v>97</v>
      </c>
      <c r="J283" s="14" t="s">
        <v>98</v>
      </c>
      <c r="K283" s="96"/>
      <c r="N283" s="59">
        <v>25</v>
      </c>
      <c r="O283" s="64" t="s">
        <v>139</v>
      </c>
      <c r="P283" s="53"/>
      <c r="Q283" s="18"/>
      <c r="R283" s="96"/>
      <c r="S283" s="14" t="s">
        <v>94</v>
      </c>
      <c r="T283" s="14" t="s">
        <v>95</v>
      </c>
      <c r="U283" s="14" t="s">
        <v>96</v>
      </c>
      <c r="V283" s="14" t="s">
        <v>97</v>
      </c>
      <c r="W283" s="14" t="s">
        <v>98</v>
      </c>
      <c r="X283" s="96"/>
    </row>
    <row r="284" spans="1:24" ht="15.75" thickBot="1">
      <c r="A284" s="59">
        <v>25</v>
      </c>
      <c r="B284" s="64" t="s">
        <v>139</v>
      </c>
      <c r="C284" s="54" t="s">
        <v>103</v>
      </c>
      <c r="D284" s="19" t="s">
        <v>104</v>
      </c>
      <c r="E284" s="15" t="s">
        <v>19</v>
      </c>
      <c r="F284" s="15">
        <f t="shared" ref="F284:J288" si="64">ROUND(S284/$M$2,4)</f>
        <v>1.2999999999999999E-2</v>
      </c>
      <c r="G284" s="15">
        <f t="shared" si="64"/>
        <v>1.38E-2</v>
      </c>
      <c r="H284" s="15">
        <f t="shared" si="64"/>
        <v>1.4200000000000001E-2</v>
      </c>
      <c r="I284" s="15">
        <f t="shared" si="64"/>
        <v>1.4500000000000001E-2</v>
      </c>
      <c r="J284" s="15">
        <f t="shared" si="64"/>
        <v>1.49E-2</v>
      </c>
      <c r="K284" s="15" t="s">
        <v>280</v>
      </c>
      <c r="N284" s="59">
        <v>25</v>
      </c>
      <c r="O284" s="64" t="s">
        <v>139</v>
      </c>
      <c r="P284" s="54" t="s">
        <v>103</v>
      </c>
      <c r="Q284" s="19" t="s">
        <v>104</v>
      </c>
      <c r="R284" s="15" t="s">
        <v>19</v>
      </c>
      <c r="S284" s="15" t="s">
        <v>176</v>
      </c>
      <c r="T284" s="15" t="s">
        <v>175</v>
      </c>
      <c r="U284" s="15" t="s">
        <v>174</v>
      </c>
      <c r="V284" s="15" t="s">
        <v>173</v>
      </c>
      <c r="W284" s="15" t="s">
        <v>172</v>
      </c>
      <c r="X284" s="15" t="s">
        <v>99</v>
      </c>
    </row>
    <row r="285" spans="1:24" ht="15.75" thickBot="1">
      <c r="A285" s="59">
        <v>25</v>
      </c>
      <c r="B285" s="64" t="s">
        <v>139</v>
      </c>
      <c r="C285" s="55"/>
      <c r="D285" s="20"/>
      <c r="E285" s="15" t="s">
        <v>20</v>
      </c>
      <c r="F285" s="15">
        <f t="shared" si="64"/>
        <v>1.18E-2</v>
      </c>
      <c r="G285" s="15">
        <f t="shared" si="64"/>
        <v>1.26E-2</v>
      </c>
      <c r="H285" s="15">
        <f t="shared" si="64"/>
        <v>1.29E-2</v>
      </c>
      <c r="I285" s="15">
        <f t="shared" si="64"/>
        <v>1.32E-2</v>
      </c>
      <c r="J285" s="15">
        <f t="shared" si="64"/>
        <v>1.35E-2</v>
      </c>
      <c r="K285" s="15" t="s">
        <v>280</v>
      </c>
      <c r="N285" s="59">
        <v>25</v>
      </c>
      <c r="O285" s="64" t="s">
        <v>139</v>
      </c>
      <c r="P285" s="55"/>
      <c r="Q285" s="20"/>
      <c r="R285" s="15" t="s">
        <v>20</v>
      </c>
      <c r="S285" s="15" t="s">
        <v>171</v>
      </c>
      <c r="T285" s="15" t="s">
        <v>170</v>
      </c>
      <c r="U285" s="15" t="s">
        <v>169</v>
      </c>
      <c r="V285" s="15" t="s">
        <v>168</v>
      </c>
      <c r="W285" s="15" t="s">
        <v>167</v>
      </c>
      <c r="X285" s="15" t="s">
        <v>99</v>
      </c>
    </row>
    <row r="286" spans="1:24" ht="15.75" thickBot="1">
      <c r="A286" s="59">
        <v>25</v>
      </c>
      <c r="B286" s="64" t="s">
        <v>139</v>
      </c>
      <c r="C286" s="55"/>
      <c r="D286" s="20"/>
      <c r="E286" s="15" t="s">
        <v>21</v>
      </c>
      <c r="F286" s="15">
        <f t="shared" si="64"/>
        <v>1.18E-2</v>
      </c>
      <c r="G286" s="15">
        <f t="shared" si="64"/>
        <v>1.26E-2</v>
      </c>
      <c r="H286" s="15">
        <f t="shared" si="64"/>
        <v>1.29E-2</v>
      </c>
      <c r="I286" s="15">
        <f t="shared" si="64"/>
        <v>1.32E-2</v>
      </c>
      <c r="J286" s="15">
        <f t="shared" si="64"/>
        <v>1.35E-2</v>
      </c>
      <c r="K286" s="15" t="s">
        <v>280</v>
      </c>
      <c r="N286" s="59">
        <v>25</v>
      </c>
      <c r="O286" s="64" t="s">
        <v>139</v>
      </c>
      <c r="P286" s="55"/>
      <c r="Q286" s="20"/>
      <c r="R286" s="15" t="s">
        <v>21</v>
      </c>
      <c r="S286" s="15" t="s">
        <v>171</v>
      </c>
      <c r="T286" s="15" t="s">
        <v>170</v>
      </c>
      <c r="U286" s="15" t="s">
        <v>169</v>
      </c>
      <c r="V286" s="15" t="s">
        <v>168</v>
      </c>
      <c r="W286" s="15" t="s">
        <v>167</v>
      </c>
      <c r="X286" s="15" t="s">
        <v>99</v>
      </c>
    </row>
    <row r="287" spans="1:24" ht="15.75" thickBot="1">
      <c r="A287" s="59">
        <v>25</v>
      </c>
      <c r="B287" s="64" t="s">
        <v>139</v>
      </c>
      <c r="C287" s="55"/>
      <c r="D287" s="20"/>
      <c r="E287" s="15" t="s">
        <v>22</v>
      </c>
      <c r="F287" s="15">
        <f t="shared" si="64"/>
        <v>1.12E-2</v>
      </c>
      <c r="G287" s="15">
        <f t="shared" si="64"/>
        <v>1.1900000000000001E-2</v>
      </c>
      <c r="H287" s="15">
        <f t="shared" si="64"/>
        <v>1.2200000000000001E-2</v>
      </c>
      <c r="I287" s="15">
        <f t="shared" si="64"/>
        <v>1.2500000000000001E-2</v>
      </c>
      <c r="J287" s="15">
        <f t="shared" si="64"/>
        <v>1.2800000000000001E-2</v>
      </c>
      <c r="K287" s="15" t="s">
        <v>280</v>
      </c>
      <c r="N287" s="59">
        <v>25</v>
      </c>
      <c r="O287" s="64" t="s">
        <v>139</v>
      </c>
      <c r="P287" s="55"/>
      <c r="Q287" s="20"/>
      <c r="R287" s="15" t="s">
        <v>22</v>
      </c>
      <c r="S287" s="15" t="s">
        <v>166</v>
      </c>
      <c r="T287" s="15" t="s">
        <v>165</v>
      </c>
      <c r="U287" s="15" t="s">
        <v>164</v>
      </c>
      <c r="V287" s="15" t="s">
        <v>163</v>
      </c>
      <c r="W287" s="15" t="s">
        <v>162</v>
      </c>
      <c r="X287" s="15" t="s">
        <v>99</v>
      </c>
    </row>
    <row r="288" spans="1:24" ht="15.75" thickBot="1">
      <c r="A288" s="59">
        <v>25</v>
      </c>
      <c r="B288" s="64" t="s">
        <v>139</v>
      </c>
      <c r="C288" s="55"/>
      <c r="D288" s="20"/>
      <c r="E288" s="15" t="s">
        <v>23</v>
      </c>
      <c r="F288" s="15">
        <f t="shared" si="64"/>
        <v>1.06E-2</v>
      </c>
      <c r="G288" s="15">
        <f t="shared" si="64"/>
        <v>1.1299999999999999E-2</v>
      </c>
      <c r="H288" s="15">
        <f t="shared" si="64"/>
        <v>1.1599999999999999E-2</v>
      </c>
      <c r="I288" s="15">
        <f t="shared" si="64"/>
        <v>1.1900000000000001E-2</v>
      </c>
      <c r="J288" s="15">
        <f t="shared" si="64"/>
        <v>1.2200000000000001E-2</v>
      </c>
      <c r="K288" s="15" t="s">
        <v>280</v>
      </c>
      <c r="N288" s="59">
        <v>25</v>
      </c>
      <c r="O288" s="64" t="s">
        <v>139</v>
      </c>
      <c r="P288" s="55"/>
      <c r="Q288" s="20"/>
      <c r="R288" s="15" t="s">
        <v>23</v>
      </c>
      <c r="S288" s="15" t="s">
        <v>161</v>
      </c>
      <c r="T288" s="15" t="s">
        <v>160</v>
      </c>
      <c r="U288" s="15" t="s">
        <v>159</v>
      </c>
      <c r="V288" s="15" t="s">
        <v>158</v>
      </c>
      <c r="W288" s="15" t="s">
        <v>157</v>
      </c>
      <c r="X288" s="15" t="s">
        <v>99</v>
      </c>
    </row>
    <row r="289" spans="1:24">
      <c r="A289" s="59">
        <v>26</v>
      </c>
      <c r="B289" s="64" t="s">
        <v>140</v>
      </c>
      <c r="C289" s="51" t="s">
        <v>100</v>
      </c>
      <c r="D289" s="16" t="s">
        <v>101</v>
      </c>
      <c r="E289" s="94" t="s">
        <v>9</v>
      </c>
      <c r="F289" s="97" t="s">
        <v>91</v>
      </c>
      <c r="G289" s="98"/>
      <c r="H289" s="98"/>
      <c r="I289" s="98"/>
      <c r="J289" s="99"/>
      <c r="K289" s="94" t="s">
        <v>92</v>
      </c>
      <c r="N289" s="59">
        <v>26</v>
      </c>
      <c r="O289" s="64" t="s">
        <v>140</v>
      </c>
      <c r="P289" s="51" t="s">
        <v>100</v>
      </c>
      <c r="Q289" s="16" t="s">
        <v>101</v>
      </c>
      <c r="R289" s="94" t="s">
        <v>9</v>
      </c>
      <c r="S289" s="97" t="s">
        <v>91</v>
      </c>
      <c r="T289" s="98"/>
      <c r="U289" s="98"/>
      <c r="V289" s="98"/>
      <c r="W289" s="99"/>
      <c r="X289" s="94" t="s">
        <v>92</v>
      </c>
    </row>
    <row r="290" spans="1:24" ht="15.75" thickBot="1">
      <c r="A290" s="59">
        <v>26</v>
      </c>
      <c r="B290" s="64" t="s">
        <v>140</v>
      </c>
      <c r="C290" s="52"/>
      <c r="D290" s="17" t="s">
        <v>102</v>
      </c>
      <c r="E290" s="95"/>
      <c r="F290" s="100" t="s">
        <v>93</v>
      </c>
      <c r="G290" s="101"/>
      <c r="H290" s="101"/>
      <c r="I290" s="101"/>
      <c r="J290" s="102"/>
      <c r="K290" s="95"/>
      <c r="N290" s="59">
        <v>26</v>
      </c>
      <c r="O290" s="64" t="s">
        <v>140</v>
      </c>
      <c r="P290" s="52"/>
      <c r="Q290" s="17" t="s">
        <v>102</v>
      </c>
      <c r="R290" s="95"/>
      <c r="S290" s="100" t="s">
        <v>93</v>
      </c>
      <c r="T290" s="101"/>
      <c r="U290" s="101"/>
      <c r="V290" s="101"/>
      <c r="W290" s="102"/>
      <c r="X290" s="95"/>
    </row>
    <row r="291" spans="1:24" ht="15.75" thickBot="1">
      <c r="A291" s="59">
        <v>26</v>
      </c>
      <c r="B291" s="64" t="s">
        <v>140</v>
      </c>
      <c r="C291" s="53"/>
      <c r="D291" s="18"/>
      <c r="E291" s="96"/>
      <c r="F291" s="14" t="s">
        <v>94</v>
      </c>
      <c r="G291" s="14" t="s">
        <v>95</v>
      </c>
      <c r="H291" s="14" t="s">
        <v>96</v>
      </c>
      <c r="I291" s="14" t="s">
        <v>97</v>
      </c>
      <c r="J291" s="14" t="s">
        <v>98</v>
      </c>
      <c r="K291" s="96"/>
      <c r="N291" s="59">
        <v>26</v>
      </c>
      <c r="O291" s="64" t="s">
        <v>140</v>
      </c>
      <c r="P291" s="53"/>
      <c r="Q291" s="18"/>
      <c r="R291" s="96"/>
      <c r="S291" s="14" t="s">
        <v>94</v>
      </c>
      <c r="T291" s="14" t="s">
        <v>95</v>
      </c>
      <c r="U291" s="14" t="s">
        <v>96</v>
      </c>
      <c r="V291" s="14" t="s">
        <v>97</v>
      </c>
      <c r="W291" s="14" t="s">
        <v>98</v>
      </c>
      <c r="X291" s="96"/>
    </row>
    <row r="292" spans="1:24" ht="15.75" thickBot="1">
      <c r="A292" s="59">
        <v>26</v>
      </c>
      <c r="B292" s="64" t="s">
        <v>140</v>
      </c>
      <c r="C292" s="54" t="s">
        <v>103</v>
      </c>
      <c r="D292" s="19" t="s">
        <v>104</v>
      </c>
      <c r="E292" s="15" t="s">
        <v>19</v>
      </c>
      <c r="F292" s="15">
        <f t="shared" ref="F292:J297" si="65">ROUND(S292/$M$2,4)</f>
        <v>1.2999999999999999E-2</v>
      </c>
      <c r="G292" s="15">
        <f t="shared" si="65"/>
        <v>1.3100000000000001E-2</v>
      </c>
      <c r="H292" s="15">
        <f t="shared" si="65"/>
        <v>1.32E-2</v>
      </c>
      <c r="I292" s="15">
        <f t="shared" si="65"/>
        <v>1.3299999999999999E-2</v>
      </c>
      <c r="J292" s="15">
        <f t="shared" si="65"/>
        <v>1.34E-2</v>
      </c>
      <c r="K292" s="15" t="s">
        <v>280</v>
      </c>
      <c r="N292" s="59">
        <v>26</v>
      </c>
      <c r="O292" s="64" t="s">
        <v>140</v>
      </c>
      <c r="P292" s="54" t="s">
        <v>103</v>
      </c>
      <c r="Q292" s="19" t="s">
        <v>104</v>
      </c>
      <c r="R292" s="15" t="s">
        <v>19</v>
      </c>
      <c r="S292" s="15">
        <v>9.7900000000000001E-2</v>
      </c>
      <c r="T292" s="15">
        <v>9.8699999999999996E-2</v>
      </c>
      <c r="U292" s="15">
        <v>9.9199999999999997E-2</v>
      </c>
      <c r="V292" s="15">
        <v>0.1004</v>
      </c>
      <c r="W292" s="15">
        <v>0.10100000000000001</v>
      </c>
      <c r="X292" s="15" t="s">
        <v>99</v>
      </c>
    </row>
    <row r="293" spans="1:24" ht="15.75" thickBot="1">
      <c r="A293" s="59">
        <v>26</v>
      </c>
      <c r="B293" s="64" t="s">
        <v>140</v>
      </c>
      <c r="C293" s="55"/>
      <c r="D293" s="20"/>
      <c r="E293" s="15" t="s">
        <v>20</v>
      </c>
      <c r="F293" s="15">
        <f t="shared" si="65"/>
        <v>1.18E-2</v>
      </c>
      <c r="G293" s="15">
        <f t="shared" si="65"/>
        <v>1.1900000000000001E-2</v>
      </c>
      <c r="H293" s="15">
        <f t="shared" si="65"/>
        <v>1.2E-2</v>
      </c>
      <c r="I293" s="15">
        <f t="shared" si="65"/>
        <v>1.21E-2</v>
      </c>
      <c r="J293" s="15">
        <f t="shared" si="65"/>
        <v>1.2200000000000001E-2</v>
      </c>
      <c r="K293" s="15" t="s">
        <v>280</v>
      </c>
      <c r="N293" s="59">
        <v>26</v>
      </c>
      <c r="O293" s="64" t="s">
        <v>140</v>
      </c>
      <c r="P293" s="55"/>
      <c r="Q293" s="20"/>
      <c r="R293" s="15" t="s">
        <v>20</v>
      </c>
      <c r="S293" s="15">
        <v>8.8999999999999996E-2</v>
      </c>
      <c r="T293" s="15">
        <v>8.9700000000000002E-2</v>
      </c>
      <c r="U293" s="15">
        <v>9.0200000000000002E-2</v>
      </c>
      <c r="V293" s="15">
        <v>9.1300000000000006E-2</v>
      </c>
      <c r="W293" s="15">
        <v>9.1800000000000007E-2</v>
      </c>
      <c r="X293" s="15" t="s">
        <v>99</v>
      </c>
    </row>
    <row r="294" spans="1:24" ht="15.75" thickBot="1">
      <c r="A294" s="59">
        <v>26</v>
      </c>
      <c r="B294" s="64" t="s">
        <v>140</v>
      </c>
      <c r="C294" s="55"/>
      <c r="D294" s="20"/>
      <c r="E294" s="15" t="s">
        <v>21</v>
      </c>
      <c r="F294" s="15">
        <f t="shared" si="65"/>
        <v>1.18E-2</v>
      </c>
      <c r="G294" s="15">
        <f t="shared" si="65"/>
        <v>1.1900000000000001E-2</v>
      </c>
      <c r="H294" s="15">
        <f t="shared" si="65"/>
        <v>1.2E-2</v>
      </c>
      <c r="I294" s="15">
        <f t="shared" si="65"/>
        <v>1.21E-2</v>
      </c>
      <c r="J294" s="15">
        <f t="shared" si="65"/>
        <v>1.2200000000000001E-2</v>
      </c>
      <c r="K294" s="15" t="s">
        <v>280</v>
      </c>
      <c r="N294" s="59">
        <v>26</v>
      </c>
      <c r="O294" s="64" t="s">
        <v>140</v>
      </c>
      <c r="P294" s="55"/>
      <c r="Q294" s="20"/>
      <c r="R294" s="15" t="s">
        <v>21</v>
      </c>
      <c r="S294" s="15">
        <v>8.8999999999999996E-2</v>
      </c>
      <c r="T294" s="15">
        <v>8.9700000000000002E-2</v>
      </c>
      <c r="U294" s="15">
        <v>9.0200000000000002E-2</v>
      </c>
      <c r="V294" s="15">
        <v>9.1300000000000006E-2</v>
      </c>
      <c r="W294" s="15">
        <v>9.1800000000000007E-2</v>
      </c>
      <c r="X294" s="15" t="s">
        <v>99</v>
      </c>
    </row>
    <row r="295" spans="1:24" ht="15.75" thickBot="1">
      <c r="A295" s="59">
        <v>26</v>
      </c>
      <c r="B295" s="64" t="s">
        <v>140</v>
      </c>
      <c r="C295" s="55"/>
      <c r="D295" s="20"/>
      <c r="E295" s="15" t="s">
        <v>22</v>
      </c>
      <c r="F295" s="15">
        <f t="shared" si="65"/>
        <v>1.12E-2</v>
      </c>
      <c r="G295" s="15">
        <f t="shared" si="65"/>
        <v>1.1299999999999999E-2</v>
      </c>
      <c r="H295" s="15">
        <f t="shared" si="65"/>
        <v>1.14E-2</v>
      </c>
      <c r="I295" s="15">
        <f t="shared" si="65"/>
        <v>1.15E-2</v>
      </c>
      <c r="J295" s="15">
        <f t="shared" si="65"/>
        <v>1.1599999999999999E-2</v>
      </c>
      <c r="K295" s="15" t="s">
        <v>280</v>
      </c>
      <c r="N295" s="59">
        <v>26</v>
      </c>
      <c r="O295" s="64" t="s">
        <v>140</v>
      </c>
      <c r="P295" s="55"/>
      <c r="Q295" s="20"/>
      <c r="R295" s="15" t="s">
        <v>22</v>
      </c>
      <c r="S295" s="15">
        <v>8.4599999999999995E-2</v>
      </c>
      <c r="T295" s="15">
        <v>8.5199999999999998E-2</v>
      </c>
      <c r="U295" s="15">
        <v>8.5699999999999998E-2</v>
      </c>
      <c r="V295" s="15">
        <v>8.6699999999999999E-2</v>
      </c>
      <c r="W295" s="15">
        <v>8.72E-2</v>
      </c>
      <c r="X295" s="15" t="s">
        <v>99</v>
      </c>
    </row>
    <row r="296" spans="1:24" ht="15.75" thickBot="1">
      <c r="A296" s="59">
        <v>26</v>
      </c>
      <c r="B296" s="64" t="s">
        <v>140</v>
      </c>
      <c r="C296" s="55"/>
      <c r="D296" s="20"/>
      <c r="E296" s="15" t="s">
        <v>23</v>
      </c>
      <c r="F296" s="15">
        <f t="shared" si="65"/>
        <v>1.06E-2</v>
      </c>
      <c r="G296" s="15">
        <f t="shared" si="65"/>
        <v>1.0699999999999999E-2</v>
      </c>
      <c r="H296" s="15">
        <f t="shared" si="65"/>
        <v>1.0800000000000001E-2</v>
      </c>
      <c r="I296" s="15">
        <f t="shared" si="65"/>
        <v>1.09E-2</v>
      </c>
      <c r="J296" s="15">
        <f t="shared" si="65"/>
        <v>1.0999999999999999E-2</v>
      </c>
      <c r="K296" s="15" t="s">
        <v>280</v>
      </c>
      <c r="N296" s="59">
        <v>26</v>
      </c>
      <c r="O296" s="64" t="s">
        <v>140</v>
      </c>
      <c r="P296" s="55"/>
      <c r="Q296" s="20"/>
      <c r="R296" s="15" t="s">
        <v>23</v>
      </c>
      <c r="S296" s="15">
        <v>8.0100000000000005E-2</v>
      </c>
      <c r="T296" s="15">
        <v>8.0699999999999994E-2</v>
      </c>
      <c r="U296" s="15">
        <v>8.1199999999999994E-2</v>
      </c>
      <c r="V296" s="15">
        <v>8.2199999999999995E-2</v>
      </c>
      <c r="W296" s="15">
        <v>8.2600000000000007E-2</v>
      </c>
      <c r="X296" s="15" t="s">
        <v>99</v>
      </c>
    </row>
    <row r="297" spans="1:24" ht="15.75" thickBot="1">
      <c r="A297" s="59">
        <v>26</v>
      </c>
      <c r="B297" s="64" t="s">
        <v>140</v>
      </c>
      <c r="C297" s="55"/>
      <c r="D297" s="20"/>
      <c r="E297" s="15" t="s">
        <v>24</v>
      </c>
      <c r="F297" s="15">
        <f t="shared" si="65"/>
        <v>0.01</v>
      </c>
      <c r="G297" s="15">
        <f t="shared" si="65"/>
        <v>1.01E-2</v>
      </c>
      <c r="H297" s="15">
        <f t="shared" si="65"/>
        <v>1.0200000000000001E-2</v>
      </c>
      <c r="I297" s="15">
        <f t="shared" si="65"/>
        <v>1.03E-2</v>
      </c>
      <c r="J297" s="15">
        <f t="shared" si="65"/>
        <v>1.04E-2</v>
      </c>
      <c r="K297" s="15" t="s">
        <v>280</v>
      </c>
      <c r="N297" s="59">
        <v>26</v>
      </c>
      <c r="O297" s="64" t="s">
        <v>140</v>
      </c>
      <c r="P297" s="55"/>
      <c r="Q297" s="20"/>
      <c r="R297" s="15" t="s">
        <v>24</v>
      </c>
      <c r="S297" s="15">
        <v>7.5700000000000003E-2</v>
      </c>
      <c r="T297" s="15">
        <v>7.6300000000000007E-2</v>
      </c>
      <c r="U297" s="15">
        <v>7.6700000000000004E-2</v>
      </c>
      <c r="V297" s="15">
        <v>7.7600000000000002E-2</v>
      </c>
      <c r="W297" s="15">
        <v>7.8E-2</v>
      </c>
      <c r="X297" s="15" t="s">
        <v>99</v>
      </c>
    </row>
    <row r="298" spans="1:24">
      <c r="A298" s="59">
        <v>27</v>
      </c>
      <c r="B298" s="64" t="s">
        <v>141</v>
      </c>
      <c r="C298" s="51" t="s">
        <v>100</v>
      </c>
      <c r="D298" s="16" t="s">
        <v>101</v>
      </c>
      <c r="E298" s="94" t="s">
        <v>9</v>
      </c>
      <c r="F298" s="97" t="s">
        <v>91</v>
      </c>
      <c r="G298" s="98"/>
      <c r="H298" s="98"/>
      <c r="I298" s="98"/>
      <c r="J298" s="99"/>
      <c r="K298" s="94" t="s">
        <v>92</v>
      </c>
      <c r="N298" s="59">
        <v>27</v>
      </c>
      <c r="O298" s="64" t="s">
        <v>141</v>
      </c>
      <c r="P298" s="51" t="s">
        <v>100</v>
      </c>
      <c r="Q298" s="16" t="s">
        <v>101</v>
      </c>
      <c r="R298" s="94" t="s">
        <v>9</v>
      </c>
      <c r="S298" s="97" t="s">
        <v>91</v>
      </c>
      <c r="T298" s="98"/>
      <c r="U298" s="98"/>
      <c r="V298" s="98"/>
      <c r="W298" s="99"/>
      <c r="X298" s="94" t="s">
        <v>92</v>
      </c>
    </row>
    <row r="299" spans="1:24" ht="15.75" thickBot="1">
      <c r="A299" s="59">
        <v>27</v>
      </c>
      <c r="B299" s="64" t="s">
        <v>141</v>
      </c>
      <c r="C299" s="52"/>
      <c r="D299" s="17" t="s">
        <v>102</v>
      </c>
      <c r="E299" s="95"/>
      <c r="F299" s="100" t="s">
        <v>93</v>
      </c>
      <c r="G299" s="101"/>
      <c r="H299" s="101"/>
      <c r="I299" s="101"/>
      <c r="J299" s="102"/>
      <c r="K299" s="95"/>
      <c r="N299" s="59">
        <v>27</v>
      </c>
      <c r="O299" s="64" t="s">
        <v>141</v>
      </c>
      <c r="P299" s="52"/>
      <c r="Q299" s="17" t="s">
        <v>102</v>
      </c>
      <c r="R299" s="95"/>
      <c r="S299" s="100" t="s">
        <v>93</v>
      </c>
      <c r="T299" s="101"/>
      <c r="U299" s="101"/>
      <c r="V299" s="101"/>
      <c r="W299" s="102"/>
      <c r="X299" s="95"/>
    </row>
    <row r="300" spans="1:24" ht="15.75" thickBot="1">
      <c r="A300" s="59">
        <v>27</v>
      </c>
      <c r="B300" s="64" t="s">
        <v>141</v>
      </c>
      <c r="C300" s="52"/>
      <c r="D300" s="17"/>
      <c r="E300" s="96"/>
      <c r="F300" s="14" t="s">
        <v>94</v>
      </c>
      <c r="G300" s="14" t="s">
        <v>95</v>
      </c>
      <c r="H300" s="14" t="s">
        <v>96</v>
      </c>
      <c r="I300" s="14" t="s">
        <v>97</v>
      </c>
      <c r="J300" s="14" t="s">
        <v>98</v>
      </c>
      <c r="K300" s="96"/>
      <c r="N300" s="59">
        <v>27</v>
      </c>
      <c r="O300" s="64" t="s">
        <v>141</v>
      </c>
      <c r="P300" s="52"/>
      <c r="Q300" s="17"/>
      <c r="R300" s="96"/>
      <c r="S300" s="14" t="s">
        <v>94</v>
      </c>
      <c r="T300" s="14" t="s">
        <v>95</v>
      </c>
      <c r="U300" s="14" t="s">
        <v>96</v>
      </c>
      <c r="V300" s="14" t="s">
        <v>97</v>
      </c>
      <c r="W300" s="14" t="s">
        <v>98</v>
      </c>
      <c r="X300" s="96"/>
    </row>
    <row r="301" spans="1:24" ht="15.75" thickBot="1">
      <c r="A301" s="59">
        <v>27</v>
      </c>
      <c r="B301" s="64" t="s">
        <v>141</v>
      </c>
      <c r="C301" s="56"/>
      <c r="D301" s="40"/>
      <c r="E301" s="21" t="s">
        <v>23</v>
      </c>
      <c r="F301" s="15">
        <f t="shared" ref="F301:J303" si="66">ROUND(S301/$M$2,4)</f>
        <v>1.04E-2</v>
      </c>
      <c r="G301" s="15">
        <f t="shared" si="66"/>
        <v>1.0200000000000001E-2</v>
      </c>
      <c r="H301" s="15">
        <f t="shared" si="66"/>
        <v>1.01E-2</v>
      </c>
      <c r="I301" s="15">
        <f t="shared" si="66"/>
        <v>1.04E-2</v>
      </c>
      <c r="J301" s="15">
        <f t="shared" si="66"/>
        <v>1.04E-2</v>
      </c>
      <c r="K301" s="15" t="s">
        <v>280</v>
      </c>
      <c r="N301" s="59">
        <v>27</v>
      </c>
      <c r="O301" s="64" t="s">
        <v>141</v>
      </c>
      <c r="P301" s="56"/>
      <c r="Q301" s="40"/>
      <c r="R301" s="21" t="s">
        <v>23</v>
      </c>
      <c r="S301" s="72">
        <v>7.8200000000000006E-2</v>
      </c>
      <c r="T301" s="71">
        <v>7.6899999999999996E-2</v>
      </c>
      <c r="U301" s="71">
        <v>7.6300000000000007E-2</v>
      </c>
      <c r="V301" s="71">
        <v>7.8299999999999995E-2</v>
      </c>
      <c r="W301" s="71">
        <v>7.8E-2</v>
      </c>
      <c r="X301" s="15" t="s">
        <v>99</v>
      </c>
    </row>
    <row r="302" spans="1:24" ht="15.75" thickBot="1">
      <c r="A302" s="59">
        <v>27</v>
      </c>
      <c r="B302" s="64" t="s">
        <v>141</v>
      </c>
      <c r="C302" s="55"/>
      <c r="D302" s="41"/>
      <c r="E302" s="21" t="s">
        <v>25</v>
      </c>
      <c r="F302" s="15">
        <f t="shared" si="66"/>
        <v>9.1999999999999998E-3</v>
      </c>
      <c r="G302" s="15">
        <f t="shared" si="66"/>
        <v>9.1000000000000004E-3</v>
      </c>
      <c r="H302" s="15">
        <f t="shared" si="66"/>
        <v>8.9999999999999993E-3</v>
      </c>
      <c r="I302" s="15">
        <f t="shared" si="66"/>
        <v>9.1999999999999998E-3</v>
      </c>
      <c r="J302" s="15">
        <f t="shared" si="66"/>
        <v>9.1999999999999998E-3</v>
      </c>
      <c r="K302" s="15" t="s">
        <v>280</v>
      </c>
      <c r="N302" s="59">
        <v>27</v>
      </c>
      <c r="O302" s="64" t="s">
        <v>141</v>
      </c>
      <c r="P302" s="55"/>
      <c r="Q302" s="41"/>
      <c r="R302" s="21" t="s">
        <v>25</v>
      </c>
      <c r="S302" s="15">
        <v>6.9500000000000006E-2</v>
      </c>
      <c r="T302" s="15">
        <v>6.8400000000000002E-2</v>
      </c>
      <c r="U302" s="15">
        <v>6.7799999999999999E-2</v>
      </c>
      <c r="V302" s="15">
        <v>6.9599999999999995E-2</v>
      </c>
      <c r="W302" s="15">
        <v>6.9400000000000003E-2</v>
      </c>
      <c r="X302" s="15" t="s">
        <v>99</v>
      </c>
    </row>
    <row r="303" spans="1:24" ht="15.75" thickBot="1">
      <c r="A303" s="60">
        <v>27</v>
      </c>
      <c r="B303" s="65" t="s">
        <v>141</v>
      </c>
      <c r="C303" s="57"/>
      <c r="D303" s="42"/>
      <c r="E303" s="21" t="s">
        <v>28</v>
      </c>
      <c r="F303" s="15">
        <f t="shared" si="66"/>
        <v>8.6E-3</v>
      </c>
      <c r="G303" s="15">
        <f t="shared" si="66"/>
        <v>8.5000000000000006E-3</v>
      </c>
      <c r="H303" s="15">
        <f t="shared" si="66"/>
        <v>8.3999999999999995E-3</v>
      </c>
      <c r="I303" s="15">
        <f t="shared" si="66"/>
        <v>8.6999999999999994E-3</v>
      </c>
      <c r="J303" s="15">
        <f t="shared" si="66"/>
        <v>8.6E-3</v>
      </c>
      <c r="K303" s="15" t="s">
        <v>280</v>
      </c>
      <c r="N303" s="60">
        <v>27</v>
      </c>
      <c r="O303" s="65" t="s">
        <v>141</v>
      </c>
      <c r="P303" s="57"/>
      <c r="Q303" s="42"/>
      <c r="R303" s="21" t="s">
        <v>28</v>
      </c>
      <c r="S303" s="15">
        <v>6.5100000000000005E-2</v>
      </c>
      <c r="T303" s="15">
        <v>6.4199999999999993E-2</v>
      </c>
      <c r="U303" s="15">
        <v>6.3600000000000004E-2</v>
      </c>
      <c r="V303" s="15">
        <v>6.5199999999999994E-2</v>
      </c>
      <c r="W303" s="15">
        <v>6.5100000000000005E-2</v>
      </c>
      <c r="X303" s="15" t="s">
        <v>99</v>
      </c>
    </row>
    <row r="304" spans="1:24">
      <c r="N304" s="12"/>
      <c r="O304" s="12"/>
    </row>
  </sheetData>
  <autoFilter ref="A2:Y303" xr:uid="{77184F6B-6C14-454B-88DB-4345BB1E8DCE}"/>
  <mergeCells count="308">
    <mergeCell ref="C6:C12"/>
    <mergeCell ref="E13:E15"/>
    <mergeCell ref="F13:J13"/>
    <mergeCell ref="K13:K15"/>
    <mergeCell ref="F14:J14"/>
    <mergeCell ref="E24:E26"/>
    <mergeCell ref="F24:J24"/>
    <mergeCell ref="K24:K26"/>
    <mergeCell ref="F25:J25"/>
    <mergeCell ref="E3:E5"/>
    <mergeCell ref="F3:J3"/>
    <mergeCell ref="K3:K5"/>
    <mergeCell ref="F4:J4"/>
    <mergeCell ref="D6:D12"/>
    <mergeCell ref="E83:E85"/>
    <mergeCell ref="F83:J83"/>
    <mergeCell ref="K83:K85"/>
    <mergeCell ref="F84:J84"/>
    <mergeCell ref="E32:E34"/>
    <mergeCell ref="F32:J32"/>
    <mergeCell ref="K32:K34"/>
    <mergeCell ref="F33:J33"/>
    <mergeCell ref="E39:E41"/>
    <mergeCell ref="F39:J39"/>
    <mergeCell ref="K39:K41"/>
    <mergeCell ref="F40:J40"/>
    <mergeCell ref="E45:E47"/>
    <mergeCell ref="F45:J45"/>
    <mergeCell ref="K45:K47"/>
    <mergeCell ref="F46:J46"/>
    <mergeCell ref="E51:E53"/>
    <mergeCell ref="F51:J51"/>
    <mergeCell ref="K51:K53"/>
    <mergeCell ref="F52:J52"/>
    <mergeCell ref="E58:E60"/>
    <mergeCell ref="F58:J58"/>
    <mergeCell ref="K58:K60"/>
    <mergeCell ref="F59:J59"/>
    <mergeCell ref="E66:E68"/>
    <mergeCell ref="F66:J66"/>
    <mergeCell ref="K66:K68"/>
    <mergeCell ref="F67:J67"/>
    <mergeCell ref="E73:E75"/>
    <mergeCell ref="F73:J73"/>
    <mergeCell ref="K73:K75"/>
    <mergeCell ref="F74:J74"/>
    <mergeCell ref="E140:E142"/>
    <mergeCell ref="F140:J140"/>
    <mergeCell ref="K140:K142"/>
    <mergeCell ref="F141:J141"/>
    <mergeCell ref="E89:E91"/>
    <mergeCell ref="F89:J89"/>
    <mergeCell ref="K89:K91"/>
    <mergeCell ref="F90:J90"/>
    <mergeCell ref="E95:E97"/>
    <mergeCell ref="F95:J95"/>
    <mergeCell ref="K95:K97"/>
    <mergeCell ref="F96:J96"/>
    <mergeCell ref="E102:E104"/>
    <mergeCell ref="F102:J102"/>
    <mergeCell ref="K102:K104"/>
    <mergeCell ref="F103:J103"/>
    <mergeCell ref="E107:E109"/>
    <mergeCell ref="F107:J107"/>
    <mergeCell ref="K107:K109"/>
    <mergeCell ref="F108:J108"/>
    <mergeCell ref="E115:E117"/>
    <mergeCell ref="F115:J115"/>
    <mergeCell ref="K115:K117"/>
    <mergeCell ref="F116:J116"/>
    <mergeCell ref="E124:E126"/>
    <mergeCell ref="F124:J124"/>
    <mergeCell ref="K124:K126"/>
    <mergeCell ref="F125:J125"/>
    <mergeCell ref="E132:E134"/>
    <mergeCell ref="F132:J132"/>
    <mergeCell ref="K132:K134"/>
    <mergeCell ref="F133:J133"/>
    <mergeCell ref="E201:E203"/>
    <mergeCell ref="F201:J201"/>
    <mergeCell ref="K201:K203"/>
    <mergeCell ref="F202:J202"/>
    <mergeCell ref="E149:E151"/>
    <mergeCell ref="F149:J149"/>
    <mergeCell ref="K149:K151"/>
    <mergeCell ref="F150:J150"/>
    <mergeCell ref="E158:E160"/>
    <mergeCell ref="F158:J158"/>
    <mergeCell ref="K158:K160"/>
    <mergeCell ref="F159:J159"/>
    <mergeCell ref="E164:E166"/>
    <mergeCell ref="F164:J164"/>
    <mergeCell ref="K164:K166"/>
    <mergeCell ref="F165:J165"/>
    <mergeCell ref="E171:E173"/>
    <mergeCell ref="F171:J171"/>
    <mergeCell ref="K171:K173"/>
    <mergeCell ref="F172:J172"/>
    <mergeCell ref="E179:E181"/>
    <mergeCell ref="F179:J179"/>
    <mergeCell ref="K179:K180"/>
    <mergeCell ref="F180:J180"/>
    <mergeCell ref="E187:E189"/>
    <mergeCell ref="F187:J187"/>
    <mergeCell ref="K187:K189"/>
    <mergeCell ref="F188:J188"/>
    <mergeCell ref="E194:E196"/>
    <mergeCell ref="F194:J194"/>
    <mergeCell ref="K194:K196"/>
    <mergeCell ref="F195:J195"/>
    <mergeCell ref="E275:E277"/>
    <mergeCell ref="F275:J275"/>
    <mergeCell ref="K275:K277"/>
    <mergeCell ref="F276:J276"/>
    <mergeCell ref="E208:E210"/>
    <mergeCell ref="F208:J208"/>
    <mergeCell ref="K208:K210"/>
    <mergeCell ref="F209:J209"/>
    <mergeCell ref="E219:E221"/>
    <mergeCell ref="F219:J219"/>
    <mergeCell ref="K219:K221"/>
    <mergeCell ref="F220:J220"/>
    <mergeCell ref="E229:E231"/>
    <mergeCell ref="F229:J229"/>
    <mergeCell ref="K229:K231"/>
    <mergeCell ref="F230:J230"/>
    <mergeCell ref="E239:E241"/>
    <mergeCell ref="F239:J239"/>
    <mergeCell ref="K239:K241"/>
    <mergeCell ref="F240:J240"/>
    <mergeCell ref="E248:E250"/>
    <mergeCell ref="F248:J248"/>
    <mergeCell ref="K248:K250"/>
    <mergeCell ref="F249:J249"/>
    <mergeCell ref="E258:E260"/>
    <mergeCell ref="F258:J258"/>
    <mergeCell ref="K258:K260"/>
    <mergeCell ref="F259:J259"/>
    <mergeCell ref="E267:E269"/>
    <mergeCell ref="F267:J267"/>
    <mergeCell ref="K267:K269"/>
    <mergeCell ref="F268:J268"/>
    <mergeCell ref="K289:K291"/>
    <mergeCell ref="F290:J290"/>
    <mergeCell ref="E298:E300"/>
    <mergeCell ref="F298:J298"/>
    <mergeCell ref="K298:K300"/>
    <mergeCell ref="F299:J299"/>
    <mergeCell ref="E281:E283"/>
    <mergeCell ref="F281:J281"/>
    <mergeCell ref="K281:K283"/>
    <mergeCell ref="F282:J282"/>
    <mergeCell ref="E289:E291"/>
    <mergeCell ref="F289:J289"/>
    <mergeCell ref="R3:R5"/>
    <mergeCell ref="S3:W3"/>
    <mergeCell ref="X3:X5"/>
    <mergeCell ref="S4:W4"/>
    <mergeCell ref="P6:P12"/>
    <mergeCell ref="Q6:Q12"/>
    <mergeCell ref="R13:R15"/>
    <mergeCell ref="S13:W13"/>
    <mergeCell ref="X13:X15"/>
    <mergeCell ref="S14:W14"/>
    <mergeCell ref="R24:R26"/>
    <mergeCell ref="S24:W24"/>
    <mergeCell ref="X24:X26"/>
    <mergeCell ref="S25:W25"/>
    <mergeCell ref="R32:R34"/>
    <mergeCell ref="S32:W32"/>
    <mergeCell ref="X32:X34"/>
    <mergeCell ref="S33:W33"/>
    <mergeCell ref="R39:R41"/>
    <mergeCell ref="S39:W39"/>
    <mergeCell ref="X39:X41"/>
    <mergeCell ref="S40:W40"/>
    <mergeCell ref="R45:R47"/>
    <mergeCell ref="S45:W45"/>
    <mergeCell ref="X45:X47"/>
    <mergeCell ref="S46:W46"/>
    <mergeCell ref="R51:R53"/>
    <mergeCell ref="S51:W51"/>
    <mergeCell ref="X51:X53"/>
    <mergeCell ref="S52:W52"/>
    <mergeCell ref="R58:R60"/>
    <mergeCell ref="S58:W58"/>
    <mergeCell ref="X58:X60"/>
    <mergeCell ref="S59:W59"/>
    <mergeCell ref="R66:R68"/>
    <mergeCell ref="S66:W66"/>
    <mergeCell ref="X66:X68"/>
    <mergeCell ref="S67:W67"/>
    <mergeCell ref="R73:R75"/>
    <mergeCell ref="S73:W73"/>
    <mergeCell ref="X73:X75"/>
    <mergeCell ref="S74:W74"/>
    <mergeCell ref="R83:R85"/>
    <mergeCell ref="S83:W83"/>
    <mergeCell ref="X83:X85"/>
    <mergeCell ref="S84:W84"/>
    <mergeCell ref="R89:R91"/>
    <mergeCell ref="S89:W89"/>
    <mergeCell ref="X89:X91"/>
    <mergeCell ref="S90:W90"/>
    <mergeCell ref="R95:R97"/>
    <mergeCell ref="S95:W95"/>
    <mergeCell ref="X95:X97"/>
    <mergeCell ref="S96:W96"/>
    <mergeCell ref="R102:R104"/>
    <mergeCell ref="S102:W102"/>
    <mergeCell ref="X102:X104"/>
    <mergeCell ref="S103:W103"/>
    <mergeCell ref="R107:R109"/>
    <mergeCell ref="S107:W107"/>
    <mergeCell ref="X107:X109"/>
    <mergeCell ref="S108:W108"/>
    <mergeCell ref="R115:R117"/>
    <mergeCell ref="S115:W115"/>
    <mergeCell ref="X115:X117"/>
    <mergeCell ref="S116:W116"/>
    <mergeCell ref="R124:R126"/>
    <mergeCell ref="S124:W124"/>
    <mergeCell ref="X124:X126"/>
    <mergeCell ref="S125:W125"/>
    <mergeCell ref="R132:R134"/>
    <mergeCell ref="S132:W132"/>
    <mergeCell ref="X132:X134"/>
    <mergeCell ref="S133:W133"/>
    <mergeCell ref="R140:R142"/>
    <mergeCell ref="S140:W140"/>
    <mergeCell ref="X140:X142"/>
    <mergeCell ref="S141:W141"/>
    <mergeCell ref="R149:R151"/>
    <mergeCell ref="S149:W149"/>
    <mergeCell ref="X149:X151"/>
    <mergeCell ref="S150:W150"/>
    <mergeCell ref="R158:R160"/>
    <mergeCell ref="S158:W158"/>
    <mergeCell ref="X158:X160"/>
    <mergeCell ref="S159:W159"/>
    <mergeCell ref="R164:R166"/>
    <mergeCell ref="S164:W164"/>
    <mergeCell ref="X164:X166"/>
    <mergeCell ref="S165:W165"/>
    <mergeCell ref="R171:R173"/>
    <mergeCell ref="S171:W171"/>
    <mergeCell ref="X171:X173"/>
    <mergeCell ref="S172:W172"/>
    <mergeCell ref="R179:R181"/>
    <mergeCell ref="S179:W179"/>
    <mergeCell ref="X179:X180"/>
    <mergeCell ref="S180:W180"/>
    <mergeCell ref="R187:R189"/>
    <mergeCell ref="S187:W187"/>
    <mergeCell ref="X187:X189"/>
    <mergeCell ref="S188:W188"/>
    <mergeCell ref="R194:R196"/>
    <mergeCell ref="S194:W194"/>
    <mergeCell ref="X194:X196"/>
    <mergeCell ref="S195:W195"/>
    <mergeCell ref="R201:R203"/>
    <mergeCell ref="S201:W201"/>
    <mergeCell ref="X201:X203"/>
    <mergeCell ref="S202:W202"/>
    <mergeCell ref="R208:R210"/>
    <mergeCell ref="S208:W208"/>
    <mergeCell ref="X208:X210"/>
    <mergeCell ref="S209:W209"/>
    <mergeCell ref="R219:R221"/>
    <mergeCell ref="S219:W219"/>
    <mergeCell ref="X219:X221"/>
    <mergeCell ref="S220:W220"/>
    <mergeCell ref="R229:R231"/>
    <mergeCell ref="S229:W229"/>
    <mergeCell ref="X229:X231"/>
    <mergeCell ref="S230:W230"/>
    <mergeCell ref="R239:R241"/>
    <mergeCell ref="S239:W239"/>
    <mergeCell ref="X239:X241"/>
    <mergeCell ref="S240:W240"/>
    <mergeCell ref="R248:R250"/>
    <mergeCell ref="S248:W248"/>
    <mergeCell ref="X248:X250"/>
    <mergeCell ref="S249:W249"/>
    <mergeCell ref="R258:R260"/>
    <mergeCell ref="S258:W258"/>
    <mergeCell ref="X258:X260"/>
    <mergeCell ref="S259:W259"/>
    <mergeCell ref="R267:R269"/>
    <mergeCell ref="S267:W267"/>
    <mergeCell ref="X267:X269"/>
    <mergeCell ref="S268:W268"/>
    <mergeCell ref="R275:R277"/>
    <mergeCell ref="S275:W275"/>
    <mergeCell ref="X275:X277"/>
    <mergeCell ref="S276:W276"/>
    <mergeCell ref="R281:R283"/>
    <mergeCell ref="S281:W281"/>
    <mergeCell ref="X281:X283"/>
    <mergeCell ref="S282:W282"/>
    <mergeCell ref="R289:R291"/>
    <mergeCell ref="S289:W289"/>
    <mergeCell ref="X289:X291"/>
    <mergeCell ref="S290:W290"/>
    <mergeCell ref="R298:R300"/>
    <mergeCell ref="S298:W298"/>
    <mergeCell ref="X298:X300"/>
    <mergeCell ref="S299:W299"/>
  </mergeCells>
  <pageMargins left="0.7" right="0.7" top="0.75" bottom="0.75" header="0.3" footer="0.3"/>
  <pageSetup paperSize="0" orientation="portrait" copies="1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ACAE3-1371-4774-BD04-1FA287973331}">
  <dimension ref="A1:I344"/>
  <sheetViews>
    <sheetView tabSelected="1" view="pageBreakPreview" zoomScaleNormal="100" zoomScaleSheetLayoutView="100" workbookViewId="0">
      <selection activeCell="A8" sqref="A8:I8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303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2.7699999999999999E-2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>C17+$C$9</f>
        <v>3.1300000000000001E-2</v>
      </c>
      <c r="G17" s="8">
        <f>'[1]TARIFNE STAVKE od 01.10.2022'!F6</f>
        <v>6.8999999999999999E-3</v>
      </c>
      <c r="H17" s="8">
        <f>'TARIFNE STAVKE od 01.10.2022'!H6</f>
        <v>7.4000000000000003E-3</v>
      </c>
      <c r="I17" s="9">
        <f t="shared" ref="I17:I23" si="0">(F17+H17)</f>
        <v>3.8699999999999998E-2</v>
      </c>
    </row>
    <row r="18" spans="1:9">
      <c r="A18" s="3">
        <v>2</v>
      </c>
      <c r="B18" s="3" t="s">
        <v>20</v>
      </c>
      <c r="C18" s="9">
        <f t="shared" ref="C18:C23" si="1">ROUND(D18*0.901,4)</f>
        <v>3.5999999999999999E-3</v>
      </c>
      <c r="D18" s="9">
        <f t="shared" ref="D18:D23" si="2">E18/$G$9</f>
        <v>3.941867409914394E-3</v>
      </c>
      <c r="E18" s="9">
        <v>2.9700000000000001E-2</v>
      </c>
      <c r="F18" s="13">
        <f>C18+$C$9</f>
        <v>3.1300000000000001E-2</v>
      </c>
      <c r="G18" s="8">
        <f>'[1]TARIFNE STAVKE od 01.10.2022'!F7</f>
        <v>5.3E-3</v>
      </c>
      <c r="H18" s="8">
        <f>'TARIFNE STAVKE od 01.10.2022'!H7</f>
        <v>5.7000000000000002E-3</v>
      </c>
      <c r="I18" s="9">
        <f t="shared" si="0"/>
        <v>3.7000000000000005E-2</v>
      </c>
    </row>
    <row r="19" spans="1:9">
      <c r="A19" s="3">
        <v>3</v>
      </c>
      <c r="B19" s="3" t="s">
        <v>21</v>
      </c>
      <c r="C19" s="9">
        <f t="shared" si="1"/>
        <v>3.5999999999999999E-3</v>
      </c>
      <c r="D19" s="9">
        <f t="shared" si="2"/>
        <v>3.941867409914394E-3</v>
      </c>
      <c r="E19" s="9">
        <v>2.9700000000000001E-2</v>
      </c>
      <c r="F19" s="13">
        <f t="shared" ref="F19:F23" si="3">C19+$C$9</f>
        <v>3.1300000000000001E-2</v>
      </c>
      <c r="G19" s="8">
        <f>'[1]TARIFNE STAVKE od 01.10.2022'!F8</f>
        <v>5.1999999999999998E-3</v>
      </c>
      <c r="H19" s="8">
        <f>'TARIFNE STAVKE od 01.10.2022'!H8</f>
        <v>5.4999999999999997E-3</v>
      </c>
      <c r="I19" s="9">
        <f t="shared" si="0"/>
        <v>3.6799999999999999E-2</v>
      </c>
    </row>
    <row r="20" spans="1:9">
      <c r="A20" s="3">
        <v>4</v>
      </c>
      <c r="B20" s="3" t="s">
        <v>22</v>
      </c>
      <c r="C20" s="9">
        <f t="shared" si="1"/>
        <v>3.5999999999999999E-3</v>
      </c>
      <c r="D20" s="9">
        <f t="shared" si="2"/>
        <v>3.941867409914394E-3</v>
      </c>
      <c r="E20" s="9">
        <v>2.9700000000000001E-2</v>
      </c>
      <c r="F20" s="13">
        <f t="shared" si="3"/>
        <v>3.1300000000000001E-2</v>
      </c>
      <c r="G20" s="8">
        <f>'[1]TARIFNE STAVKE od 01.10.2022'!F9</f>
        <v>5.0000000000000001E-3</v>
      </c>
      <c r="H20" s="8">
        <f>'TARIFNE STAVKE od 01.10.2022'!H9</f>
        <v>5.4000000000000003E-3</v>
      </c>
      <c r="I20" s="9">
        <f t="shared" si="0"/>
        <v>3.6700000000000003E-2</v>
      </c>
    </row>
    <row r="21" spans="1:9">
      <c r="A21" s="3">
        <v>5</v>
      </c>
      <c r="B21" s="3" t="s">
        <v>23</v>
      </c>
      <c r="C21" s="9">
        <f t="shared" si="1"/>
        <v>3.5999999999999999E-3</v>
      </c>
      <c r="D21" s="9">
        <f t="shared" si="2"/>
        <v>3.941867409914394E-3</v>
      </c>
      <c r="E21" s="9">
        <v>2.9700000000000001E-2</v>
      </c>
      <c r="F21" s="13">
        <f t="shared" si="3"/>
        <v>3.1300000000000001E-2</v>
      </c>
      <c r="G21" s="8">
        <f>'[1]TARIFNE STAVKE od 01.10.2022'!F10</f>
        <v>4.7999999999999996E-3</v>
      </c>
      <c r="H21" s="8">
        <f>'TARIFNE STAVKE od 01.10.2022'!H10</f>
        <v>5.1000000000000004E-3</v>
      </c>
      <c r="I21" s="9">
        <f t="shared" si="0"/>
        <v>3.6400000000000002E-2</v>
      </c>
    </row>
    <row r="22" spans="1:9">
      <c r="A22" s="3">
        <v>6</v>
      </c>
      <c r="B22" s="3" t="s">
        <v>24</v>
      </c>
      <c r="C22" s="9">
        <f t="shared" si="1"/>
        <v>3.5999999999999999E-3</v>
      </c>
      <c r="D22" s="9">
        <f t="shared" si="2"/>
        <v>3.941867409914394E-3</v>
      </c>
      <c r="E22" s="9">
        <v>2.9700000000000001E-2</v>
      </c>
      <c r="F22" s="13">
        <f t="shared" si="3"/>
        <v>3.1300000000000001E-2</v>
      </c>
      <c r="G22" s="8">
        <f>'[1]TARIFNE STAVKE od 01.10.2022'!F11</f>
        <v>4.4999999999999997E-3</v>
      </c>
      <c r="H22" s="8">
        <f>'TARIFNE STAVKE od 01.10.2022'!H11</f>
        <v>4.7999999999999996E-3</v>
      </c>
      <c r="I22" s="9">
        <f t="shared" si="0"/>
        <v>3.61E-2</v>
      </c>
    </row>
    <row r="23" spans="1:9">
      <c r="A23" s="3">
        <v>7</v>
      </c>
      <c r="B23" s="3" t="s">
        <v>25</v>
      </c>
      <c r="C23" s="9">
        <f t="shared" si="1"/>
        <v>3.5999999999999999E-3</v>
      </c>
      <c r="D23" s="9">
        <f t="shared" si="2"/>
        <v>3.941867409914394E-3</v>
      </c>
      <c r="E23" s="9">
        <v>2.9700000000000001E-2</v>
      </c>
      <c r="F23" s="13">
        <f t="shared" si="3"/>
        <v>3.1300000000000001E-2</v>
      </c>
      <c r="G23" s="8">
        <f>'[1]TARIFNE STAVKE od 01.10.2022'!F12</f>
        <v>4.1999999999999997E-3</v>
      </c>
      <c r="H23" s="8">
        <f>'TARIFNE STAVKE od 01.10.2022'!H12</f>
        <v>4.4999999999999997E-3</v>
      </c>
      <c r="I23" s="9">
        <f t="shared" si="0"/>
        <v>3.5799999999999998E-2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>ROUND(D29*0.901,4)</f>
        <v>2.8E-3</v>
      </c>
      <c r="D29" s="9">
        <f t="shared" ref="D29:D36" si="4">E29/$G$9</f>
        <v>3.079169155219324E-3</v>
      </c>
      <c r="E29" s="9">
        <v>2.3199999999999998E-2</v>
      </c>
      <c r="F29" s="13">
        <f t="shared" ref="F29:F36" si="5">C29+$C$9</f>
        <v>3.0499999999999999E-2</v>
      </c>
      <c r="G29" s="10">
        <f>'[1]TARIFNE STAVKE od 01.10.2022'!F16</f>
        <v>4.0000000000000001E-3</v>
      </c>
      <c r="H29" s="10">
        <f>'TARIFNE STAVKE od 01.10.2022'!H16</f>
        <v>4.1999999999999997E-3</v>
      </c>
      <c r="I29" s="9">
        <f t="shared" ref="I29:I36" si="6">(F29+H29)</f>
        <v>3.4700000000000002E-2</v>
      </c>
    </row>
    <row r="30" spans="1:9">
      <c r="A30" s="3">
        <v>2</v>
      </c>
      <c r="B30" s="3" t="s">
        <v>20</v>
      </c>
      <c r="C30" s="9">
        <f t="shared" ref="C30:C36" si="7">ROUND(D30*0.901,4)</f>
        <v>2.8E-3</v>
      </c>
      <c r="D30" s="9">
        <f t="shared" si="4"/>
        <v>3.079169155219324E-3</v>
      </c>
      <c r="E30" s="9">
        <v>2.3199999999999998E-2</v>
      </c>
      <c r="F30" s="13">
        <f t="shared" si="5"/>
        <v>3.0499999999999999E-2</v>
      </c>
      <c r="G30" s="10">
        <f>'[1]TARIFNE STAVKE od 01.10.2022'!F17</f>
        <v>4.0000000000000001E-3</v>
      </c>
      <c r="H30" s="10">
        <f>'TARIFNE STAVKE od 01.10.2022'!H17</f>
        <v>4.1999999999999997E-3</v>
      </c>
      <c r="I30" s="9">
        <f t="shared" si="6"/>
        <v>3.4700000000000002E-2</v>
      </c>
    </row>
    <row r="31" spans="1:9">
      <c r="A31" s="3">
        <v>3</v>
      </c>
      <c r="B31" s="3" t="s">
        <v>21</v>
      </c>
      <c r="C31" s="9">
        <f t="shared" si="7"/>
        <v>2.8E-3</v>
      </c>
      <c r="D31" s="9">
        <f t="shared" si="4"/>
        <v>3.079169155219324E-3</v>
      </c>
      <c r="E31" s="9">
        <v>2.3199999999999998E-2</v>
      </c>
      <c r="F31" s="13">
        <f t="shared" si="5"/>
        <v>3.0499999999999999E-2</v>
      </c>
      <c r="G31" s="10">
        <f>'[1]TARIFNE STAVKE od 01.10.2022'!F18</f>
        <v>4.0000000000000001E-3</v>
      </c>
      <c r="H31" s="10">
        <f>'TARIFNE STAVKE od 01.10.2022'!H18</f>
        <v>4.1999999999999997E-3</v>
      </c>
      <c r="I31" s="9">
        <f t="shared" si="6"/>
        <v>3.4700000000000002E-2</v>
      </c>
    </row>
    <row r="32" spans="1:9">
      <c r="A32" s="3">
        <v>4</v>
      </c>
      <c r="B32" s="3" t="s">
        <v>22</v>
      </c>
      <c r="C32" s="9">
        <f t="shared" si="7"/>
        <v>2.8E-3</v>
      </c>
      <c r="D32" s="9">
        <f t="shared" si="4"/>
        <v>3.079169155219324E-3</v>
      </c>
      <c r="E32" s="9">
        <v>2.3199999999999998E-2</v>
      </c>
      <c r="F32" s="13">
        <f t="shared" si="5"/>
        <v>3.0499999999999999E-2</v>
      </c>
      <c r="G32" s="10">
        <f>'[1]TARIFNE STAVKE od 01.10.2022'!F19</f>
        <v>3.5999999999999999E-3</v>
      </c>
      <c r="H32" s="10">
        <f>'TARIFNE STAVKE od 01.10.2022'!H19</f>
        <v>3.7000000000000002E-3</v>
      </c>
      <c r="I32" s="9">
        <f t="shared" si="6"/>
        <v>3.4200000000000001E-2</v>
      </c>
    </row>
    <row r="33" spans="1:9">
      <c r="A33" s="3">
        <v>5</v>
      </c>
      <c r="B33" s="3" t="s">
        <v>23</v>
      </c>
      <c r="C33" s="9">
        <f t="shared" si="7"/>
        <v>2.8E-3</v>
      </c>
      <c r="D33" s="9">
        <f t="shared" si="4"/>
        <v>3.079169155219324E-3</v>
      </c>
      <c r="E33" s="9">
        <v>2.3199999999999998E-2</v>
      </c>
      <c r="F33" s="13">
        <f t="shared" si="5"/>
        <v>3.0499999999999999E-2</v>
      </c>
      <c r="G33" s="10">
        <f>'[1]TARIFNE STAVKE od 01.10.2022'!F20</f>
        <v>3.5999999999999999E-3</v>
      </c>
      <c r="H33" s="10">
        <f>'TARIFNE STAVKE od 01.10.2022'!H20</f>
        <v>3.7000000000000002E-3</v>
      </c>
      <c r="I33" s="9">
        <f t="shared" si="6"/>
        <v>3.4200000000000001E-2</v>
      </c>
    </row>
    <row r="34" spans="1:9">
      <c r="A34" s="3">
        <v>6</v>
      </c>
      <c r="B34" s="3" t="s">
        <v>24</v>
      </c>
      <c r="C34" s="9">
        <f t="shared" si="7"/>
        <v>2.8E-3</v>
      </c>
      <c r="D34" s="9">
        <f t="shared" si="4"/>
        <v>3.079169155219324E-3</v>
      </c>
      <c r="E34" s="9">
        <v>2.3199999999999998E-2</v>
      </c>
      <c r="F34" s="13">
        <f t="shared" si="5"/>
        <v>3.0499999999999999E-2</v>
      </c>
      <c r="G34" s="10">
        <f>'[1]TARIFNE STAVKE od 01.10.2022'!F21</f>
        <v>3.3999999999999998E-3</v>
      </c>
      <c r="H34" s="10">
        <f>'TARIFNE STAVKE od 01.10.2022'!H21</f>
        <v>3.5000000000000001E-3</v>
      </c>
      <c r="I34" s="9">
        <f t="shared" si="6"/>
        <v>3.4000000000000002E-2</v>
      </c>
    </row>
    <row r="35" spans="1:9">
      <c r="A35" s="3">
        <v>7</v>
      </c>
      <c r="B35" s="3" t="s">
        <v>25</v>
      </c>
      <c r="C35" s="9">
        <f t="shared" si="7"/>
        <v>2.8E-3</v>
      </c>
      <c r="D35" s="9">
        <f t="shared" si="4"/>
        <v>3.079169155219324E-3</v>
      </c>
      <c r="E35" s="9">
        <v>2.3199999999999998E-2</v>
      </c>
      <c r="F35" s="13">
        <f t="shared" si="5"/>
        <v>3.0499999999999999E-2</v>
      </c>
      <c r="G35" s="10">
        <f>'[1]TARIFNE STAVKE od 01.10.2022'!F22</f>
        <v>3.2000000000000002E-3</v>
      </c>
      <c r="H35" s="10">
        <f>'TARIFNE STAVKE od 01.10.2022'!H22</f>
        <v>3.3E-3</v>
      </c>
      <c r="I35" s="9">
        <f t="shared" si="6"/>
        <v>3.3799999999999997E-2</v>
      </c>
    </row>
    <row r="36" spans="1:9">
      <c r="A36" s="3">
        <v>8</v>
      </c>
      <c r="B36" s="3" t="s">
        <v>28</v>
      </c>
      <c r="C36" s="9">
        <f t="shared" si="7"/>
        <v>2.8E-3</v>
      </c>
      <c r="D36" s="9">
        <f t="shared" si="4"/>
        <v>3.079169155219324E-3</v>
      </c>
      <c r="E36" s="9">
        <v>2.3199999999999998E-2</v>
      </c>
      <c r="F36" s="13">
        <f t="shared" si="5"/>
        <v>3.0499999999999999E-2</v>
      </c>
      <c r="G36" s="10">
        <f>'[1]TARIFNE STAVKE od 01.10.2022'!F23</f>
        <v>3.0000000000000001E-3</v>
      </c>
      <c r="H36" s="10">
        <f>'TARIFNE STAVKE od 01.10.2022'!H23</f>
        <v>3.0999999999999999E-3</v>
      </c>
      <c r="I36" s="9">
        <f t="shared" si="6"/>
        <v>3.3599999999999998E-2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3.0799999999999998E-2</v>
      </c>
      <c r="G42" s="8">
        <f>'[1]TARIFNE STAVKE od 01.10.2022'!F27</f>
        <v>2.8999999999999998E-3</v>
      </c>
      <c r="H42" s="8">
        <f>'TARIFNE STAVKE od 01.10.2022'!H27</f>
        <v>3.2000000000000002E-3</v>
      </c>
      <c r="I42" s="9">
        <f>(F42+H42)</f>
        <v>3.3999999999999996E-2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3.0799999999999998E-2</v>
      </c>
      <c r="G43" s="8">
        <f>'[1]TARIFNE STAVKE od 01.10.2022'!F28</f>
        <v>2.8999999999999998E-3</v>
      </c>
      <c r="H43" s="8">
        <f>'TARIFNE STAVKE od 01.10.2022'!H28</f>
        <v>3.2000000000000002E-3</v>
      </c>
      <c r="I43" s="9">
        <f>(F43+H43)</f>
        <v>3.3999999999999996E-2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3.0799999999999998E-2</v>
      </c>
      <c r="G44" s="8">
        <f>'[1]TARIFNE STAVKE od 01.10.2022'!F29</f>
        <v>2.5999999999999999E-3</v>
      </c>
      <c r="H44" s="8">
        <f>'TARIFNE STAVKE od 01.10.2022'!H29</f>
        <v>2.8E-3</v>
      </c>
      <c r="I44" s="9">
        <f>(F44+H44)</f>
        <v>3.3599999999999998E-2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3.0799999999999998E-2</v>
      </c>
      <c r="G45" s="8">
        <f>'[1]TARIFNE STAVKE od 01.10.2022'!F30</f>
        <v>2.5000000000000001E-3</v>
      </c>
      <c r="H45" s="8">
        <f>'TARIFNE STAVKE od 01.10.2022'!H30</f>
        <v>2.7000000000000001E-3</v>
      </c>
      <c r="I45" s="9">
        <f>(F45+H45)</f>
        <v>3.3499999999999995E-2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3.0799999999999998E-2</v>
      </c>
      <c r="G46" s="8">
        <f>'[1]TARIFNE STAVKE od 01.10.2022'!F31</f>
        <v>2.2000000000000001E-3</v>
      </c>
      <c r="H46" s="8">
        <f>'TARIFNE STAVKE od 01.10.2022'!H31</f>
        <v>2.3999999999999998E-3</v>
      </c>
      <c r="I46" s="9">
        <f>(F46+H46)</f>
        <v>3.32E-2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0">ROUND(D48*0.901,4)</f>
        <v>3.5999999999999999E-3</v>
      </c>
      <c r="D48" s="9">
        <f t="shared" ref="D48:D51" si="11">E48/$G$9</f>
        <v>4.0347733758046315E-3</v>
      </c>
      <c r="E48" s="9">
        <v>3.04E-2</v>
      </c>
      <c r="F48" s="13">
        <f>C48+$C$9</f>
        <v>3.1300000000000001E-2</v>
      </c>
      <c r="G48" s="8">
        <f>'[1]TARIFNE STAVKE od 01.10.2022'!F35</f>
        <v>8.8999999999999999E-3</v>
      </c>
      <c r="H48" s="8">
        <f>'TARIFNE STAVKE od 01.10.2022'!H35</f>
        <v>9.4000000000000004E-3</v>
      </c>
      <c r="I48" s="9">
        <f>(F48+H48)</f>
        <v>4.07E-2</v>
      </c>
    </row>
    <row r="49" spans="1:9">
      <c r="A49" s="3">
        <v>2</v>
      </c>
      <c r="B49" s="3" t="s">
        <v>21</v>
      </c>
      <c r="C49" s="9">
        <f t="shared" si="10"/>
        <v>3.5999999999999999E-3</v>
      </c>
      <c r="D49" s="9">
        <f t="shared" si="11"/>
        <v>4.0347733758046315E-3</v>
      </c>
      <c r="E49" s="9">
        <v>3.04E-2</v>
      </c>
      <c r="F49" s="13">
        <f>C49+$C$9</f>
        <v>3.1300000000000001E-2</v>
      </c>
      <c r="G49" s="8">
        <f>'[1]TARIFNE STAVKE od 01.10.2022'!F36</f>
        <v>8.5000000000000006E-3</v>
      </c>
      <c r="H49" s="8">
        <f>'TARIFNE STAVKE od 01.10.2022'!H36</f>
        <v>8.8999999999999999E-3</v>
      </c>
      <c r="I49" s="9">
        <f>(F49+H49)</f>
        <v>4.02E-2</v>
      </c>
    </row>
    <row r="50" spans="1:9">
      <c r="A50" s="3">
        <v>3</v>
      </c>
      <c r="B50" s="3" t="s">
        <v>22</v>
      </c>
      <c r="C50" s="9">
        <f t="shared" si="10"/>
        <v>3.5999999999999999E-3</v>
      </c>
      <c r="D50" s="9">
        <f t="shared" si="11"/>
        <v>4.0347733758046315E-3</v>
      </c>
      <c r="E50" s="9">
        <v>3.04E-2</v>
      </c>
      <c r="F50" s="13">
        <f>C50+$C$9</f>
        <v>3.1300000000000001E-2</v>
      </c>
      <c r="G50" s="8">
        <f>'[1]TARIFNE STAVKE od 01.10.2022'!F37</f>
        <v>8.0000000000000002E-3</v>
      </c>
      <c r="H50" s="8">
        <f>'TARIFNE STAVKE od 01.10.2022'!H37</f>
        <v>8.5000000000000006E-3</v>
      </c>
      <c r="I50" s="9">
        <f>(F50+H50)</f>
        <v>3.9800000000000002E-2</v>
      </c>
    </row>
    <row r="51" spans="1:9">
      <c r="A51" s="3">
        <v>4</v>
      </c>
      <c r="B51" s="3" t="s">
        <v>23</v>
      </c>
      <c r="C51" s="9">
        <f t="shared" si="10"/>
        <v>3.5999999999999999E-3</v>
      </c>
      <c r="D51" s="9">
        <f t="shared" si="11"/>
        <v>4.0347733758046315E-3</v>
      </c>
      <c r="E51" s="9">
        <v>3.04E-2</v>
      </c>
      <c r="F51" s="13">
        <f>C51+$C$9</f>
        <v>3.1300000000000001E-2</v>
      </c>
      <c r="G51" s="8">
        <f>'[1]TARIFNE STAVKE od 01.10.2022'!F38</f>
        <v>8.0000000000000002E-3</v>
      </c>
      <c r="H51" s="8">
        <f>'TARIFNE STAVKE od 01.10.2022'!H38</f>
        <v>8.5000000000000006E-3</v>
      </c>
      <c r="I51" s="9">
        <f>(F51+H51)</f>
        <v>3.9800000000000002E-2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2">ROUND(D57*0.901,4)</f>
        <v>4.1000000000000003E-3</v>
      </c>
      <c r="D57" s="9">
        <f t="shared" ref="D57:D59" si="13">E57/$G$9</f>
        <v>4.539120047780211E-3</v>
      </c>
      <c r="E57" s="9">
        <v>3.4200000000000001E-2</v>
      </c>
      <c r="F57" s="13">
        <f>C57+$C$9</f>
        <v>3.1800000000000002E-2</v>
      </c>
      <c r="G57" s="10">
        <f>'[1]TARIFNE STAVKE od 01.10.2022'!F42</f>
        <v>6.1999999999999998E-3</v>
      </c>
      <c r="H57" s="10">
        <f>'TARIFNE STAVKE od 01.10.2022'!H42</f>
        <v>6.6E-3</v>
      </c>
      <c r="I57" s="9">
        <f>(F57+H57)</f>
        <v>3.8400000000000004E-2</v>
      </c>
    </row>
    <row r="58" spans="1:9">
      <c r="A58" s="3">
        <v>2</v>
      </c>
      <c r="B58" s="3" t="s">
        <v>21</v>
      </c>
      <c r="C58" s="9">
        <f t="shared" si="12"/>
        <v>4.1000000000000003E-3</v>
      </c>
      <c r="D58" s="9">
        <f t="shared" si="13"/>
        <v>4.539120047780211E-3</v>
      </c>
      <c r="E58" s="9">
        <v>3.4200000000000001E-2</v>
      </c>
      <c r="F58" s="13">
        <f>C58+$C$9</f>
        <v>3.1800000000000002E-2</v>
      </c>
      <c r="G58" s="10">
        <f>'[1]TARIFNE STAVKE od 01.10.2022'!F43</f>
        <v>6.1999999999999998E-3</v>
      </c>
      <c r="H58" s="10">
        <f>'TARIFNE STAVKE od 01.10.2022'!H43</f>
        <v>6.6E-3</v>
      </c>
      <c r="I58" s="9">
        <f>(F58+H58)</f>
        <v>3.8400000000000004E-2</v>
      </c>
    </row>
    <row r="59" spans="1:9">
      <c r="A59" s="3">
        <v>3</v>
      </c>
      <c r="B59" s="3" t="s">
        <v>22</v>
      </c>
      <c r="C59" s="9">
        <f t="shared" si="12"/>
        <v>4.1000000000000003E-3</v>
      </c>
      <c r="D59" s="9">
        <f t="shared" si="13"/>
        <v>4.539120047780211E-3</v>
      </c>
      <c r="E59" s="9">
        <v>3.4200000000000001E-2</v>
      </c>
      <c r="F59" s="13">
        <f>C59+$C$9</f>
        <v>3.1800000000000002E-2</v>
      </c>
      <c r="G59" s="10">
        <f>'[1]TARIFNE STAVKE od 01.10.2022'!F44</f>
        <v>5.8999999999999999E-3</v>
      </c>
      <c r="H59" s="10">
        <f>'TARIFNE STAVKE od 01.10.2022'!H44</f>
        <v>6.3E-3</v>
      </c>
      <c r="I59" s="9">
        <f>(F59+H59)</f>
        <v>3.8100000000000002E-2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4">ROUND(D61*0.901,4)</f>
        <v>4.1000000000000003E-3</v>
      </c>
      <c r="D61" s="9">
        <f t="shared" ref="D61:D63" si="15">E61/$G$9</f>
        <v>4.539120047780211E-3</v>
      </c>
      <c r="E61" s="9">
        <v>3.4200000000000001E-2</v>
      </c>
      <c r="F61" s="13">
        <f>C61+$C$9</f>
        <v>3.1800000000000002E-2</v>
      </c>
      <c r="G61" s="10">
        <f>'[1]TARIFNE STAVKE od 01.10.2022'!F48</f>
        <v>5.5999999999999999E-3</v>
      </c>
      <c r="H61" s="10">
        <f>'TARIFNE STAVKE od 01.10.2022'!H48</f>
        <v>5.5999999999999999E-3</v>
      </c>
      <c r="I61" s="9">
        <f>(F61+H61)</f>
        <v>3.7400000000000003E-2</v>
      </c>
    </row>
    <row r="62" spans="1:9">
      <c r="A62" s="3">
        <v>2</v>
      </c>
      <c r="B62" s="3" t="s">
        <v>21</v>
      </c>
      <c r="C62" s="9">
        <f t="shared" si="14"/>
        <v>4.1000000000000003E-3</v>
      </c>
      <c r="D62" s="9">
        <f t="shared" si="15"/>
        <v>4.539120047780211E-3</v>
      </c>
      <c r="E62" s="9">
        <v>3.4200000000000001E-2</v>
      </c>
      <c r="F62" s="13">
        <f>C62+$C$9</f>
        <v>3.1800000000000002E-2</v>
      </c>
      <c r="G62" s="10">
        <f>'[1]TARIFNE STAVKE od 01.10.2022'!F49</f>
        <v>5.5999999999999999E-3</v>
      </c>
      <c r="H62" s="10">
        <f>'TARIFNE STAVKE od 01.10.2022'!H49</f>
        <v>5.5999999999999999E-3</v>
      </c>
      <c r="I62" s="9">
        <f>(F62+H62)</f>
        <v>3.7400000000000003E-2</v>
      </c>
    </row>
    <row r="63" spans="1:9">
      <c r="A63" s="3">
        <v>3</v>
      </c>
      <c r="B63" s="3" t="s">
        <v>23</v>
      </c>
      <c r="C63" s="9">
        <f t="shared" si="14"/>
        <v>4.1000000000000003E-3</v>
      </c>
      <c r="D63" s="9">
        <f t="shared" si="15"/>
        <v>4.539120047780211E-3</v>
      </c>
      <c r="E63" s="9">
        <v>3.4200000000000001E-2</v>
      </c>
      <c r="F63" s="13">
        <f>C63+$C$9</f>
        <v>3.1800000000000002E-2</v>
      </c>
      <c r="G63" s="10">
        <f>'[1]TARIFNE STAVKE od 01.10.2022'!F50</f>
        <v>5.1000000000000004E-3</v>
      </c>
      <c r="H63" s="10">
        <f>'TARIFNE STAVKE od 01.10.2022'!H50</f>
        <v>5.1000000000000004E-3</v>
      </c>
      <c r="I63" s="9">
        <f>(F63+H63)</f>
        <v>3.6900000000000002E-2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16">ROUND(D69*0.901,4)</f>
        <v>3.5999999999999999E-3</v>
      </c>
      <c r="D69" s="9">
        <f t="shared" ref="D69:D72" si="17">E69/$G$9</f>
        <v>4.0347733758046315E-3</v>
      </c>
      <c r="E69" s="9">
        <v>3.04E-2</v>
      </c>
      <c r="F69" s="13">
        <f>C69+$C$9</f>
        <v>3.1300000000000001E-2</v>
      </c>
      <c r="G69" s="8">
        <f>'[1]TARIFNE STAVKE od 01.10.2022'!F17</f>
        <v>4.0000000000000001E-3</v>
      </c>
      <c r="H69" s="8">
        <f>'TARIFNE STAVKE od 01.10.2022'!H17</f>
        <v>4.1999999999999997E-3</v>
      </c>
      <c r="I69" s="9">
        <f>(F69+H69)</f>
        <v>3.5500000000000004E-2</v>
      </c>
    </row>
    <row r="70" spans="1:9">
      <c r="A70" s="3">
        <v>2</v>
      </c>
      <c r="B70" s="3" t="s">
        <v>21</v>
      </c>
      <c r="C70" s="9">
        <f t="shared" si="16"/>
        <v>3.5999999999999999E-3</v>
      </c>
      <c r="D70" s="9">
        <f t="shared" si="17"/>
        <v>4.0347733758046315E-3</v>
      </c>
      <c r="E70" s="9">
        <v>3.04E-2</v>
      </c>
      <c r="F70" s="13">
        <f>C70+$C$9</f>
        <v>3.1300000000000001E-2</v>
      </c>
      <c r="G70" s="8">
        <f>'[1]TARIFNE STAVKE od 01.10.2022'!F18</f>
        <v>4.0000000000000001E-3</v>
      </c>
      <c r="H70" s="8">
        <f>'TARIFNE STAVKE od 01.10.2022'!H18</f>
        <v>4.1999999999999997E-3</v>
      </c>
      <c r="I70" s="9">
        <f>(F70+H70)</f>
        <v>3.5500000000000004E-2</v>
      </c>
    </row>
    <row r="71" spans="1:9">
      <c r="A71" s="3">
        <v>3</v>
      </c>
      <c r="B71" s="3" t="s">
        <v>22</v>
      </c>
      <c r="C71" s="9">
        <f t="shared" si="16"/>
        <v>3.5999999999999999E-3</v>
      </c>
      <c r="D71" s="9">
        <f t="shared" si="17"/>
        <v>4.0347733758046315E-3</v>
      </c>
      <c r="E71" s="9">
        <v>3.04E-2</v>
      </c>
      <c r="F71" s="13">
        <f>C71+$C$9</f>
        <v>3.1300000000000001E-2</v>
      </c>
      <c r="G71" s="8">
        <f>'[1]TARIFNE STAVKE od 01.10.2022'!F19</f>
        <v>3.5999999999999999E-3</v>
      </c>
      <c r="H71" s="8">
        <f>'TARIFNE STAVKE od 01.10.2022'!H19</f>
        <v>3.7000000000000002E-3</v>
      </c>
      <c r="I71" s="9">
        <f>(F71+H71)</f>
        <v>3.5000000000000003E-2</v>
      </c>
    </row>
    <row r="72" spans="1:9">
      <c r="A72" s="3">
        <v>4</v>
      </c>
      <c r="B72" s="3" t="s">
        <v>23</v>
      </c>
      <c r="C72" s="9">
        <f t="shared" si="16"/>
        <v>3.5999999999999999E-3</v>
      </c>
      <c r="D72" s="9">
        <f t="shared" si="17"/>
        <v>4.0347733758046315E-3</v>
      </c>
      <c r="E72" s="9">
        <v>3.04E-2</v>
      </c>
      <c r="F72" s="13">
        <f>C72+$C$9</f>
        <v>3.1300000000000001E-2</v>
      </c>
      <c r="G72" s="8">
        <f>'[1]TARIFNE STAVKE od 01.10.2022'!F20</f>
        <v>3.5999999999999999E-3</v>
      </c>
      <c r="H72" s="8">
        <f>'TARIFNE STAVKE od 01.10.2022'!H20</f>
        <v>3.7000000000000002E-3</v>
      </c>
      <c r="I72" s="9">
        <f>(F72+H72)</f>
        <v>3.5000000000000003E-2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18">ROUND(D74*0.901,4)</f>
        <v>3.5999999999999999E-3</v>
      </c>
      <c r="D74" s="9">
        <f t="shared" ref="D74:D78" si="19">E74/$G$9</f>
        <v>4.0347733758046315E-3</v>
      </c>
      <c r="E74" s="9">
        <v>3.04E-2</v>
      </c>
      <c r="F74" s="13">
        <f>C74+$C$9</f>
        <v>3.1300000000000001E-2</v>
      </c>
      <c r="G74" s="8">
        <f>'[1]TARIFNE STAVKE od 01.10.2022'!F61</f>
        <v>4.7999999999999996E-3</v>
      </c>
      <c r="H74" s="8">
        <f>'TARIFNE STAVKE od 01.10.2022'!H61</f>
        <v>5.4999999999999997E-3</v>
      </c>
      <c r="I74" s="9">
        <f>(F74+H74)</f>
        <v>3.6799999999999999E-2</v>
      </c>
    </row>
    <row r="75" spans="1:9">
      <c r="A75" s="3">
        <v>2</v>
      </c>
      <c r="B75" s="3" t="s">
        <v>20</v>
      </c>
      <c r="C75" s="9">
        <f t="shared" si="18"/>
        <v>3.5999999999999999E-3</v>
      </c>
      <c r="D75" s="9">
        <f t="shared" si="19"/>
        <v>4.0347733758046315E-3</v>
      </c>
      <c r="E75" s="9">
        <v>3.04E-2</v>
      </c>
      <c r="F75" s="13">
        <f>C75+$C$9</f>
        <v>3.1300000000000001E-2</v>
      </c>
      <c r="G75" s="8">
        <f>'[1]TARIFNE STAVKE od 01.10.2022'!F62</f>
        <v>3.7000000000000002E-3</v>
      </c>
      <c r="H75" s="8">
        <f>'TARIFNE STAVKE od 01.10.2022'!H62</f>
        <v>4.3E-3</v>
      </c>
      <c r="I75" s="9">
        <f>(F75+H75)</f>
        <v>3.56E-2</v>
      </c>
    </row>
    <row r="76" spans="1:9">
      <c r="A76" s="3">
        <v>3</v>
      </c>
      <c r="B76" s="3" t="s">
        <v>21</v>
      </c>
      <c r="C76" s="9">
        <f t="shared" si="18"/>
        <v>3.5999999999999999E-3</v>
      </c>
      <c r="D76" s="9">
        <f t="shared" si="19"/>
        <v>4.0347733758046315E-3</v>
      </c>
      <c r="E76" s="9">
        <v>3.04E-2</v>
      </c>
      <c r="F76" s="13">
        <f>C76+$C$9</f>
        <v>3.1300000000000001E-2</v>
      </c>
      <c r="G76" s="8">
        <f>'[1]TARIFNE STAVKE od 01.10.2022'!F63</f>
        <v>3.7000000000000002E-3</v>
      </c>
      <c r="H76" s="8">
        <f>'TARIFNE STAVKE od 01.10.2022'!H63</f>
        <v>4.3E-3</v>
      </c>
      <c r="I76" s="9">
        <f>(F76+H76)</f>
        <v>3.56E-2</v>
      </c>
    </row>
    <row r="77" spans="1:9">
      <c r="A77" s="3">
        <v>4</v>
      </c>
      <c r="B77" s="3" t="s">
        <v>22</v>
      </c>
      <c r="C77" s="9">
        <f t="shared" si="18"/>
        <v>3.5999999999999999E-3</v>
      </c>
      <c r="D77" s="9">
        <f t="shared" si="19"/>
        <v>4.0347733758046315E-3</v>
      </c>
      <c r="E77" s="9">
        <v>3.04E-2</v>
      </c>
      <c r="F77" s="13">
        <f>C77+$C$9</f>
        <v>3.1300000000000001E-2</v>
      </c>
      <c r="G77" s="8">
        <f>'[1]TARIFNE STAVKE od 01.10.2022'!F64</f>
        <v>3.5000000000000001E-3</v>
      </c>
      <c r="H77" s="8">
        <f>'TARIFNE STAVKE od 01.10.2022'!H64</f>
        <v>4.0000000000000001E-3</v>
      </c>
      <c r="I77" s="9">
        <f>(F77+H77)</f>
        <v>3.5299999999999998E-2</v>
      </c>
    </row>
    <row r="78" spans="1:9">
      <c r="A78" s="3">
        <v>5</v>
      </c>
      <c r="B78" s="3" t="s">
        <v>23</v>
      </c>
      <c r="C78" s="9">
        <f t="shared" si="18"/>
        <v>3.5999999999999999E-3</v>
      </c>
      <c r="D78" s="9">
        <f t="shared" si="19"/>
        <v>4.0347733758046315E-3</v>
      </c>
      <c r="E78" s="9">
        <v>3.04E-2</v>
      </c>
      <c r="F78" s="13">
        <f>C78+$C$9</f>
        <v>3.1300000000000001E-2</v>
      </c>
      <c r="G78" s="8">
        <f>'[1]TARIFNE STAVKE od 01.10.2022'!F65</f>
        <v>3.3E-3</v>
      </c>
      <c r="H78" s="8">
        <f>'TARIFNE STAVKE od 01.10.2022'!H65</f>
        <v>3.8E-3</v>
      </c>
      <c r="I78" s="9">
        <f>(F78+H78)</f>
        <v>3.5099999999999999E-2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0">ROUND(D80*0.901,4)</f>
        <v>4.1000000000000003E-3</v>
      </c>
      <c r="D80" s="9">
        <f t="shared" ref="D80:D83" si="21">E80/$G$9</f>
        <v>4.539120047780211E-3</v>
      </c>
      <c r="E80" s="9">
        <v>3.4200000000000001E-2</v>
      </c>
      <c r="F80" s="13">
        <f>C80+$C$9</f>
        <v>3.1800000000000002E-2</v>
      </c>
      <c r="G80" s="8">
        <f>'[1]TARIFNE STAVKE od 01.10.2022'!F69</f>
        <v>4.4000000000000003E-3</v>
      </c>
      <c r="H80" s="8">
        <f>'TARIFNE STAVKE od 01.10.2022'!H69</f>
        <v>4.4999999999999997E-3</v>
      </c>
      <c r="I80" s="9">
        <f>(F80+H80)</f>
        <v>3.6299999999999999E-2</v>
      </c>
    </row>
    <row r="81" spans="1:9">
      <c r="A81" s="3">
        <v>2</v>
      </c>
      <c r="B81" s="3" t="s">
        <v>20</v>
      </c>
      <c r="C81" s="9">
        <f t="shared" si="20"/>
        <v>4.1000000000000003E-3</v>
      </c>
      <c r="D81" s="9">
        <f t="shared" si="21"/>
        <v>4.539120047780211E-3</v>
      </c>
      <c r="E81" s="9">
        <v>3.4200000000000001E-2</v>
      </c>
      <c r="F81" s="13">
        <f>C81+$C$9</f>
        <v>3.1800000000000002E-2</v>
      </c>
      <c r="G81" s="8">
        <f>'[1]TARIFNE STAVKE od 01.10.2022'!F70</f>
        <v>3.8E-3</v>
      </c>
      <c r="H81" s="8">
        <f>'TARIFNE STAVKE od 01.10.2022'!H70</f>
        <v>3.8999999999999998E-3</v>
      </c>
      <c r="I81" s="9">
        <f>(F81+H81)</f>
        <v>3.5700000000000003E-2</v>
      </c>
    </row>
    <row r="82" spans="1:9">
      <c r="A82" s="3">
        <v>3</v>
      </c>
      <c r="B82" s="3" t="s">
        <v>21</v>
      </c>
      <c r="C82" s="9">
        <f t="shared" si="20"/>
        <v>4.1000000000000003E-3</v>
      </c>
      <c r="D82" s="9">
        <f t="shared" si="21"/>
        <v>4.539120047780211E-3</v>
      </c>
      <c r="E82" s="9">
        <v>3.4200000000000001E-2</v>
      </c>
      <c r="F82" s="13">
        <f>C82+$C$9</f>
        <v>3.1800000000000002E-2</v>
      </c>
      <c r="G82" s="8">
        <f>'[1]TARIFNE STAVKE od 01.10.2022'!F71</f>
        <v>3.3999999999999998E-3</v>
      </c>
      <c r="H82" s="8">
        <f>'TARIFNE STAVKE od 01.10.2022'!H71</f>
        <v>3.5000000000000001E-3</v>
      </c>
      <c r="I82" s="9">
        <f>(F82+H82)</f>
        <v>3.5300000000000005E-2</v>
      </c>
    </row>
    <row r="83" spans="1:9">
      <c r="A83" s="3">
        <v>4</v>
      </c>
      <c r="B83" s="3" t="s">
        <v>23</v>
      </c>
      <c r="C83" s="9">
        <f t="shared" si="20"/>
        <v>4.1000000000000003E-3</v>
      </c>
      <c r="D83" s="9">
        <f t="shared" si="21"/>
        <v>4.539120047780211E-3</v>
      </c>
      <c r="E83" s="9">
        <v>3.4200000000000001E-2</v>
      </c>
      <c r="F83" s="13">
        <f>C83+$C$9</f>
        <v>3.1800000000000002E-2</v>
      </c>
      <c r="G83" s="8">
        <f>'[1]TARIFNE STAVKE od 01.10.2022'!F72</f>
        <v>3.0000000000000001E-3</v>
      </c>
      <c r="H83" s="8">
        <f>'TARIFNE STAVKE od 01.10.2022'!H72</f>
        <v>3.0999999999999999E-3</v>
      </c>
      <c r="I83" s="9">
        <f>(F83+H83)</f>
        <v>3.49E-2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2">ROUND(D89*0.901,4)</f>
        <v>3.3999999999999998E-3</v>
      </c>
      <c r="D89" s="9">
        <f t="shared" ref="D89:D95" si="23">E89/$G$9</f>
        <v>3.7427831972924545E-3</v>
      </c>
      <c r="E89" s="9">
        <v>2.8199999999999999E-2</v>
      </c>
      <c r="F89" s="13">
        <f t="shared" ref="F89:F95" si="24">C89+$C$9</f>
        <v>3.1099999999999999E-2</v>
      </c>
      <c r="G89" s="8">
        <f>'[1]TARIFNE STAVKE od 01.10.2022'!F76</f>
        <v>5.1000000000000004E-3</v>
      </c>
      <c r="H89" s="8">
        <f>'TARIFNE STAVKE od 01.10.2022'!H76</f>
        <v>5.5999999999999999E-3</v>
      </c>
      <c r="I89" s="9">
        <f t="shared" ref="I89:I95" si="25">(F89+H89)</f>
        <v>3.6699999999999997E-2</v>
      </c>
    </row>
    <row r="90" spans="1:9">
      <c r="A90" s="3">
        <v>2</v>
      </c>
      <c r="B90" s="3" t="s">
        <v>20</v>
      </c>
      <c r="C90" s="9">
        <f t="shared" si="22"/>
        <v>3.3999999999999998E-3</v>
      </c>
      <c r="D90" s="9">
        <f t="shared" si="23"/>
        <v>3.7427831972924545E-3</v>
      </c>
      <c r="E90" s="9">
        <v>2.8199999999999999E-2</v>
      </c>
      <c r="F90" s="13">
        <f t="shared" si="24"/>
        <v>3.1099999999999999E-2</v>
      </c>
      <c r="G90" s="8">
        <f>'[1]TARIFNE STAVKE od 01.10.2022'!F77</f>
        <v>4.3E-3</v>
      </c>
      <c r="H90" s="8">
        <f>'TARIFNE STAVKE od 01.10.2022'!H77</f>
        <v>4.7000000000000002E-3</v>
      </c>
      <c r="I90" s="9">
        <f t="shared" si="25"/>
        <v>3.5799999999999998E-2</v>
      </c>
    </row>
    <row r="91" spans="1:9">
      <c r="A91" s="3">
        <v>3</v>
      </c>
      <c r="B91" s="3" t="s">
        <v>21</v>
      </c>
      <c r="C91" s="9">
        <f t="shared" si="22"/>
        <v>3.3999999999999998E-3</v>
      </c>
      <c r="D91" s="9">
        <f t="shared" si="23"/>
        <v>3.7427831972924545E-3</v>
      </c>
      <c r="E91" s="9">
        <v>2.8199999999999999E-2</v>
      </c>
      <c r="F91" s="13">
        <f t="shared" si="24"/>
        <v>3.1099999999999999E-2</v>
      </c>
      <c r="G91" s="8">
        <f>'[1]TARIFNE STAVKE od 01.10.2022'!F78</f>
        <v>4.1000000000000003E-3</v>
      </c>
      <c r="H91" s="8">
        <f>'TARIFNE STAVKE od 01.10.2022'!H78</f>
        <v>4.4999999999999997E-3</v>
      </c>
      <c r="I91" s="9">
        <f t="shared" si="25"/>
        <v>3.56E-2</v>
      </c>
    </row>
    <row r="92" spans="1:9">
      <c r="A92" s="3">
        <v>4</v>
      </c>
      <c r="B92" s="3" t="s">
        <v>22</v>
      </c>
      <c r="C92" s="9">
        <f t="shared" si="22"/>
        <v>3.3999999999999998E-3</v>
      </c>
      <c r="D92" s="9">
        <f t="shared" si="23"/>
        <v>3.7427831972924545E-3</v>
      </c>
      <c r="E92" s="9">
        <v>2.8199999999999999E-2</v>
      </c>
      <c r="F92" s="13">
        <f t="shared" si="24"/>
        <v>3.1099999999999999E-2</v>
      </c>
      <c r="G92" s="8">
        <f>'[1]TARIFNE STAVKE od 01.10.2022'!F79</f>
        <v>3.8999999999999998E-3</v>
      </c>
      <c r="H92" s="8">
        <f>'TARIFNE STAVKE od 01.10.2022'!H79</f>
        <v>4.1999999999999997E-3</v>
      </c>
      <c r="I92" s="9">
        <f t="shared" si="25"/>
        <v>3.5299999999999998E-2</v>
      </c>
    </row>
    <row r="93" spans="1:9">
      <c r="A93" s="3">
        <v>5</v>
      </c>
      <c r="B93" s="3" t="s">
        <v>23</v>
      </c>
      <c r="C93" s="9">
        <f t="shared" si="22"/>
        <v>3.3999999999999998E-3</v>
      </c>
      <c r="D93" s="9">
        <f t="shared" si="23"/>
        <v>3.7427831972924545E-3</v>
      </c>
      <c r="E93" s="9">
        <v>2.8199999999999999E-2</v>
      </c>
      <c r="F93" s="13">
        <f t="shared" si="24"/>
        <v>3.1099999999999999E-2</v>
      </c>
      <c r="G93" s="8">
        <f>'[1]TARIFNE STAVKE od 01.10.2022'!F80</f>
        <v>3.5999999999999999E-3</v>
      </c>
      <c r="H93" s="8">
        <f>'TARIFNE STAVKE od 01.10.2022'!H80</f>
        <v>4.0000000000000001E-3</v>
      </c>
      <c r="I93" s="9">
        <f t="shared" si="25"/>
        <v>3.5099999999999999E-2</v>
      </c>
    </row>
    <row r="94" spans="1:9">
      <c r="A94" s="3">
        <v>6</v>
      </c>
      <c r="B94" s="3" t="s">
        <v>24</v>
      </c>
      <c r="C94" s="9">
        <f t="shared" si="22"/>
        <v>3.3999999999999998E-3</v>
      </c>
      <c r="D94" s="9">
        <f t="shared" si="23"/>
        <v>3.7427831972924545E-3</v>
      </c>
      <c r="E94" s="9">
        <v>2.8199999999999999E-2</v>
      </c>
      <c r="F94" s="13">
        <f t="shared" si="24"/>
        <v>3.1099999999999999E-2</v>
      </c>
      <c r="G94" s="8">
        <f>'[1]TARIFNE STAVKE od 01.10.2022'!F81</f>
        <v>3.3999999999999998E-3</v>
      </c>
      <c r="H94" s="8">
        <f>'TARIFNE STAVKE od 01.10.2022'!H81</f>
        <v>3.8E-3</v>
      </c>
      <c r="I94" s="9">
        <f t="shared" si="25"/>
        <v>3.49E-2</v>
      </c>
    </row>
    <row r="95" spans="1:9">
      <c r="A95" s="3">
        <v>7</v>
      </c>
      <c r="B95" s="3" t="s">
        <v>25</v>
      </c>
      <c r="C95" s="9">
        <f t="shared" si="22"/>
        <v>3.3999999999999998E-3</v>
      </c>
      <c r="D95" s="9">
        <f t="shared" si="23"/>
        <v>3.7427831972924545E-3</v>
      </c>
      <c r="E95" s="9">
        <v>2.8199999999999999E-2</v>
      </c>
      <c r="F95" s="13">
        <f t="shared" si="24"/>
        <v>3.1099999999999999E-2</v>
      </c>
      <c r="G95" s="8">
        <f>'[1]TARIFNE STAVKE od 01.10.2022'!F82</f>
        <v>3.3999999999999998E-3</v>
      </c>
      <c r="H95" s="8">
        <f>'TARIFNE STAVKE od 01.10.2022'!H82</f>
        <v>3.8E-3</v>
      </c>
      <c r="I95" s="9">
        <f t="shared" si="25"/>
        <v>3.49E-2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26">ROUND(D97*0.901,4)</f>
        <v>3.3999999999999998E-3</v>
      </c>
      <c r="D97" s="9">
        <f t="shared" ref="D97:D99" si="27">E97/$G$9</f>
        <v>3.7427831972924545E-3</v>
      </c>
      <c r="E97" s="9">
        <v>2.8199999999999999E-2</v>
      </c>
      <c r="F97" s="13">
        <f>C97+$C$9</f>
        <v>3.1099999999999999E-2</v>
      </c>
      <c r="G97" s="8">
        <f>'[1]TARIFNE STAVKE od 01.10.2022'!F86</f>
        <v>2.7000000000000001E-3</v>
      </c>
      <c r="H97" s="8">
        <f>'TARIFNE STAVKE od 01.10.2022'!H86</f>
        <v>2.7000000000000001E-3</v>
      </c>
      <c r="I97" s="9">
        <f>(F97+H97)</f>
        <v>3.3799999999999997E-2</v>
      </c>
    </row>
    <row r="98" spans="1:9">
      <c r="A98" s="3">
        <v>2</v>
      </c>
      <c r="B98" s="3" t="s">
        <v>22</v>
      </c>
      <c r="C98" s="9">
        <f t="shared" si="26"/>
        <v>3.3999999999999998E-3</v>
      </c>
      <c r="D98" s="9">
        <f t="shared" si="27"/>
        <v>3.7427831972924545E-3</v>
      </c>
      <c r="E98" s="9">
        <v>2.8199999999999999E-2</v>
      </c>
      <c r="F98" s="13">
        <f>C98+$C$9</f>
        <v>3.1099999999999999E-2</v>
      </c>
      <c r="G98" s="8">
        <f>'[1]TARIFNE STAVKE od 01.10.2022'!F87</f>
        <v>2.0999999999999999E-3</v>
      </c>
      <c r="H98" s="8">
        <f>'TARIFNE STAVKE od 01.10.2022'!H87</f>
        <v>2.0999999999999999E-3</v>
      </c>
      <c r="I98" s="9">
        <f>(F98+H98)</f>
        <v>3.32E-2</v>
      </c>
    </row>
    <row r="99" spans="1:9">
      <c r="A99" s="3">
        <v>3</v>
      </c>
      <c r="B99" s="3" t="s">
        <v>23</v>
      </c>
      <c r="C99" s="9">
        <f t="shared" si="26"/>
        <v>3.3999999999999998E-3</v>
      </c>
      <c r="D99" s="9">
        <f t="shared" si="27"/>
        <v>3.7427831972924545E-3</v>
      </c>
      <c r="E99" s="9">
        <v>2.8199999999999999E-2</v>
      </c>
      <c r="F99" s="13">
        <f>C99+$C$9</f>
        <v>3.1099999999999999E-2</v>
      </c>
      <c r="G99" s="8">
        <f>'[1]TARIFNE STAVKE od 01.10.2022'!F88</f>
        <v>2.0999999999999999E-3</v>
      </c>
      <c r="H99" s="8">
        <f>'TARIFNE STAVKE od 01.10.2022'!H88</f>
        <v>2.0999999999999999E-3</v>
      </c>
      <c r="I99" s="9">
        <f>(F99+H99)</f>
        <v>3.32E-2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28">ROUND(D105*0.901,4)</f>
        <v>3.7000000000000002E-3</v>
      </c>
      <c r="D105" s="9">
        <f t="shared" ref="D105:D107" si="29">E105/$G$9</f>
        <v>4.1409516225363327E-3</v>
      </c>
      <c r="E105" s="9">
        <v>3.1199999999999999E-2</v>
      </c>
      <c r="F105" s="13">
        <f>C105+$C$9</f>
        <v>3.1399999999999997E-2</v>
      </c>
      <c r="G105" s="8">
        <f>'[1]TARIFNE STAVKE od 01.10.2022'!F92</f>
        <v>5.3E-3</v>
      </c>
      <c r="H105" s="8">
        <f>'TARIFNE STAVKE od 01.10.2022'!H92</f>
        <v>6.1999999999999998E-3</v>
      </c>
      <c r="I105" s="9">
        <f>(F105+H105)</f>
        <v>3.7599999999999995E-2</v>
      </c>
    </row>
    <row r="106" spans="1:9">
      <c r="A106" s="3">
        <v>2</v>
      </c>
      <c r="B106" s="3" t="s">
        <v>21</v>
      </c>
      <c r="C106" s="9">
        <f t="shared" si="28"/>
        <v>3.7000000000000002E-3</v>
      </c>
      <c r="D106" s="9">
        <f t="shared" si="29"/>
        <v>4.1409516225363327E-3</v>
      </c>
      <c r="E106" s="9">
        <v>3.1199999999999999E-2</v>
      </c>
      <c r="F106" s="13">
        <f>C106+$C$9</f>
        <v>3.1399999999999997E-2</v>
      </c>
      <c r="G106" s="8">
        <f>'[1]TARIFNE STAVKE od 01.10.2022'!F93</f>
        <v>4.1999999999999997E-3</v>
      </c>
      <c r="H106" s="8">
        <f>'TARIFNE STAVKE od 01.10.2022'!H93</f>
        <v>4.8999999999999998E-3</v>
      </c>
      <c r="I106" s="9">
        <f>(F106+H106)</f>
        <v>3.6299999999999999E-2</v>
      </c>
    </row>
    <row r="107" spans="1:9">
      <c r="A107" s="3">
        <v>3</v>
      </c>
      <c r="B107" s="3" t="s">
        <v>22</v>
      </c>
      <c r="C107" s="9">
        <f t="shared" si="28"/>
        <v>3.7000000000000002E-3</v>
      </c>
      <c r="D107" s="9">
        <f t="shared" si="29"/>
        <v>4.1409516225363327E-3</v>
      </c>
      <c r="E107" s="9">
        <v>3.1199999999999999E-2</v>
      </c>
      <c r="F107" s="13">
        <f>C107+$C$9</f>
        <v>3.1399999999999997E-2</v>
      </c>
      <c r="G107" s="8">
        <f>'[1]TARIFNE STAVKE od 01.10.2022'!F94</f>
        <v>3.8999999999999998E-3</v>
      </c>
      <c r="H107" s="8">
        <f>'TARIFNE STAVKE od 01.10.2022'!H94</f>
        <v>4.5999999999999999E-3</v>
      </c>
      <c r="I107" s="9">
        <f>(F107+H107)</f>
        <v>3.5999999999999997E-2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0">ROUND(D109*0.901,4)</f>
        <v>3.7000000000000002E-3</v>
      </c>
      <c r="D109" s="9">
        <f t="shared" ref="D109:D112" si="31">E109/$G$9</f>
        <v>4.1409516225363327E-3</v>
      </c>
      <c r="E109" s="9">
        <v>3.1199999999999999E-2</v>
      </c>
      <c r="F109" s="13">
        <f>C109+$C$9</f>
        <v>3.1399999999999997E-2</v>
      </c>
      <c r="G109" s="8">
        <f>'[1]TARIFNE STAVKE od 01.10.2022'!F98</f>
        <v>4.7999999999999996E-3</v>
      </c>
      <c r="H109" s="8">
        <f>'TARIFNE STAVKE od 01.10.2022'!H98</f>
        <v>4.4999999999999997E-3</v>
      </c>
      <c r="I109" s="9">
        <f>(F109+H109)</f>
        <v>3.5899999999999994E-2</v>
      </c>
    </row>
    <row r="110" spans="1:9">
      <c r="A110" s="3">
        <v>2</v>
      </c>
      <c r="B110" s="3" t="s">
        <v>20</v>
      </c>
      <c r="C110" s="9">
        <f t="shared" si="30"/>
        <v>3.7000000000000002E-3</v>
      </c>
      <c r="D110" s="9">
        <f t="shared" si="31"/>
        <v>4.1409516225363327E-3</v>
      </c>
      <c r="E110" s="9">
        <v>3.1199999999999999E-2</v>
      </c>
      <c r="F110" s="13">
        <f>C110+$C$9</f>
        <v>3.1399999999999997E-2</v>
      </c>
      <c r="G110" s="8">
        <f>'[1]TARIFNE STAVKE od 01.10.2022'!F99</f>
        <v>3.8E-3</v>
      </c>
      <c r="H110" s="8">
        <f>'TARIFNE STAVKE od 01.10.2022'!H99</f>
        <v>3.5999999999999999E-3</v>
      </c>
      <c r="I110" s="9">
        <f>(F110+H110)</f>
        <v>3.4999999999999996E-2</v>
      </c>
    </row>
    <row r="111" spans="1:9">
      <c r="A111" s="3">
        <v>3</v>
      </c>
      <c r="B111" s="3" t="s">
        <v>21</v>
      </c>
      <c r="C111" s="9">
        <f t="shared" si="30"/>
        <v>3.7000000000000002E-3</v>
      </c>
      <c r="D111" s="9">
        <f t="shared" si="31"/>
        <v>4.1409516225363327E-3</v>
      </c>
      <c r="E111" s="9">
        <v>3.1199999999999999E-2</v>
      </c>
      <c r="F111" s="13">
        <f>C111+$C$9</f>
        <v>3.1399999999999997E-2</v>
      </c>
      <c r="G111" s="8">
        <f>'[1]TARIFNE STAVKE od 01.10.2022'!F100</f>
        <v>3.8E-3</v>
      </c>
      <c r="H111" s="8">
        <f>'TARIFNE STAVKE od 01.10.2022'!H100</f>
        <v>3.5999999999999999E-3</v>
      </c>
      <c r="I111" s="9">
        <f>(F111+H111)</f>
        <v>3.4999999999999996E-2</v>
      </c>
    </row>
    <row r="112" spans="1:9">
      <c r="A112" s="3">
        <v>4</v>
      </c>
      <c r="B112" s="3" t="s">
        <v>23</v>
      </c>
      <c r="C112" s="9">
        <f t="shared" si="30"/>
        <v>3.7000000000000002E-3</v>
      </c>
      <c r="D112" s="9">
        <f t="shared" si="31"/>
        <v>4.1409516225363327E-3</v>
      </c>
      <c r="E112" s="9">
        <v>3.1199999999999999E-2</v>
      </c>
      <c r="F112" s="13">
        <f>C112+$C$9</f>
        <v>3.1399999999999997E-2</v>
      </c>
      <c r="G112" s="8">
        <f>'[1]TARIFNE STAVKE od 01.10.2022'!F101</f>
        <v>3.3999999999999998E-3</v>
      </c>
      <c r="H112" s="8">
        <f>'TARIFNE STAVKE od 01.10.2022'!H101</f>
        <v>3.3E-3</v>
      </c>
      <c r="I112" s="9">
        <f>(F112+H112)</f>
        <v>3.4699999999999995E-2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32">ROUND(D114*0.901,4)</f>
        <v>3.7000000000000002E-3</v>
      </c>
      <c r="D114" s="9">
        <f t="shared" ref="D114:D115" si="33">E114/$G$9</f>
        <v>4.1409516225363327E-3</v>
      </c>
      <c r="E114" s="9">
        <v>3.1199999999999999E-2</v>
      </c>
      <c r="F114" s="13">
        <f>C114+$C$9</f>
        <v>3.1399999999999997E-2</v>
      </c>
      <c r="G114" s="8">
        <f>'[1]TARIFNE STAVKE od 01.10.2022'!F105</f>
        <v>3.5999999999999999E-3</v>
      </c>
      <c r="H114" s="8">
        <f>'TARIFNE STAVKE od 01.10.2022'!H105</f>
        <v>3.8E-3</v>
      </c>
      <c r="I114" s="9">
        <f>(F114+H114)</f>
        <v>3.5199999999999995E-2</v>
      </c>
    </row>
    <row r="115" spans="1:9">
      <c r="A115" s="3">
        <v>2</v>
      </c>
      <c r="B115" s="3" t="s">
        <v>20</v>
      </c>
      <c r="C115" s="9">
        <f t="shared" si="32"/>
        <v>3.7000000000000002E-3</v>
      </c>
      <c r="D115" s="9">
        <f t="shared" si="33"/>
        <v>4.1409516225363327E-3</v>
      </c>
      <c r="E115" s="9">
        <v>3.1199999999999999E-2</v>
      </c>
      <c r="F115" s="13">
        <f>C115+$C$9</f>
        <v>3.1399999999999997E-2</v>
      </c>
      <c r="G115" s="8">
        <f>'[1]TARIFNE STAVKE od 01.10.2022'!F106</f>
        <v>3.5999999999999999E-3</v>
      </c>
      <c r="H115" s="8">
        <f>'TARIFNE STAVKE od 01.10.2022'!H106</f>
        <v>3.8E-3</v>
      </c>
      <c r="I115" s="9">
        <f>(F115+H115)</f>
        <v>3.5199999999999995E-2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34">ROUND(D121*0.901,4)</f>
        <v>3.0000000000000001E-3</v>
      </c>
      <c r="D121" s="9">
        <f t="shared" ref="D121:D125" si="35">E121/$G$9</f>
        <v>3.3180702103656513E-3</v>
      </c>
      <c r="E121" s="9">
        <v>2.5000000000000001E-2</v>
      </c>
      <c r="F121" s="13">
        <f>C121+$C$9</f>
        <v>3.0699999999999998E-2</v>
      </c>
      <c r="G121" s="8">
        <f>'[1]TARIFNE STAVKE od 01.10.2022'!F110</f>
        <v>3.8E-3</v>
      </c>
      <c r="H121" s="8">
        <f>'TARIFNE STAVKE od 01.10.2022'!H110</f>
        <v>4.4000000000000003E-3</v>
      </c>
      <c r="I121" s="9">
        <f>(F121+H121)</f>
        <v>3.5099999999999999E-2</v>
      </c>
    </row>
    <row r="122" spans="1:9">
      <c r="A122" s="3">
        <v>2</v>
      </c>
      <c r="B122" s="3" t="s">
        <v>21</v>
      </c>
      <c r="C122" s="9">
        <f t="shared" si="34"/>
        <v>3.0000000000000001E-3</v>
      </c>
      <c r="D122" s="9">
        <f t="shared" si="35"/>
        <v>3.3180702103656513E-3</v>
      </c>
      <c r="E122" s="9">
        <v>2.5000000000000001E-2</v>
      </c>
      <c r="F122" s="13">
        <f>C122+$C$9</f>
        <v>3.0699999999999998E-2</v>
      </c>
      <c r="G122" s="8">
        <f>'[1]TARIFNE STAVKE od 01.10.2022'!F111</f>
        <v>3.0999999999999999E-3</v>
      </c>
      <c r="H122" s="8">
        <f>'TARIFNE STAVKE od 01.10.2022'!H111</f>
        <v>3.5000000000000001E-3</v>
      </c>
      <c r="I122" s="9">
        <f>(F122+H122)</f>
        <v>3.4200000000000001E-2</v>
      </c>
    </row>
    <row r="123" spans="1:9">
      <c r="A123" s="3">
        <v>3</v>
      </c>
      <c r="B123" s="3" t="s">
        <v>22</v>
      </c>
      <c r="C123" s="9">
        <f t="shared" si="34"/>
        <v>3.0000000000000001E-3</v>
      </c>
      <c r="D123" s="9">
        <f t="shared" si="35"/>
        <v>3.3180702103656513E-3</v>
      </c>
      <c r="E123" s="9">
        <v>2.5000000000000001E-2</v>
      </c>
      <c r="F123" s="13">
        <f>C123+$C$9</f>
        <v>3.0699999999999998E-2</v>
      </c>
      <c r="G123" s="8">
        <f>'[1]TARIFNE STAVKE od 01.10.2022'!F112</f>
        <v>2.8999999999999998E-3</v>
      </c>
      <c r="H123" s="8">
        <f>'TARIFNE STAVKE od 01.10.2022'!H112</f>
        <v>3.3E-3</v>
      </c>
      <c r="I123" s="9">
        <f>(F123+H123)</f>
        <v>3.3999999999999996E-2</v>
      </c>
    </row>
    <row r="124" spans="1:9">
      <c r="A124" s="3">
        <v>4</v>
      </c>
      <c r="B124" s="3" t="s">
        <v>23</v>
      </c>
      <c r="C124" s="9">
        <f t="shared" si="34"/>
        <v>3.0000000000000001E-3</v>
      </c>
      <c r="D124" s="9">
        <f t="shared" si="35"/>
        <v>3.3180702103656513E-3</v>
      </c>
      <c r="E124" s="9">
        <v>2.5000000000000001E-2</v>
      </c>
      <c r="F124" s="13">
        <f>C124+$C$9</f>
        <v>3.0699999999999998E-2</v>
      </c>
      <c r="G124" s="8">
        <f>'[1]TARIFNE STAVKE od 01.10.2022'!F113</f>
        <v>2.7000000000000001E-3</v>
      </c>
      <c r="H124" s="8">
        <f>'TARIFNE STAVKE od 01.10.2022'!H113</f>
        <v>3.0999999999999999E-3</v>
      </c>
      <c r="I124" s="9">
        <f>(F124+H124)</f>
        <v>3.3799999999999997E-2</v>
      </c>
    </row>
    <row r="125" spans="1:9">
      <c r="A125" s="3">
        <v>5</v>
      </c>
      <c r="B125" s="3" t="s">
        <v>24</v>
      </c>
      <c r="C125" s="9">
        <f t="shared" si="34"/>
        <v>3.0000000000000001E-3</v>
      </c>
      <c r="D125" s="9">
        <f t="shared" si="35"/>
        <v>3.3180702103656513E-3</v>
      </c>
      <c r="E125" s="9">
        <v>2.5000000000000001E-2</v>
      </c>
      <c r="F125" s="13">
        <f>C125+$C$9</f>
        <v>3.0699999999999998E-2</v>
      </c>
      <c r="G125" s="8">
        <f>'[1]TARIFNE STAVKE od 01.10.2022'!F114</f>
        <v>2.5000000000000001E-3</v>
      </c>
      <c r="H125" s="8">
        <f>'TARIFNE STAVKE od 01.10.2022'!H114</f>
        <v>2.8999999999999998E-3</v>
      </c>
      <c r="I125" s="9">
        <f>(F125+H125)</f>
        <v>3.3599999999999998E-2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36">ROUND(D131*0.901,4)</f>
        <v>3.2000000000000002E-3</v>
      </c>
      <c r="D131" s="9">
        <f t="shared" ref="D131:D136" si="37">E131/$G$9</f>
        <v>3.5304267038290525E-3</v>
      </c>
      <c r="E131" s="9">
        <v>2.6599999999999999E-2</v>
      </c>
      <c r="F131" s="13">
        <f>C131+$C$9</f>
        <v>3.09E-2</v>
      </c>
      <c r="G131" s="8">
        <f>'[1]TARIFNE STAVKE od 01.10.2022'!F118</f>
        <v>3.8999999999999998E-3</v>
      </c>
      <c r="H131" s="8">
        <f>'TARIFNE STAVKE od 01.10.2022'!H118</f>
        <v>4.0000000000000001E-3</v>
      </c>
      <c r="I131" s="9">
        <f t="shared" ref="I131:I136" si="38">(F131+H131)</f>
        <v>3.49E-2</v>
      </c>
    </row>
    <row r="132" spans="1:9">
      <c r="A132" s="3">
        <v>2</v>
      </c>
      <c r="B132" s="3" t="s">
        <v>20</v>
      </c>
      <c r="C132" s="9">
        <f t="shared" si="36"/>
        <v>3.2000000000000002E-3</v>
      </c>
      <c r="D132" s="9">
        <f t="shared" si="37"/>
        <v>3.5304267038290525E-3</v>
      </c>
      <c r="E132" s="9">
        <v>2.6599999999999999E-2</v>
      </c>
      <c r="F132" s="13">
        <f t="shared" ref="F132:F136" si="39">C132+$C$9</f>
        <v>3.09E-2</v>
      </c>
      <c r="G132" s="8">
        <f>'[1]TARIFNE STAVKE od 01.10.2022'!F119</f>
        <v>3.8999999999999998E-3</v>
      </c>
      <c r="H132" s="8">
        <f>'TARIFNE STAVKE od 01.10.2022'!H119</f>
        <v>4.0000000000000001E-3</v>
      </c>
      <c r="I132" s="9">
        <f t="shared" si="38"/>
        <v>3.49E-2</v>
      </c>
    </row>
    <row r="133" spans="1:9">
      <c r="A133" s="3">
        <v>3</v>
      </c>
      <c r="B133" s="3" t="s">
        <v>21</v>
      </c>
      <c r="C133" s="9">
        <f t="shared" si="36"/>
        <v>3.2000000000000002E-3</v>
      </c>
      <c r="D133" s="9">
        <f t="shared" si="37"/>
        <v>3.5304267038290525E-3</v>
      </c>
      <c r="E133" s="9">
        <v>2.6599999999999999E-2</v>
      </c>
      <c r="F133" s="13">
        <f t="shared" si="39"/>
        <v>3.09E-2</v>
      </c>
      <c r="G133" s="8">
        <f>'[1]TARIFNE STAVKE od 01.10.2022'!F120</f>
        <v>3.8999999999999998E-3</v>
      </c>
      <c r="H133" s="8">
        <f>'TARIFNE STAVKE od 01.10.2022'!H120</f>
        <v>4.0000000000000001E-3</v>
      </c>
      <c r="I133" s="9">
        <f t="shared" si="38"/>
        <v>3.49E-2</v>
      </c>
    </row>
    <row r="134" spans="1:9">
      <c r="A134" s="3">
        <v>4</v>
      </c>
      <c r="B134" s="3" t="s">
        <v>22</v>
      </c>
      <c r="C134" s="9">
        <f t="shared" si="36"/>
        <v>3.2000000000000002E-3</v>
      </c>
      <c r="D134" s="9">
        <f t="shared" si="37"/>
        <v>3.5304267038290525E-3</v>
      </c>
      <c r="E134" s="9">
        <v>2.6599999999999999E-2</v>
      </c>
      <c r="F134" s="13">
        <f t="shared" si="39"/>
        <v>3.09E-2</v>
      </c>
      <c r="G134" s="8">
        <f>'[1]TARIFNE STAVKE od 01.10.2022'!F121</f>
        <v>3.7000000000000002E-3</v>
      </c>
      <c r="H134" s="8">
        <f>'TARIFNE STAVKE od 01.10.2022'!H121</f>
        <v>3.8E-3</v>
      </c>
      <c r="I134" s="9">
        <f t="shared" si="38"/>
        <v>3.4700000000000002E-2</v>
      </c>
    </row>
    <row r="135" spans="1:9">
      <c r="A135" s="3">
        <v>5</v>
      </c>
      <c r="B135" s="3" t="s">
        <v>23</v>
      </c>
      <c r="C135" s="9">
        <f t="shared" si="36"/>
        <v>3.2000000000000002E-3</v>
      </c>
      <c r="D135" s="9">
        <f t="shared" si="37"/>
        <v>3.5304267038290525E-3</v>
      </c>
      <c r="E135" s="9">
        <v>2.6599999999999999E-2</v>
      </c>
      <c r="F135" s="13">
        <f t="shared" si="39"/>
        <v>3.09E-2</v>
      </c>
      <c r="G135" s="8">
        <f>'[1]TARIFNE STAVKE od 01.10.2022'!F122</f>
        <v>3.5000000000000001E-3</v>
      </c>
      <c r="H135" s="8">
        <f>'TARIFNE STAVKE od 01.10.2022'!H122</f>
        <v>3.5999999999999999E-3</v>
      </c>
      <c r="I135" s="9">
        <f t="shared" si="38"/>
        <v>3.4500000000000003E-2</v>
      </c>
    </row>
    <row r="136" spans="1:9">
      <c r="A136" s="3">
        <v>6</v>
      </c>
      <c r="B136" s="3" t="s">
        <v>24</v>
      </c>
      <c r="C136" s="9">
        <f t="shared" si="36"/>
        <v>3.2000000000000002E-3</v>
      </c>
      <c r="D136" s="9">
        <f t="shared" si="37"/>
        <v>3.5304267038290525E-3</v>
      </c>
      <c r="E136" s="9">
        <v>2.6599999999999999E-2</v>
      </c>
      <c r="F136" s="13">
        <f t="shared" si="39"/>
        <v>3.09E-2</v>
      </c>
      <c r="G136" s="8">
        <f>'[1]TARIFNE STAVKE od 01.10.2022'!F123</f>
        <v>3.3E-3</v>
      </c>
      <c r="H136" s="8">
        <f>'TARIFNE STAVKE od 01.10.2022'!H123</f>
        <v>3.3999999999999998E-3</v>
      </c>
      <c r="I136" s="9">
        <f t="shared" si="38"/>
        <v>3.4299999999999997E-2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40">ROUND(D138*0.901,4)</f>
        <v>3.2000000000000002E-3</v>
      </c>
      <c r="D138" s="9">
        <f t="shared" ref="D138:D142" si="41">E138/$G$9</f>
        <v>3.5304267038290525E-3</v>
      </c>
      <c r="E138" s="9">
        <v>2.6599999999999999E-2</v>
      </c>
      <c r="F138" s="13">
        <f>C138+$C$9</f>
        <v>3.09E-2</v>
      </c>
      <c r="G138" s="8">
        <f>'[1]TARIFNE STAVKE od 01.10.2022'!F127</f>
        <v>5.1999999999999998E-3</v>
      </c>
      <c r="H138" s="8">
        <f>'TARIFNE STAVKE od 01.10.2022'!H127</f>
        <v>5.7999999999999996E-3</v>
      </c>
      <c r="I138" s="9">
        <f>(F138+H138)</f>
        <v>3.6699999999999997E-2</v>
      </c>
    </row>
    <row r="139" spans="1:9">
      <c r="A139" s="3">
        <v>2</v>
      </c>
      <c r="B139" s="3" t="s">
        <v>20</v>
      </c>
      <c r="C139" s="9">
        <f t="shared" si="40"/>
        <v>3.2000000000000002E-3</v>
      </c>
      <c r="D139" s="9">
        <f t="shared" si="41"/>
        <v>3.5304267038290525E-3</v>
      </c>
      <c r="E139" s="9">
        <v>2.6599999999999999E-2</v>
      </c>
      <c r="F139" s="13">
        <f>C139+$C$9</f>
        <v>3.09E-2</v>
      </c>
      <c r="G139" s="8">
        <f>'[1]TARIFNE STAVKE od 01.10.2022'!F128</f>
        <v>4.4000000000000003E-3</v>
      </c>
      <c r="H139" s="8">
        <f>'TARIFNE STAVKE od 01.10.2022'!H128</f>
        <v>4.8999999999999998E-3</v>
      </c>
      <c r="I139" s="9">
        <f>(F139+H139)</f>
        <v>3.5799999999999998E-2</v>
      </c>
    </row>
    <row r="140" spans="1:9">
      <c r="A140" s="3">
        <v>3</v>
      </c>
      <c r="B140" s="3" t="s">
        <v>21</v>
      </c>
      <c r="C140" s="9">
        <f t="shared" si="40"/>
        <v>3.2000000000000002E-3</v>
      </c>
      <c r="D140" s="9">
        <f t="shared" si="41"/>
        <v>3.5304267038290525E-3</v>
      </c>
      <c r="E140" s="9">
        <v>2.6599999999999999E-2</v>
      </c>
      <c r="F140" s="13">
        <f>C140+$C$9</f>
        <v>3.09E-2</v>
      </c>
      <c r="G140" s="8">
        <f>'[1]TARIFNE STAVKE od 01.10.2022'!F129</f>
        <v>3.8999999999999998E-3</v>
      </c>
      <c r="H140" s="8">
        <f>'TARIFNE STAVKE od 01.10.2022'!H129</f>
        <v>4.4000000000000003E-3</v>
      </c>
      <c r="I140" s="9">
        <f>(F140+H140)</f>
        <v>3.5299999999999998E-2</v>
      </c>
    </row>
    <row r="141" spans="1:9">
      <c r="A141" s="3">
        <v>4</v>
      </c>
      <c r="B141" s="3" t="s">
        <v>22</v>
      </c>
      <c r="C141" s="9">
        <f t="shared" si="40"/>
        <v>3.2000000000000002E-3</v>
      </c>
      <c r="D141" s="9">
        <f t="shared" si="41"/>
        <v>3.5304267038290525E-3</v>
      </c>
      <c r="E141" s="9">
        <v>2.6599999999999999E-2</v>
      </c>
      <c r="F141" s="13">
        <f>C141+$C$9</f>
        <v>3.09E-2</v>
      </c>
      <c r="G141" s="8">
        <f>'[1]TARIFNE STAVKE od 01.10.2022'!F130</f>
        <v>3.7000000000000002E-3</v>
      </c>
      <c r="H141" s="8">
        <f>'TARIFNE STAVKE od 01.10.2022'!H130</f>
        <v>4.1000000000000003E-3</v>
      </c>
      <c r="I141" s="9">
        <f>(F141+H141)</f>
        <v>3.5000000000000003E-2</v>
      </c>
    </row>
    <row r="142" spans="1:9">
      <c r="A142" s="3">
        <v>5</v>
      </c>
      <c r="B142" s="3" t="s">
        <v>23</v>
      </c>
      <c r="C142" s="9">
        <f t="shared" si="40"/>
        <v>3.2000000000000002E-3</v>
      </c>
      <c r="D142" s="9">
        <f t="shared" si="41"/>
        <v>3.5304267038290525E-3</v>
      </c>
      <c r="E142" s="9">
        <v>2.6599999999999999E-2</v>
      </c>
      <c r="F142" s="13">
        <f>C142+$C$9</f>
        <v>3.09E-2</v>
      </c>
      <c r="G142" s="8">
        <f>'[1]TARIFNE STAVKE od 01.10.2022'!F131</f>
        <v>3.7000000000000002E-3</v>
      </c>
      <c r="H142" s="8">
        <f>'TARIFNE STAVKE od 01.10.2022'!H131</f>
        <v>4.1000000000000003E-3</v>
      </c>
      <c r="I142" s="9">
        <f>(F142+H142)</f>
        <v>3.5000000000000003E-2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42">ROUND(D148*0.901,4)</f>
        <v>3.0999999999999999E-3</v>
      </c>
      <c r="D148" s="9">
        <f t="shared" ref="D148:D152" si="43">E148/$G$9</f>
        <v>3.4906098613046652E-3</v>
      </c>
      <c r="E148" s="9">
        <v>2.63E-2</v>
      </c>
      <c r="F148" s="13">
        <f>C148+$C$9</f>
        <v>3.0799999999999998E-2</v>
      </c>
      <c r="G148" s="8">
        <f>'[1]TARIFNE STAVKE od 01.10.2022'!F135</f>
        <v>7.0000000000000001E-3</v>
      </c>
      <c r="H148" s="8">
        <f>'TARIFNE STAVKE od 01.10.2022'!H135</f>
        <v>7.3000000000000001E-3</v>
      </c>
      <c r="I148" s="9">
        <f>(F148+H148)</f>
        <v>3.8099999999999995E-2</v>
      </c>
    </row>
    <row r="149" spans="1:9">
      <c r="A149" s="3">
        <v>2</v>
      </c>
      <c r="B149" s="3" t="s">
        <v>20</v>
      </c>
      <c r="C149" s="9">
        <f t="shared" si="42"/>
        <v>3.0999999999999999E-3</v>
      </c>
      <c r="D149" s="9">
        <f t="shared" si="43"/>
        <v>3.4906098613046652E-3</v>
      </c>
      <c r="E149" s="9">
        <v>2.63E-2</v>
      </c>
      <c r="F149" s="13">
        <f>C149+$C$9</f>
        <v>3.0799999999999998E-2</v>
      </c>
      <c r="G149" s="8">
        <f>'[1]TARIFNE STAVKE od 01.10.2022'!F136</f>
        <v>6.1000000000000004E-3</v>
      </c>
      <c r="H149" s="8">
        <f>'TARIFNE STAVKE od 01.10.2022'!H136</f>
        <v>6.4000000000000003E-3</v>
      </c>
      <c r="I149" s="9">
        <f>(F149+H149)</f>
        <v>3.7199999999999997E-2</v>
      </c>
    </row>
    <row r="150" spans="1:9">
      <c r="A150" s="3">
        <v>3</v>
      </c>
      <c r="B150" s="3" t="s">
        <v>21</v>
      </c>
      <c r="C150" s="9">
        <f t="shared" si="42"/>
        <v>3.0999999999999999E-3</v>
      </c>
      <c r="D150" s="9">
        <f t="shared" si="43"/>
        <v>3.4906098613046652E-3</v>
      </c>
      <c r="E150" s="9">
        <v>2.63E-2</v>
      </c>
      <c r="F150" s="13">
        <f>C150+$C$9</f>
        <v>3.0799999999999998E-2</v>
      </c>
      <c r="G150" s="8">
        <f>'[1]TARIFNE STAVKE od 01.10.2022'!F137</f>
        <v>5.1999999999999998E-3</v>
      </c>
      <c r="H150" s="8">
        <f>'TARIFNE STAVKE od 01.10.2022'!H137</f>
        <v>5.4000000000000003E-3</v>
      </c>
      <c r="I150" s="9">
        <f>(F150+H150)</f>
        <v>3.6199999999999996E-2</v>
      </c>
    </row>
    <row r="151" spans="1:9">
      <c r="A151" s="3">
        <v>4</v>
      </c>
      <c r="B151" s="3" t="s">
        <v>22</v>
      </c>
      <c r="C151" s="9">
        <f t="shared" si="42"/>
        <v>3.0999999999999999E-3</v>
      </c>
      <c r="D151" s="9">
        <f t="shared" si="43"/>
        <v>3.4906098613046652E-3</v>
      </c>
      <c r="E151" s="9">
        <v>2.63E-2</v>
      </c>
      <c r="F151" s="13">
        <f>C151+$C$9</f>
        <v>3.0799999999999998E-2</v>
      </c>
      <c r="G151" s="8">
        <f>'[1]TARIFNE STAVKE od 01.10.2022'!F138</f>
        <v>5.0000000000000001E-3</v>
      </c>
      <c r="H151" s="8">
        <f>'TARIFNE STAVKE od 01.10.2022'!H138</f>
        <v>5.3E-3</v>
      </c>
      <c r="I151" s="9">
        <f>(F151+H151)</f>
        <v>3.61E-2</v>
      </c>
    </row>
    <row r="152" spans="1:9">
      <c r="A152" s="3">
        <v>5</v>
      </c>
      <c r="B152" s="3" t="s">
        <v>23</v>
      </c>
      <c r="C152" s="9">
        <f t="shared" si="42"/>
        <v>3.0999999999999999E-3</v>
      </c>
      <c r="D152" s="9">
        <f t="shared" si="43"/>
        <v>3.4906098613046652E-3</v>
      </c>
      <c r="E152" s="9">
        <v>2.63E-2</v>
      </c>
      <c r="F152" s="13">
        <f>C152+$C$9</f>
        <v>3.0799999999999998E-2</v>
      </c>
      <c r="G152" s="8">
        <f>'[1]TARIFNE STAVKE od 01.10.2022'!F139</f>
        <v>4.8999999999999998E-3</v>
      </c>
      <c r="H152" s="8">
        <f>'TARIFNE STAVKE od 01.10.2022'!H139</f>
        <v>5.1000000000000004E-3</v>
      </c>
      <c r="I152" s="9">
        <f>(F152+H152)</f>
        <v>3.5900000000000001E-2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44">ROUND(D158*0.901,4)</f>
        <v>3.2000000000000002E-3</v>
      </c>
      <c r="D158" s="9">
        <f t="shared" ref="D158:D163" si="45">E158/$G$9</f>
        <v>3.5304267038290525E-3</v>
      </c>
      <c r="E158" s="9">
        <v>2.6599999999999999E-2</v>
      </c>
      <c r="F158" s="13">
        <f t="shared" ref="F158:F163" si="46">C158+$C$9</f>
        <v>3.09E-2</v>
      </c>
      <c r="G158" s="8">
        <f>'[1]TARIFNE STAVKE od 01.10.2022'!F143</f>
        <v>7.3000000000000001E-3</v>
      </c>
      <c r="H158" s="8">
        <f>'TARIFNE STAVKE od 01.10.2022'!H143</f>
        <v>7.1999999999999998E-3</v>
      </c>
      <c r="I158" s="9">
        <f t="shared" ref="I158:I163" si="47">(F158+H158)</f>
        <v>3.8100000000000002E-2</v>
      </c>
    </row>
    <row r="159" spans="1:9">
      <c r="A159" s="3">
        <v>2</v>
      </c>
      <c r="B159" s="3" t="s">
        <v>20</v>
      </c>
      <c r="C159" s="9">
        <f t="shared" si="44"/>
        <v>3.2000000000000002E-3</v>
      </c>
      <c r="D159" s="9">
        <f t="shared" si="45"/>
        <v>3.5304267038290525E-3</v>
      </c>
      <c r="E159" s="9">
        <v>2.6599999999999999E-2</v>
      </c>
      <c r="F159" s="13">
        <f t="shared" si="46"/>
        <v>3.09E-2</v>
      </c>
      <c r="G159" s="8">
        <f>'[1]TARIFNE STAVKE od 01.10.2022'!F144</f>
        <v>7.3000000000000001E-3</v>
      </c>
      <c r="H159" s="8">
        <f>'TARIFNE STAVKE od 01.10.2022'!H144</f>
        <v>7.1999999999999998E-3</v>
      </c>
      <c r="I159" s="9">
        <f t="shared" si="47"/>
        <v>3.8100000000000002E-2</v>
      </c>
    </row>
    <row r="160" spans="1:9">
      <c r="A160" s="3">
        <v>3</v>
      </c>
      <c r="B160" s="3" t="s">
        <v>21</v>
      </c>
      <c r="C160" s="9">
        <f t="shared" si="44"/>
        <v>3.2000000000000002E-3</v>
      </c>
      <c r="D160" s="9">
        <f t="shared" si="45"/>
        <v>3.5304267038290525E-3</v>
      </c>
      <c r="E160" s="9">
        <v>2.6599999999999999E-2</v>
      </c>
      <c r="F160" s="13">
        <f t="shared" si="46"/>
        <v>3.09E-2</v>
      </c>
      <c r="G160" s="8">
        <f>'[1]TARIFNE STAVKE od 01.10.2022'!F145</f>
        <v>5.7999999999999996E-3</v>
      </c>
      <c r="H160" s="8">
        <f>'TARIFNE STAVKE od 01.10.2022'!H145</f>
        <v>5.7999999999999996E-3</v>
      </c>
      <c r="I160" s="9">
        <f t="shared" si="47"/>
        <v>3.6699999999999997E-2</v>
      </c>
    </row>
    <row r="161" spans="1:9">
      <c r="A161" s="3">
        <v>4</v>
      </c>
      <c r="B161" s="3" t="s">
        <v>22</v>
      </c>
      <c r="C161" s="9">
        <f t="shared" si="44"/>
        <v>3.2000000000000002E-3</v>
      </c>
      <c r="D161" s="9">
        <f t="shared" si="45"/>
        <v>3.5304267038290525E-3</v>
      </c>
      <c r="E161" s="9">
        <v>2.6599999999999999E-2</v>
      </c>
      <c r="F161" s="13">
        <f t="shared" si="46"/>
        <v>3.09E-2</v>
      </c>
      <c r="G161" s="8">
        <f>'[1]TARIFNE STAVKE od 01.10.2022'!F146</f>
        <v>5.4000000000000003E-3</v>
      </c>
      <c r="H161" s="8">
        <f>'TARIFNE STAVKE od 01.10.2022'!H146</f>
        <v>5.4000000000000003E-3</v>
      </c>
      <c r="I161" s="9">
        <f t="shared" si="47"/>
        <v>3.6299999999999999E-2</v>
      </c>
    </row>
    <row r="162" spans="1:9">
      <c r="A162" s="3">
        <v>5</v>
      </c>
      <c r="B162" s="3" t="s">
        <v>23</v>
      </c>
      <c r="C162" s="9">
        <f t="shared" si="44"/>
        <v>3.2000000000000002E-3</v>
      </c>
      <c r="D162" s="9">
        <f t="shared" si="45"/>
        <v>3.5304267038290525E-3</v>
      </c>
      <c r="E162" s="9">
        <v>2.6599999999999999E-2</v>
      </c>
      <c r="F162" s="13">
        <f t="shared" si="46"/>
        <v>3.09E-2</v>
      </c>
      <c r="G162" s="8">
        <f>'[1]TARIFNE STAVKE od 01.10.2022'!F147</f>
        <v>5.1000000000000004E-3</v>
      </c>
      <c r="H162" s="8">
        <f>'TARIFNE STAVKE od 01.10.2022'!H147</f>
        <v>5.1000000000000004E-3</v>
      </c>
      <c r="I162" s="9">
        <f t="shared" si="47"/>
        <v>3.6000000000000004E-2</v>
      </c>
    </row>
    <row r="163" spans="1:9">
      <c r="A163" s="3">
        <v>6</v>
      </c>
      <c r="B163" s="3" t="s">
        <v>24</v>
      </c>
      <c r="C163" s="9">
        <f t="shared" si="44"/>
        <v>3.2000000000000002E-3</v>
      </c>
      <c r="D163" s="9">
        <f t="shared" si="45"/>
        <v>3.5304267038290525E-3</v>
      </c>
      <c r="E163" s="9">
        <v>2.6599999999999999E-2</v>
      </c>
      <c r="F163" s="13">
        <f t="shared" si="46"/>
        <v>3.09E-2</v>
      </c>
      <c r="G163" s="8">
        <f>'[1]TARIFNE STAVKE od 01.10.2022'!F148</f>
        <v>4.7000000000000002E-3</v>
      </c>
      <c r="H163" s="8">
        <f>'TARIFNE STAVKE od 01.10.2022'!H148</f>
        <v>4.7000000000000002E-3</v>
      </c>
      <c r="I163" s="9">
        <f t="shared" si="47"/>
        <v>3.56E-2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48">ROUND(D169*0.901,4)</f>
        <v>3.2000000000000002E-3</v>
      </c>
      <c r="D169" s="9">
        <f t="shared" ref="D169:D174" si="49">E169/$G$9</f>
        <v>3.5304267038290525E-3</v>
      </c>
      <c r="E169" s="9">
        <v>2.6599999999999999E-2</v>
      </c>
      <c r="F169" s="13">
        <f t="shared" ref="F169:F174" si="50">C169+$C$9</f>
        <v>3.09E-2</v>
      </c>
      <c r="G169" s="76">
        <f>'[1]TARIFNE STAVKE od 01.10.2022'!F152</f>
        <v>4.5999999999999999E-3</v>
      </c>
      <c r="H169" s="76">
        <f>'TARIFNE STAVKE od 01.10.2022'!H152</f>
        <v>4.7999999999999996E-3</v>
      </c>
      <c r="I169" s="9">
        <f t="shared" ref="I169:I174" si="51">(F169+H169)</f>
        <v>3.5700000000000003E-2</v>
      </c>
    </row>
    <row r="170" spans="1:9">
      <c r="A170" s="3">
        <v>2</v>
      </c>
      <c r="B170" s="3" t="s">
        <v>20</v>
      </c>
      <c r="C170" s="9">
        <f t="shared" si="48"/>
        <v>3.2000000000000002E-3</v>
      </c>
      <c r="D170" s="9">
        <f t="shared" si="49"/>
        <v>3.5304267038290525E-3</v>
      </c>
      <c r="E170" s="9">
        <v>2.6599999999999999E-2</v>
      </c>
      <c r="F170" s="13">
        <f t="shared" si="50"/>
        <v>3.09E-2</v>
      </c>
      <c r="G170" s="76">
        <f>'[1]TARIFNE STAVKE od 01.10.2022'!F153</f>
        <v>4.5999999999999999E-3</v>
      </c>
      <c r="H170" s="76">
        <f>'TARIFNE STAVKE od 01.10.2022'!H153</f>
        <v>4.7999999999999996E-3</v>
      </c>
      <c r="I170" s="9">
        <f t="shared" si="51"/>
        <v>3.5700000000000003E-2</v>
      </c>
    </row>
    <row r="171" spans="1:9">
      <c r="A171" s="3">
        <v>3</v>
      </c>
      <c r="B171" s="3" t="s">
        <v>21</v>
      </c>
      <c r="C171" s="9">
        <f t="shared" si="48"/>
        <v>3.2000000000000002E-3</v>
      </c>
      <c r="D171" s="9">
        <f t="shared" si="49"/>
        <v>3.5304267038290525E-3</v>
      </c>
      <c r="E171" s="9">
        <v>2.6599999999999999E-2</v>
      </c>
      <c r="F171" s="13">
        <f t="shared" si="50"/>
        <v>3.09E-2</v>
      </c>
      <c r="G171" s="76">
        <f>'[1]TARIFNE STAVKE od 01.10.2022'!F154</f>
        <v>3.7000000000000002E-3</v>
      </c>
      <c r="H171" s="76">
        <f>'TARIFNE STAVKE od 01.10.2022'!H154</f>
        <v>3.8E-3</v>
      </c>
      <c r="I171" s="9">
        <f t="shared" si="51"/>
        <v>3.4700000000000002E-2</v>
      </c>
    </row>
    <row r="172" spans="1:9">
      <c r="A172" s="3">
        <v>4</v>
      </c>
      <c r="B172" s="3" t="s">
        <v>22</v>
      </c>
      <c r="C172" s="9">
        <f t="shared" si="48"/>
        <v>3.2000000000000002E-3</v>
      </c>
      <c r="D172" s="9">
        <f t="shared" si="49"/>
        <v>3.5304267038290525E-3</v>
      </c>
      <c r="E172" s="9">
        <v>2.6599999999999999E-2</v>
      </c>
      <c r="F172" s="13">
        <f t="shared" si="50"/>
        <v>3.09E-2</v>
      </c>
      <c r="G172" s="76">
        <f>'[1]TARIFNE STAVKE od 01.10.2022'!F155</f>
        <v>3.5000000000000001E-3</v>
      </c>
      <c r="H172" s="76">
        <f>'TARIFNE STAVKE od 01.10.2022'!H155</f>
        <v>3.5999999999999999E-3</v>
      </c>
      <c r="I172" s="9">
        <f t="shared" si="51"/>
        <v>3.4500000000000003E-2</v>
      </c>
    </row>
    <row r="173" spans="1:9">
      <c r="A173" s="3">
        <v>5</v>
      </c>
      <c r="B173" s="3" t="s">
        <v>23</v>
      </c>
      <c r="C173" s="9">
        <f t="shared" si="48"/>
        <v>3.2000000000000002E-3</v>
      </c>
      <c r="D173" s="9">
        <f t="shared" si="49"/>
        <v>3.5304267038290525E-3</v>
      </c>
      <c r="E173" s="9">
        <v>2.6599999999999999E-2</v>
      </c>
      <c r="F173" s="13">
        <f t="shared" si="50"/>
        <v>3.09E-2</v>
      </c>
      <c r="G173" s="76">
        <f>'[1]TARIFNE STAVKE od 01.10.2022'!F156</f>
        <v>3.2000000000000002E-3</v>
      </c>
      <c r="H173" s="76">
        <f>'TARIFNE STAVKE od 01.10.2022'!H156</f>
        <v>3.3E-3</v>
      </c>
      <c r="I173" s="9">
        <f t="shared" si="51"/>
        <v>3.4200000000000001E-2</v>
      </c>
    </row>
    <row r="174" spans="1:9">
      <c r="A174" s="3">
        <v>6</v>
      </c>
      <c r="B174" s="3" t="s">
        <v>24</v>
      </c>
      <c r="C174" s="9">
        <f t="shared" si="48"/>
        <v>3.2000000000000002E-3</v>
      </c>
      <c r="D174" s="9">
        <f t="shared" si="49"/>
        <v>3.5304267038290525E-3</v>
      </c>
      <c r="E174" s="9">
        <v>2.6599999999999999E-2</v>
      </c>
      <c r="F174" s="13">
        <f t="shared" si="50"/>
        <v>3.09E-2</v>
      </c>
      <c r="G174" s="76">
        <f>'[1]TARIFNE STAVKE od 01.10.2022'!F157</f>
        <v>3.0000000000000001E-3</v>
      </c>
      <c r="H174" s="76">
        <f>'TARIFNE STAVKE od 01.10.2022'!H157</f>
        <v>3.0999999999999999E-3</v>
      </c>
      <c r="I174" s="9">
        <f t="shared" si="51"/>
        <v>3.4000000000000002E-2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52">ROUND(D180*0.901,4)</f>
        <v>3.2000000000000002E-3</v>
      </c>
      <c r="D180" s="9">
        <f t="shared" ref="D180:D182" si="53">E180/$G$9</f>
        <v>3.5304267038290525E-3</v>
      </c>
      <c r="E180" s="9">
        <v>2.6599999999999999E-2</v>
      </c>
      <c r="F180" s="13">
        <f>C180+$C$9</f>
        <v>3.09E-2</v>
      </c>
      <c r="G180" s="8">
        <f>'[1]TARIFNE STAVKE od 01.10.2022'!F161</f>
        <v>3.5999999999999999E-3</v>
      </c>
      <c r="H180" s="8">
        <f>'TARIFNE STAVKE od 01.10.2022'!H161</f>
        <v>3.8999999999999998E-3</v>
      </c>
      <c r="I180" s="9">
        <f>(F180+H180)</f>
        <v>3.4799999999999998E-2</v>
      </c>
    </row>
    <row r="181" spans="1:9">
      <c r="A181" s="3">
        <v>2</v>
      </c>
      <c r="B181" s="3" t="s">
        <v>21</v>
      </c>
      <c r="C181" s="9">
        <f t="shared" si="52"/>
        <v>3.2000000000000002E-3</v>
      </c>
      <c r="D181" s="9">
        <f t="shared" si="53"/>
        <v>3.5304267038290525E-3</v>
      </c>
      <c r="E181" s="9">
        <v>2.6599999999999999E-2</v>
      </c>
      <c r="F181" s="13">
        <f>C181+$C$9</f>
        <v>3.09E-2</v>
      </c>
      <c r="G181" s="8">
        <f>'[1]TARIFNE STAVKE od 01.10.2022'!F162</f>
        <v>3.5999999999999999E-3</v>
      </c>
      <c r="H181" s="8">
        <f>'TARIFNE STAVKE od 01.10.2022'!H162</f>
        <v>3.8E-3</v>
      </c>
      <c r="I181" s="9">
        <f>(F181+H181)</f>
        <v>3.4700000000000002E-2</v>
      </c>
    </row>
    <row r="182" spans="1:9">
      <c r="A182" s="3">
        <v>3</v>
      </c>
      <c r="B182" s="3" t="s">
        <v>23</v>
      </c>
      <c r="C182" s="9">
        <f t="shared" si="52"/>
        <v>3.2000000000000002E-3</v>
      </c>
      <c r="D182" s="9">
        <f t="shared" si="53"/>
        <v>3.5304267038290525E-3</v>
      </c>
      <c r="E182" s="9">
        <v>2.6599999999999999E-2</v>
      </c>
      <c r="F182" s="13">
        <f>C182+$C$9</f>
        <v>3.09E-2</v>
      </c>
      <c r="G182" s="8">
        <f>'[1]TARIFNE STAVKE od 01.10.2022'!F163</f>
        <v>3.3E-3</v>
      </c>
      <c r="H182" s="8">
        <f>'TARIFNE STAVKE od 01.10.2022'!H163</f>
        <v>3.5000000000000001E-3</v>
      </c>
      <c r="I182" s="9">
        <f>(F182+H182)</f>
        <v>3.44E-2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54">ROUND(D188*0.901,4)</f>
        <v>3.2000000000000002E-3</v>
      </c>
      <c r="D188" s="9">
        <f t="shared" ref="D188:D191" si="55">E188/$G$9</f>
        <v>3.5304267038290525E-3</v>
      </c>
      <c r="E188" s="9">
        <v>2.6599999999999999E-2</v>
      </c>
      <c r="F188" s="13">
        <f>C188+$C$9</f>
        <v>3.09E-2</v>
      </c>
      <c r="G188" s="8">
        <f>'[1]TARIFNE STAVKE od 01.10.2022'!F167</f>
        <v>8.3000000000000001E-3</v>
      </c>
      <c r="H188" s="8">
        <f>'TARIFNE STAVKE od 01.10.2022'!H167</f>
        <v>8.3000000000000001E-3</v>
      </c>
      <c r="I188" s="9">
        <f>(F188+H188)</f>
        <v>3.9199999999999999E-2</v>
      </c>
    </row>
    <row r="189" spans="1:9">
      <c r="A189" s="3">
        <v>2</v>
      </c>
      <c r="B189" s="3" t="s">
        <v>21</v>
      </c>
      <c r="C189" s="9">
        <f t="shared" si="54"/>
        <v>3.2000000000000002E-3</v>
      </c>
      <c r="D189" s="9">
        <f t="shared" si="55"/>
        <v>3.5304267038290525E-3</v>
      </c>
      <c r="E189" s="9">
        <v>2.6599999999999999E-2</v>
      </c>
      <c r="F189" s="13">
        <f>C189+$C$9</f>
        <v>3.09E-2</v>
      </c>
      <c r="G189" s="8">
        <f>'[1]TARIFNE STAVKE od 01.10.2022'!F168</f>
        <v>7.9000000000000008E-3</v>
      </c>
      <c r="H189" s="8">
        <f>'TARIFNE STAVKE od 01.10.2022'!H168</f>
        <v>7.9000000000000008E-3</v>
      </c>
      <c r="I189" s="9">
        <f>(F189+H189)</f>
        <v>3.8800000000000001E-2</v>
      </c>
    </row>
    <row r="190" spans="1:9">
      <c r="A190" s="3">
        <v>3</v>
      </c>
      <c r="B190" s="3" t="s">
        <v>23</v>
      </c>
      <c r="C190" s="9">
        <f t="shared" si="54"/>
        <v>3.2000000000000002E-3</v>
      </c>
      <c r="D190" s="9">
        <f t="shared" si="55"/>
        <v>3.5304267038290525E-3</v>
      </c>
      <c r="E190" s="9">
        <v>2.6599999999999999E-2</v>
      </c>
      <c r="F190" s="13">
        <f>C190+$C$9</f>
        <v>3.09E-2</v>
      </c>
      <c r="G190" s="8">
        <f>'[1]TARIFNE STAVKE od 01.10.2022'!F169</f>
        <v>7.0000000000000001E-3</v>
      </c>
      <c r="H190" s="8">
        <f>'TARIFNE STAVKE od 01.10.2022'!H169</f>
        <v>7.0000000000000001E-3</v>
      </c>
      <c r="I190" s="9">
        <f>(F190+H190)</f>
        <v>3.7900000000000003E-2</v>
      </c>
    </row>
    <row r="191" spans="1:9">
      <c r="A191" s="3">
        <v>4</v>
      </c>
      <c r="B191" s="3" t="s">
        <v>25</v>
      </c>
      <c r="C191" s="9">
        <f t="shared" si="54"/>
        <v>3.2000000000000002E-3</v>
      </c>
      <c r="D191" s="9">
        <f t="shared" si="55"/>
        <v>3.5304267038290525E-3</v>
      </c>
      <c r="E191" s="9">
        <v>2.6599999999999999E-2</v>
      </c>
      <c r="F191" s="13">
        <f>C191+$C$9</f>
        <v>3.09E-2</v>
      </c>
      <c r="G191" s="8">
        <f>'[1]TARIFNE STAVKE od 01.10.2022'!F170</f>
        <v>5.0000000000000001E-3</v>
      </c>
      <c r="H191" s="8">
        <f>'TARIFNE STAVKE od 01.10.2022'!H170</f>
        <v>5.0000000000000001E-3</v>
      </c>
      <c r="I191" s="9">
        <f>(F191+H191)</f>
        <v>3.5900000000000001E-2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56">ROUND(D197*0.901,4)</f>
        <v>3.0999999999999999E-3</v>
      </c>
      <c r="D197" s="9">
        <f t="shared" ref="D197:D201" si="57">E197/$G$9</f>
        <v>3.4375207379388146E-3</v>
      </c>
      <c r="E197" s="9">
        <v>2.5899999999999999E-2</v>
      </c>
      <c r="F197" s="13">
        <f>C197+$C$9</f>
        <v>3.0799999999999998E-2</v>
      </c>
      <c r="G197" s="76">
        <f>'[1]TARIFNE STAVKE od 01.10.2022'!F174</f>
        <v>3.5000000000000001E-3</v>
      </c>
      <c r="H197" s="76">
        <f>'TARIFNE STAVKE od 01.10.2022'!H174</f>
        <v>4.4000000000000003E-3</v>
      </c>
      <c r="I197" s="9">
        <f>(F197+H197)</f>
        <v>3.5199999999999995E-2</v>
      </c>
    </row>
    <row r="198" spans="1:9">
      <c r="A198" s="3">
        <v>2</v>
      </c>
      <c r="B198" s="3" t="s">
        <v>20</v>
      </c>
      <c r="C198" s="9">
        <f t="shared" si="56"/>
        <v>3.0999999999999999E-3</v>
      </c>
      <c r="D198" s="9">
        <f t="shared" si="57"/>
        <v>3.4375207379388146E-3</v>
      </c>
      <c r="E198" s="9">
        <v>2.5899999999999999E-2</v>
      </c>
      <c r="F198" s="13">
        <f>C198+$C$9</f>
        <v>3.0799999999999998E-2</v>
      </c>
      <c r="G198" s="76">
        <f>'[1]TARIFNE STAVKE od 01.10.2022'!F175</f>
        <v>3.5000000000000001E-3</v>
      </c>
      <c r="H198" s="76">
        <f>'TARIFNE STAVKE od 01.10.2022'!H175</f>
        <v>4.4000000000000003E-3</v>
      </c>
      <c r="I198" s="9">
        <f>(F198+H198)</f>
        <v>3.5199999999999995E-2</v>
      </c>
    </row>
    <row r="199" spans="1:9">
      <c r="A199" s="3">
        <v>3</v>
      </c>
      <c r="B199" s="3" t="s">
        <v>21</v>
      </c>
      <c r="C199" s="9">
        <f t="shared" si="56"/>
        <v>3.0999999999999999E-3</v>
      </c>
      <c r="D199" s="9">
        <f t="shared" si="57"/>
        <v>3.4375207379388146E-3</v>
      </c>
      <c r="E199" s="9">
        <v>2.5899999999999999E-2</v>
      </c>
      <c r="F199" s="13">
        <f>C199+$C$9</f>
        <v>3.0799999999999998E-2</v>
      </c>
      <c r="G199" s="76">
        <f>'[1]TARIFNE STAVKE od 01.10.2022'!F176</f>
        <v>3.2000000000000002E-3</v>
      </c>
      <c r="H199" s="76">
        <f>'TARIFNE STAVKE od 01.10.2022'!H176</f>
        <v>3.8999999999999998E-3</v>
      </c>
      <c r="I199" s="9">
        <f>(F199+H199)</f>
        <v>3.4699999999999995E-2</v>
      </c>
    </row>
    <row r="200" spans="1:9">
      <c r="A200" s="3">
        <v>4</v>
      </c>
      <c r="B200" s="3" t="s">
        <v>22</v>
      </c>
      <c r="C200" s="9">
        <f t="shared" si="56"/>
        <v>3.0999999999999999E-3</v>
      </c>
      <c r="D200" s="9">
        <f t="shared" si="57"/>
        <v>3.4375207379388146E-3</v>
      </c>
      <c r="E200" s="9">
        <v>2.5899999999999999E-2</v>
      </c>
      <c r="F200" s="13">
        <f>C200+$C$9</f>
        <v>3.0799999999999998E-2</v>
      </c>
      <c r="G200" s="76">
        <f>'[1]TARIFNE STAVKE od 01.10.2022'!F177</f>
        <v>3.2000000000000002E-3</v>
      </c>
      <c r="H200" s="76">
        <f>'TARIFNE STAVKE od 01.10.2022'!H177</f>
        <v>3.8999999999999998E-3</v>
      </c>
      <c r="I200" s="9">
        <f>(F200+H200)</f>
        <v>3.4699999999999995E-2</v>
      </c>
    </row>
    <row r="201" spans="1:9">
      <c r="A201" s="3">
        <v>5</v>
      </c>
      <c r="B201" s="3" t="s">
        <v>23</v>
      </c>
      <c r="C201" s="9">
        <f t="shared" si="56"/>
        <v>3.0999999999999999E-3</v>
      </c>
      <c r="D201" s="9">
        <f t="shared" si="57"/>
        <v>3.4375207379388146E-3</v>
      </c>
      <c r="E201" s="9">
        <v>2.5899999999999999E-2</v>
      </c>
      <c r="F201" s="13">
        <f>C201+$C$9</f>
        <v>3.0799999999999998E-2</v>
      </c>
      <c r="G201" s="76">
        <f>'[1]TARIFNE STAVKE od 01.10.2022'!F178</f>
        <v>2.8E-3</v>
      </c>
      <c r="H201" s="76">
        <f>'TARIFNE STAVKE od 01.10.2022'!H178</f>
        <v>3.5000000000000001E-3</v>
      </c>
      <c r="I201" s="9">
        <f>(F201+H201)</f>
        <v>3.4299999999999997E-2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58">ROUND(D207*0.901,4)</f>
        <v>3.0999999999999999E-3</v>
      </c>
      <c r="D207" s="9">
        <f t="shared" ref="D207:D211" si="59">E207/$G$9</f>
        <v>3.4375207379388146E-3</v>
      </c>
      <c r="E207" s="9">
        <v>2.5899999999999999E-2</v>
      </c>
      <c r="F207" s="13">
        <f>C207+$C$9</f>
        <v>3.0799999999999998E-2</v>
      </c>
      <c r="G207" s="8">
        <f>'[1]TARIFNE STAVKE od 01.10.2022'!F16</f>
        <v>4.0000000000000001E-3</v>
      </c>
      <c r="H207" s="8">
        <f>'TARIFNE STAVKE od 01.10.2022'!H16</f>
        <v>4.1999999999999997E-3</v>
      </c>
      <c r="I207" s="9">
        <f>(F207+H207)</f>
        <v>3.4999999999999996E-2</v>
      </c>
    </row>
    <row r="208" spans="1:9">
      <c r="A208" s="3">
        <v>2</v>
      </c>
      <c r="B208" s="3" t="s">
        <v>20</v>
      </c>
      <c r="C208" s="9">
        <f t="shared" si="58"/>
        <v>3.0999999999999999E-3</v>
      </c>
      <c r="D208" s="9">
        <f t="shared" si="59"/>
        <v>3.4375207379388146E-3</v>
      </c>
      <c r="E208" s="9">
        <v>2.5899999999999999E-2</v>
      </c>
      <c r="F208" s="13">
        <f>C208+$C$9</f>
        <v>3.0799999999999998E-2</v>
      </c>
      <c r="G208" s="8">
        <f>'[1]TARIFNE STAVKE od 01.10.2022'!F17</f>
        <v>4.0000000000000001E-3</v>
      </c>
      <c r="H208" s="8">
        <f>'TARIFNE STAVKE od 01.10.2022'!H17</f>
        <v>4.1999999999999997E-3</v>
      </c>
      <c r="I208" s="9">
        <f>(F208+H208)</f>
        <v>3.4999999999999996E-2</v>
      </c>
    </row>
    <row r="209" spans="1:9">
      <c r="A209" s="3">
        <v>3</v>
      </c>
      <c r="B209" s="3" t="s">
        <v>21</v>
      </c>
      <c r="C209" s="9">
        <f t="shared" si="58"/>
        <v>3.0999999999999999E-3</v>
      </c>
      <c r="D209" s="9">
        <f t="shared" si="59"/>
        <v>3.4375207379388146E-3</v>
      </c>
      <c r="E209" s="9">
        <v>2.5899999999999999E-2</v>
      </c>
      <c r="F209" s="13">
        <f>C209+$C$9</f>
        <v>3.0799999999999998E-2</v>
      </c>
      <c r="G209" s="8">
        <f>'[1]TARIFNE STAVKE od 01.10.2022'!F18</f>
        <v>4.0000000000000001E-3</v>
      </c>
      <c r="H209" s="8">
        <f>'TARIFNE STAVKE od 01.10.2022'!H18</f>
        <v>4.1999999999999997E-3</v>
      </c>
      <c r="I209" s="9">
        <f>(F209+H209)</f>
        <v>3.4999999999999996E-2</v>
      </c>
    </row>
    <row r="210" spans="1:9">
      <c r="A210" s="3">
        <v>4</v>
      </c>
      <c r="B210" s="3" t="s">
        <v>22</v>
      </c>
      <c r="C210" s="9">
        <f t="shared" si="58"/>
        <v>3.0999999999999999E-3</v>
      </c>
      <c r="D210" s="9">
        <f t="shared" si="59"/>
        <v>3.4375207379388146E-3</v>
      </c>
      <c r="E210" s="9">
        <v>2.5899999999999999E-2</v>
      </c>
      <c r="F210" s="13">
        <f>C210+$C$9</f>
        <v>3.0799999999999998E-2</v>
      </c>
      <c r="G210" s="8">
        <f>'[1]TARIFNE STAVKE od 01.10.2022'!F19</f>
        <v>3.5999999999999999E-3</v>
      </c>
      <c r="H210" s="8">
        <f>'TARIFNE STAVKE od 01.10.2022'!H19</f>
        <v>3.7000000000000002E-3</v>
      </c>
      <c r="I210" s="9">
        <f>(F210+H210)</f>
        <v>3.4499999999999996E-2</v>
      </c>
    </row>
    <row r="211" spans="1:9">
      <c r="A211" s="3">
        <v>5</v>
      </c>
      <c r="B211" s="3" t="s">
        <v>23</v>
      </c>
      <c r="C211" s="9">
        <f t="shared" si="58"/>
        <v>3.0999999999999999E-3</v>
      </c>
      <c r="D211" s="9">
        <f t="shared" si="59"/>
        <v>3.4375207379388146E-3</v>
      </c>
      <c r="E211" s="9">
        <v>2.5899999999999999E-2</v>
      </c>
      <c r="F211" s="13">
        <f>C211+$C$9</f>
        <v>3.0799999999999998E-2</v>
      </c>
      <c r="G211" s="8">
        <f>'[1]TARIFNE STAVKE od 01.10.2022'!F20</f>
        <v>3.5999999999999999E-3</v>
      </c>
      <c r="H211" s="8">
        <f>'TARIFNE STAVKE od 01.10.2022'!H20</f>
        <v>3.7000000000000002E-3</v>
      </c>
      <c r="I211" s="9">
        <f>(F211+H211)</f>
        <v>3.4499999999999996E-2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60">ROUND(D213*0.901,4)</f>
        <v>3.0999999999999999E-3</v>
      </c>
      <c r="D213" s="9">
        <f t="shared" ref="D213:D221" si="61">E213/$G$9</f>
        <v>3.4375207379388146E-3</v>
      </c>
      <c r="E213" s="9">
        <v>2.5899999999999999E-2</v>
      </c>
      <c r="F213" s="13">
        <f>C213+$C$9</f>
        <v>3.0799999999999998E-2</v>
      </c>
      <c r="G213" s="8">
        <f>'[1]TARIFNE STAVKE od 01.10.2022'!F190</f>
        <v>4.8999999999999998E-3</v>
      </c>
      <c r="H213" s="8">
        <f>'TARIFNE STAVKE od 01.10.2022'!H190</f>
        <v>5.4000000000000003E-3</v>
      </c>
      <c r="I213" s="9">
        <f>(F213+H213)</f>
        <v>3.6199999999999996E-2</v>
      </c>
    </row>
    <row r="214" spans="1:9">
      <c r="A214" s="3">
        <v>2</v>
      </c>
      <c r="B214" s="3" t="s">
        <v>21</v>
      </c>
      <c r="C214" s="9">
        <f t="shared" si="60"/>
        <v>3.0999999999999999E-3</v>
      </c>
      <c r="D214" s="9">
        <f t="shared" si="61"/>
        <v>3.4375207379388146E-3</v>
      </c>
      <c r="E214" s="9">
        <v>2.5899999999999999E-2</v>
      </c>
      <c r="F214" s="13">
        <f>C214+$C$9</f>
        <v>3.0799999999999998E-2</v>
      </c>
      <c r="G214" s="8">
        <f>'[1]TARIFNE STAVKE od 01.10.2022'!F191</f>
        <v>4.8999999999999998E-3</v>
      </c>
      <c r="H214" s="8">
        <f>'TARIFNE STAVKE od 01.10.2022'!H191</f>
        <v>5.4000000000000003E-3</v>
      </c>
      <c r="I214" s="9">
        <f>(F214+H214)</f>
        <v>3.6199999999999996E-2</v>
      </c>
    </row>
    <row r="215" spans="1:9">
      <c r="A215" s="3">
        <v>3</v>
      </c>
      <c r="B215" s="3" t="s">
        <v>22</v>
      </c>
      <c r="C215" s="9">
        <f t="shared" si="60"/>
        <v>3.0999999999999999E-3</v>
      </c>
      <c r="D215" s="9">
        <f t="shared" si="61"/>
        <v>3.4375207379388146E-3</v>
      </c>
      <c r="E215" s="9">
        <v>2.5899999999999999E-2</v>
      </c>
      <c r="F215" s="13">
        <f>C215+$C$9</f>
        <v>3.0799999999999998E-2</v>
      </c>
      <c r="G215" s="8">
        <f>'[1]TARIFNE STAVKE od 01.10.2022'!F192</f>
        <v>4.5999999999999999E-3</v>
      </c>
      <c r="H215" s="8">
        <f>'TARIFNE STAVKE od 01.10.2022'!H192</f>
        <v>5.1000000000000004E-3</v>
      </c>
      <c r="I215" s="9">
        <f>(F215+H215)</f>
        <v>3.5900000000000001E-2</v>
      </c>
    </row>
    <row r="216" spans="1:9">
      <c r="A216" s="3">
        <v>4</v>
      </c>
      <c r="B216" s="3" t="s">
        <v>23</v>
      </c>
      <c r="C216" s="9">
        <f t="shared" si="60"/>
        <v>3.0999999999999999E-3</v>
      </c>
      <c r="D216" s="9">
        <f t="shared" si="61"/>
        <v>3.4375207379388146E-3</v>
      </c>
      <c r="E216" s="9">
        <v>2.5899999999999999E-2</v>
      </c>
      <c r="F216" s="13">
        <f>C216+$C$9</f>
        <v>3.0799999999999998E-2</v>
      </c>
      <c r="G216" s="8">
        <f>'[1]TARIFNE STAVKE od 01.10.2022'!F193</f>
        <v>4.4000000000000003E-3</v>
      </c>
      <c r="H216" s="8">
        <f>'TARIFNE STAVKE od 01.10.2022'!H193</f>
        <v>4.8999999999999998E-3</v>
      </c>
      <c r="I216" s="9">
        <f>(F216+H216)</f>
        <v>3.5699999999999996E-2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60"/>
        <v>3.0999999999999999E-3</v>
      </c>
      <c r="D218" s="9">
        <f t="shared" si="61"/>
        <v>3.4375207379388146E-3</v>
      </c>
      <c r="E218" s="9">
        <v>2.5899999999999999E-2</v>
      </c>
      <c r="F218" s="13">
        <f>C218+$C$9</f>
        <v>3.0799999999999998E-2</v>
      </c>
      <c r="G218" s="8">
        <f>'[1]TARIFNE STAVKE od 01.10.2022'!F197</f>
        <v>5.4999999999999997E-3</v>
      </c>
      <c r="H218" s="8">
        <f>'TARIFNE STAVKE od 01.10.2022'!H197</f>
        <v>6.0000000000000001E-3</v>
      </c>
      <c r="I218" s="9">
        <f>(F218+H218)</f>
        <v>3.6799999999999999E-2</v>
      </c>
    </row>
    <row r="219" spans="1:9">
      <c r="A219" s="3">
        <v>2</v>
      </c>
      <c r="B219" s="3" t="s">
        <v>21</v>
      </c>
      <c r="C219" s="9">
        <f t="shared" si="60"/>
        <v>3.0999999999999999E-3</v>
      </c>
      <c r="D219" s="9">
        <f t="shared" si="61"/>
        <v>3.4375207379388146E-3</v>
      </c>
      <c r="E219" s="9">
        <v>2.5899999999999999E-2</v>
      </c>
      <c r="F219" s="13">
        <f>C219+$C$9</f>
        <v>3.0799999999999998E-2</v>
      </c>
      <c r="G219" s="8">
        <f>'[1]TARIFNE STAVKE od 01.10.2022'!F198</f>
        <v>4.4000000000000003E-3</v>
      </c>
      <c r="H219" s="8">
        <f>'TARIFNE STAVKE od 01.10.2022'!H198</f>
        <v>4.7999999999999996E-3</v>
      </c>
      <c r="I219" s="9">
        <f>(F219+H219)</f>
        <v>3.56E-2</v>
      </c>
    </row>
    <row r="220" spans="1:9">
      <c r="A220" s="3">
        <v>3</v>
      </c>
      <c r="B220" s="3" t="s">
        <v>22</v>
      </c>
      <c r="C220" s="9">
        <f t="shared" si="60"/>
        <v>3.0999999999999999E-3</v>
      </c>
      <c r="D220" s="9">
        <f t="shared" si="61"/>
        <v>3.4375207379388146E-3</v>
      </c>
      <c r="E220" s="9">
        <v>2.5899999999999999E-2</v>
      </c>
      <c r="F220" s="13">
        <f>C220+$C$9</f>
        <v>3.0799999999999998E-2</v>
      </c>
      <c r="G220" s="8">
        <f>'[1]TARIFNE STAVKE od 01.10.2022'!F199</f>
        <v>4.1000000000000003E-3</v>
      </c>
      <c r="H220" s="8">
        <f>'TARIFNE STAVKE od 01.10.2022'!H199</f>
        <v>4.4999999999999997E-3</v>
      </c>
      <c r="I220" s="9">
        <f>(F220+H220)</f>
        <v>3.5299999999999998E-2</v>
      </c>
    </row>
    <row r="221" spans="1:9">
      <c r="A221" s="3">
        <v>4</v>
      </c>
      <c r="B221" s="3" t="s">
        <v>23</v>
      </c>
      <c r="C221" s="9">
        <f t="shared" si="60"/>
        <v>3.0999999999999999E-3</v>
      </c>
      <c r="D221" s="9">
        <f t="shared" si="61"/>
        <v>3.4375207379388146E-3</v>
      </c>
      <c r="E221" s="9">
        <v>2.5899999999999999E-2</v>
      </c>
      <c r="F221" s="13">
        <f>C221+$C$9</f>
        <v>3.0799999999999998E-2</v>
      </c>
      <c r="G221" s="8">
        <f>'[1]TARIFNE STAVKE od 01.10.2022'!F200</f>
        <v>3.8E-3</v>
      </c>
      <c r="H221" s="8">
        <f>'TARIFNE STAVKE od 01.10.2022'!H200</f>
        <v>4.1999999999999997E-3</v>
      </c>
      <c r="I221" s="9">
        <f>(F221+H221)</f>
        <v>3.4999999999999996E-2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62">ROUND(D227*0.901,4)</f>
        <v>3.5000000000000001E-3</v>
      </c>
      <c r="D227" s="9">
        <f t="shared" ref="D227:D230" si="63">E227/$G$9</f>
        <v>3.9153228482314683E-3</v>
      </c>
      <c r="E227" s="9">
        <v>2.9499999999999998E-2</v>
      </c>
      <c r="F227" s="13">
        <f>C227+$C$9</f>
        <v>3.1199999999999999E-2</v>
      </c>
      <c r="G227" s="8">
        <f>'[1]TARIFNE STAVKE od 01.10.2022'!F204</f>
        <v>6.1000000000000004E-3</v>
      </c>
      <c r="H227" s="8">
        <f>'TARIFNE STAVKE od 01.10.2022'!H204</f>
        <v>6.7999999999999996E-3</v>
      </c>
      <c r="I227" s="9">
        <f>(F227+H227)</f>
        <v>3.7999999999999999E-2</v>
      </c>
    </row>
    <row r="228" spans="1:9">
      <c r="A228" s="3">
        <v>2</v>
      </c>
      <c r="B228" s="3" t="s">
        <v>20</v>
      </c>
      <c r="C228" s="9">
        <f t="shared" si="62"/>
        <v>3.5000000000000001E-3</v>
      </c>
      <c r="D228" s="9">
        <f t="shared" si="63"/>
        <v>3.9153228482314683E-3</v>
      </c>
      <c r="E228" s="9">
        <v>2.9499999999999998E-2</v>
      </c>
      <c r="F228" s="13">
        <f>C228+$C$9</f>
        <v>3.1199999999999999E-2</v>
      </c>
      <c r="G228" s="8">
        <f>'[1]TARIFNE STAVKE od 01.10.2022'!F205</f>
        <v>4.7000000000000002E-3</v>
      </c>
      <c r="H228" s="8">
        <f>'TARIFNE STAVKE od 01.10.2022'!H205</f>
        <v>5.1999999999999998E-3</v>
      </c>
      <c r="I228" s="9">
        <f>(F228+H228)</f>
        <v>3.6400000000000002E-2</v>
      </c>
    </row>
    <row r="229" spans="1:9">
      <c r="A229" s="3">
        <v>3</v>
      </c>
      <c r="B229" s="3" t="s">
        <v>21</v>
      </c>
      <c r="C229" s="9">
        <f t="shared" si="62"/>
        <v>3.5000000000000001E-3</v>
      </c>
      <c r="D229" s="9">
        <f t="shared" si="63"/>
        <v>3.9153228482314683E-3</v>
      </c>
      <c r="E229" s="9">
        <v>2.9499999999999998E-2</v>
      </c>
      <c r="F229" s="13">
        <f>C229+$C$9</f>
        <v>3.1199999999999999E-2</v>
      </c>
      <c r="G229" s="8">
        <f>'[1]TARIFNE STAVKE od 01.10.2022'!F206</f>
        <v>4.0000000000000001E-3</v>
      </c>
      <c r="H229" s="8">
        <f>'TARIFNE STAVKE od 01.10.2022'!H206</f>
        <v>4.4000000000000003E-3</v>
      </c>
      <c r="I229" s="9">
        <f>(F229+H229)</f>
        <v>3.56E-2</v>
      </c>
    </row>
    <row r="230" spans="1:9">
      <c r="A230" s="3">
        <v>4</v>
      </c>
      <c r="B230" s="3" t="s">
        <v>23</v>
      </c>
      <c r="C230" s="9">
        <f t="shared" si="62"/>
        <v>3.5000000000000001E-3</v>
      </c>
      <c r="D230" s="9">
        <f t="shared" si="63"/>
        <v>3.9153228482314683E-3</v>
      </c>
      <c r="E230" s="9">
        <v>2.9499999999999998E-2</v>
      </c>
      <c r="F230" s="13">
        <f>C230+$C$9</f>
        <v>3.1199999999999999E-2</v>
      </c>
      <c r="G230" s="8">
        <f>'[1]TARIFNE STAVKE od 01.10.2022'!F207</f>
        <v>3.5000000000000001E-3</v>
      </c>
      <c r="H230" s="8">
        <f>'TARIFNE STAVKE od 01.10.2022'!H207</f>
        <v>3.8999999999999998E-3</v>
      </c>
      <c r="I230" s="9">
        <f>(F230+H230)</f>
        <v>3.5099999999999999E-2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64">ROUND(D236*0.901,4)</f>
        <v>4.4000000000000003E-3</v>
      </c>
      <c r="D236" s="9">
        <f t="shared" ref="D236:D243" si="65">E236/$G$9</f>
        <v>4.9240161921826264E-3</v>
      </c>
      <c r="E236" s="9">
        <v>3.7100000000000001E-2</v>
      </c>
      <c r="F236" s="13">
        <f t="shared" ref="F236:F243" si="66">C236+$C$9</f>
        <v>3.2099999999999997E-2</v>
      </c>
      <c r="G236" s="8">
        <f>'[1]TARIFNE STAVKE od 01.10.2022'!F211</f>
        <v>6.1000000000000004E-3</v>
      </c>
      <c r="H236" s="8">
        <f>'TARIFNE STAVKE od 01.10.2022'!H211</f>
        <v>6.7999999999999996E-3</v>
      </c>
      <c r="I236" s="9">
        <f t="shared" ref="I236:I243" si="67">(F236+H236)</f>
        <v>3.8899999999999997E-2</v>
      </c>
    </row>
    <row r="237" spans="1:9">
      <c r="A237" s="3">
        <v>2</v>
      </c>
      <c r="B237" s="3" t="s">
        <v>20</v>
      </c>
      <c r="C237" s="9">
        <f t="shared" si="64"/>
        <v>4.4000000000000003E-3</v>
      </c>
      <c r="D237" s="9">
        <f t="shared" si="65"/>
        <v>4.9240161921826264E-3</v>
      </c>
      <c r="E237" s="9">
        <v>3.7100000000000001E-2</v>
      </c>
      <c r="F237" s="13">
        <f t="shared" si="66"/>
        <v>3.2099999999999997E-2</v>
      </c>
      <c r="G237" s="8">
        <f>'[1]TARIFNE STAVKE od 01.10.2022'!F212</f>
        <v>4.7000000000000002E-3</v>
      </c>
      <c r="H237" s="8">
        <f>'TARIFNE STAVKE od 01.10.2022'!H212</f>
        <v>5.1999999999999998E-3</v>
      </c>
      <c r="I237" s="9">
        <f t="shared" si="67"/>
        <v>3.73E-2</v>
      </c>
    </row>
    <row r="238" spans="1:9">
      <c r="A238" s="3">
        <v>3</v>
      </c>
      <c r="B238" s="3" t="s">
        <v>21</v>
      </c>
      <c r="C238" s="9">
        <f t="shared" si="64"/>
        <v>4.4000000000000003E-3</v>
      </c>
      <c r="D238" s="9">
        <f t="shared" si="65"/>
        <v>4.9240161921826264E-3</v>
      </c>
      <c r="E238" s="9">
        <v>3.7100000000000001E-2</v>
      </c>
      <c r="F238" s="13">
        <f t="shared" si="66"/>
        <v>3.2099999999999997E-2</v>
      </c>
      <c r="G238" s="8">
        <f>'[1]TARIFNE STAVKE od 01.10.2022'!F213</f>
        <v>4.0000000000000001E-3</v>
      </c>
      <c r="H238" s="8">
        <f>'TARIFNE STAVKE od 01.10.2022'!H213</f>
        <v>4.4000000000000003E-3</v>
      </c>
      <c r="I238" s="9">
        <f t="shared" si="67"/>
        <v>3.6499999999999998E-2</v>
      </c>
    </row>
    <row r="239" spans="1:9">
      <c r="A239" s="3">
        <v>4</v>
      </c>
      <c r="B239" s="3" t="s">
        <v>22</v>
      </c>
      <c r="C239" s="9">
        <f t="shared" si="64"/>
        <v>4.4000000000000003E-3</v>
      </c>
      <c r="D239" s="9">
        <f t="shared" si="65"/>
        <v>4.9240161921826264E-3</v>
      </c>
      <c r="E239" s="9">
        <v>3.7100000000000001E-2</v>
      </c>
      <c r="F239" s="13">
        <f t="shared" si="66"/>
        <v>3.2099999999999997E-2</v>
      </c>
      <c r="G239" s="8">
        <f>'[1]TARIFNE STAVKE od 01.10.2022'!F214</f>
        <v>3.8E-3</v>
      </c>
      <c r="H239" s="8">
        <f>'TARIFNE STAVKE od 01.10.2022'!H214</f>
        <v>4.1999999999999997E-3</v>
      </c>
      <c r="I239" s="9">
        <f t="shared" si="67"/>
        <v>3.6299999999999999E-2</v>
      </c>
    </row>
    <row r="240" spans="1:9">
      <c r="A240" s="3">
        <v>5</v>
      </c>
      <c r="B240" s="3" t="s">
        <v>23</v>
      </c>
      <c r="C240" s="9">
        <f t="shared" si="64"/>
        <v>4.4000000000000003E-3</v>
      </c>
      <c r="D240" s="9">
        <f t="shared" si="65"/>
        <v>4.9240161921826264E-3</v>
      </c>
      <c r="E240" s="9">
        <v>3.7100000000000001E-2</v>
      </c>
      <c r="F240" s="13">
        <f t="shared" si="66"/>
        <v>3.2099999999999997E-2</v>
      </c>
      <c r="G240" s="8">
        <f>'[1]TARIFNE STAVKE od 01.10.2022'!F215</f>
        <v>3.5000000000000001E-3</v>
      </c>
      <c r="H240" s="8">
        <f>'TARIFNE STAVKE od 01.10.2022'!H215</f>
        <v>3.8999999999999998E-3</v>
      </c>
      <c r="I240" s="9">
        <f t="shared" si="67"/>
        <v>3.5999999999999997E-2</v>
      </c>
    </row>
    <row r="241" spans="1:9">
      <c r="A241" s="3">
        <v>6</v>
      </c>
      <c r="B241" s="3" t="s">
        <v>24</v>
      </c>
      <c r="C241" s="9">
        <f t="shared" si="64"/>
        <v>4.4000000000000003E-3</v>
      </c>
      <c r="D241" s="9">
        <f t="shared" si="65"/>
        <v>4.9240161921826264E-3</v>
      </c>
      <c r="E241" s="9">
        <v>3.7100000000000001E-2</v>
      </c>
      <c r="F241" s="13">
        <f t="shared" si="66"/>
        <v>3.2099999999999997E-2</v>
      </c>
      <c r="G241" s="8">
        <f>'[1]TARIFNE STAVKE od 01.10.2022'!F216</f>
        <v>3.3E-3</v>
      </c>
      <c r="H241" s="8">
        <f>'TARIFNE STAVKE od 01.10.2022'!H216</f>
        <v>3.7000000000000002E-3</v>
      </c>
      <c r="I241" s="9">
        <f t="shared" si="67"/>
        <v>3.5799999999999998E-2</v>
      </c>
    </row>
    <row r="242" spans="1:9">
      <c r="A242" s="3">
        <v>7</v>
      </c>
      <c r="B242" s="3" t="s">
        <v>25</v>
      </c>
      <c r="C242" s="9">
        <f t="shared" si="64"/>
        <v>4.4000000000000003E-3</v>
      </c>
      <c r="D242" s="9">
        <f t="shared" si="65"/>
        <v>4.9240161921826264E-3</v>
      </c>
      <c r="E242" s="9">
        <v>3.7100000000000001E-2</v>
      </c>
      <c r="F242" s="13">
        <f t="shared" si="66"/>
        <v>3.2099999999999997E-2</v>
      </c>
      <c r="G242" s="8">
        <f>'[1]TARIFNE STAVKE od 01.10.2022'!F217</f>
        <v>3.0999999999999999E-3</v>
      </c>
      <c r="H242" s="8">
        <f>'TARIFNE STAVKE od 01.10.2022'!H217</f>
        <v>3.3999999999999998E-3</v>
      </c>
      <c r="I242" s="9">
        <f t="shared" si="67"/>
        <v>3.5499999999999997E-2</v>
      </c>
    </row>
    <row r="243" spans="1:9">
      <c r="A243" s="3">
        <v>8</v>
      </c>
      <c r="B243" s="3" t="s">
        <v>28</v>
      </c>
      <c r="C243" s="9">
        <f t="shared" si="64"/>
        <v>4.4000000000000003E-3</v>
      </c>
      <c r="D243" s="9">
        <f t="shared" si="65"/>
        <v>4.9240161921826264E-3</v>
      </c>
      <c r="E243" s="9">
        <v>3.7100000000000001E-2</v>
      </c>
      <c r="F243" s="13">
        <f t="shared" si="66"/>
        <v>3.2099999999999997E-2</v>
      </c>
      <c r="G243" s="8">
        <f>'[1]TARIFNE STAVKE od 01.10.2022'!F218</f>
        <v>2.8E-3</v>
      </c>
      <c r="H243" s="8">
        <f>'TARIFNE STAVKE od 01.10.2022'!H218</f>
        <v>3.0999999999999999E-3</v>
      </c>
      <c r="I243" s="9">
        <f t="shared" si="67"/>
        <v>3.5199999999999995E-2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68">ROUND(D249*0.901,4)</f>
        <v>4.4000000000000003E-3</v>
      </c>
      <c r="D249" s="9">
        <f t="shared" ref="D249:D255" si="69">E249/$G$9</f>
        <v>4.9240161921826264E-3</v>
      </c>
      <c r="E249" s="9">
        <v>3.7100000000000001E-2</v>
      </c>
      <c r="F249" s="13">
        <f t="shared" ref="F249:F255" si="70">C249+$C$9</f>
        <v>3.2099999999999997E-2</v>
      </c>
      <c r="G249" s="8">
        <f>'[1]TARIFNE STAVKE od 01.10.2022'!F222</f>
        <v>6.1000000000000004E-3</v>
      </c>
      <c r="H249" s="8">
        <f>'TARIFNE STAVKE od 01.10.2022'!H222</f>
        <v>6.7999999999999996E-3</v>
      </c>
      <c r="I249" s="9">
        <f t="shared" ref="I249:I255" si="71">(F249+H249)</f>
        <v>3.8899999999999997E-2</v>
      </c>
    </row>
    <row r="250" spans="1:9">
      <c r="A250" s="3">
        <v>2</v>
      </c>
      <c r="B250" s="3" t="s">
        <v>20</v>
      </c>
      <c r="C250" s="9">
        <f t="shared" si="68"/>
        <v>4.4000000000000003E-3</v>
      </c>
      <c r="D250" s="9">
        <f t="shared" si="69"/>
        <v>4.9240161921826264E-3</v>
      </c>
      <c r="E250" s="9">
        <v>3.7100000000000001E-2</v>
      </c>
      <c r="F250" s="13">
        <f t="shared" si="70"/>
        <v>3.2099999999999997E-2</v>
      </c>
      <c r="G250" s="8">
        <f>'[1]TARIFNE STAVKE od 01.10.2022'!F223</f>
        <v>4.7000000000000002E-3</v>
      </c>
      <c r="H250" s="8">
        <f>'TARIFNE STAVKE od 01.10.2022'!H223</f>
        <v>5.1999999999999998E-3</v>
      </c>
      <c r="I250" s="9">
        <f t="shared" si="71"/>
        <v>3.73E-2</v>
      </c>
    </row>
    <row r="251" spans="1:9">
      <c r="A251" s="3">
        <v>3</v>
      </c>
      <c r="B251" s="3" t="s">
        <v>21</v>
      </c>
      <c r="C251" s="9">
        <f t="shared" si="68"/>
        <v>4.4000000000000003E-3</v>
      </c>
      <c r="D251" s="9">
        <f t="shared" si="69"/>
        <v>4.9240161921826264E-3</v>
      </c>
      <c r="E251" s="9">
        <v>3.7100000000000001E-2</v>
      </c>
      <c r="F251" s="13">
        <f t="shared" si="70"/>
        <v>3.2099999999999997E-2</v>
      </c>
      <c r="G251" s="8">
        <f>'[1]TARIFNE STAVKE od 01.10.2022'!F224</f>
        <v>4.0000000000000001E-3</v>
      </c>
      <c r="H251" s="8">
        <f>'TARIFNE STAVKE od 01.10.2022'!H224</f>
        <v>4.4000000000000003E-3</v>
      </c>
      <c r="I251" s="9">
        <f t="shared" si="71"/>
        <v>3.6499999999999998E-2</v>
      </c>
    </row>
    <row r="252" spans="1:9">
      <c r="A252" s="3">
        <v>4</v>
      </c>
      <c r="B252" s="3" t="s">
        <v>22</v>
      </c>
      <c r="C252" s="9">
        <f t="shared" si="68"/>
        <v>4.4000000000000003E-3</v>
      </c>
      <c r="D252" s="9">
        <f t="shared" si="69"/>
        <v>4.9240161921826264E-3</v>
      </c>
      <c r="E252" s="9">
        <v>3.7100000000000001E-2</v>
      </c>
      <c r="F252" s="13">
        <f t="shared" si="70"/>
        <v>3.2099999999999997E-2</v>
      </c>
      <c r="G252" s="8">
        <f>'[1]TARIFNE STAVKE od 01.10.2022'!F225</f>
        <v>3.8E-3</v>
      </c>
      <c r="H252" s="8">
        <f>'TARIFNE STAVKE od 01.10.2022'!H225</f>
        <v>4.1999999999999997E-3</v>
      </c>
      <c r="I252" s="9">
        <f t="shared" si="71"/>
        <v>3.6299999999999999E-2</v>
      </c>
    </row>
    <row r="253" spans="1:9">
      <c r="A253" s="3">
        <v>5</v>
      </c>
      <c r="B253" s="3" t="s">
        <v>23</v>
      </c>
      <c r="C253" s="9">
        <f t="shared" si="68"/>
        <v>4.4000000000000003E-3</v>
      </c>
      <c r="D253" s="9">
        <f t="shared" si="69"/>
        <v>4.9240161921826264E-3</v>
      </c>
      <c r="E253" s="9">
        <v>3.7100000000000001E-2</v>
      </c>
      <c r="F253" s="13">
        <f t="shared" si="70"/>
        <v>3.2099999999999997E-2</v>
      </c>
      <c r="G253" s="8">
        <f>'[1]TARIFNE STAVKE od 01.10.2022'!F226</f>
        <v>3.5000000000000001E-3</v>
      </c>
      <c r="H253" s="8">
        <f>'TARIFNE STAVKE od 01.10.2022'!H226</f>
        <v>3.8999999999999998E-3</v>
      </c>
      <c r="I253" s="9">
        <f t="shared" si="71"/>
        <v>3.5999999999999997E-2</v>
      </c>
    </row>
    <row r="254" spans="1:9">
      <c r="A254" s="3">
        <v>6</v>
      </c>
      <c r="B254" s="3" t="s">
        <v>24</v>
      </c>
      <c r="C254" s="9">
        <f t="shared" si="68"/>
        <v>4.4000000000000003E-3</v>
      </c>
      <c r="D254" s="9">
        <f t="shared" si="69"/>
        <v>4.9240161921826264E-3</v>
      </c>
      <c r="E254" s="9">
        <v>3.7100000000000001E-2</v>
      </c>
      <c r="F254" s="13">
        <f t="shared" si="70"/>
        <v>3.2099999999999997E-2</v>
      </c>
      <c r="G254" s="8">
        <f>'[1]TARIFNE STAVKE od 01.10.2022'!F227</f>
        <v>3.3E-3</v>
      </c>
      <c r="H254" s="8">
        <f>'TARIFNE STAVKE od 01.10.2022'!H227</f>
        <v>3.7000000000000002E-3</v>
      </c>
      <c r="I254" s="9">
        <f t="shared" si="71"/>
        <v>3.5799999999999998E-2</v>
      </c>
    </row>
    <row r="255" spans="1:9">
      <c r="A255" s="3">
        <v>7</v>
      </c>
      <c r="B255" s="3" t="s">
        <v>25</v>
      </c>
      <c r="C255" s="9">
        <f t="shared" si="68"/>
        <v>4.4000000000000003E-3</v>
      </c>
      <c r="D255" s="9">
        <f t="shared" si="69"/>
        <v>4.9240161921826264E-3</v>
      </c>
      <c r="E255" s="9">
        <v>3.7100000000000001E-2</v>
      </c>
      <c r="F255" s="13">
        <f t="shared" si="70"/>
        <v>3.2099999999999997E-2</v>
      </c>
      <c r="G255" s="8">
        <f>'[1]TARIFNE STAVKE od 01.10.2022'!F228</f>
        <v>3.0999999999999999E-3</v>
      </c>
      <c r="H255" s="8">
        <f>'TARIFNE STAVKE od 01.10.2022'!H228</f>
        <v>3.3999999999999998E-3</v>
      </c>
      <c r="I255" s="9">
        <f t="shared" si="71"/>
        <v>3.5499999999999997E-2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72">ROUND(D261*0.901,4)</f>
        <v>3.5000000000000001E-3</v>
      </c>
      <c r="D261" s="9">
        <f t="shared" ref="D261:D267" si="73">E261/$G$9</f>
        <v>3.9153228482314683E-3</v>
      </c>
      <c r="E261" s="9">
        <v>2.9499999999999998E-2</v>
      </c>
      <c r="F261" s="13">
        <f t="shared" ref="F261:F267" si="74">C261+$C$9</f>
        <v>3.1199999999999999E-2</v>
      </c>
      <c r="G261" s="8">
        <f>'[1]TARIFNE STAVKE od 01.10.2022'!F232</f>
        <v>6.1000000000000004E-3</v>
      </c>
      <c r="H261" s="8">
        <f>'TARIFNE STAVKE od 01.10.2022'!H232</f>
        <v>6.7999999999999996E-3</v>
      </c>
      <c r="I261" s="9">
        <f t="shared" ref="I261:I267" si="75">(F261+H261)</f>
        <v>3.7999999999999999E-2</v>
      </c>
    </row>
    <row r="262" spans="1:9">
      <c r="A262" s="3">
        <v>2</v>
      </c>
      <c r="B262" s="3" t="s">
        <v>20</v>
      </c>
      <c r="C262" s="9">
        <f t="shared" si="72"/>
        <v>3.5000000000000001E-3</v>
      </c>
      <c r="D262" s="9">
        <f t="shared" si="73"/>
        <v>3.9153228482314683E-3</v>
      </c>
      <c r="E262" s="9">
        <v>2.9499999999999998E-2</v>
      </c>
      <c r="F262" s="13">
        <f t="shared" si="74"/>
        <v>3.1199999999999999E-2</v>
      </c>
      <c r="G262" s="8">
        <f>'[1]TARIFNE STAVKE od 01.10.2022'!F233</f>
        <v>4.7000000000000002E-3</v>
      </c>
      <c r="H262" s="8">
        <f>'TARIFNE STAVKE od 01.10.2022'!H233</f>
        <v>5.1999999999999998E-3</v>
      </c>
      <c r="I262" s="9">
        <f t="shared" si="75"/>
        <v>3.6400000000000002E-2</v>
      </c>
    </row>
    <row r="263" spans="1:9">
      <c r="A263" s="3">
        <v>3</v>
      </c>
      <c r="B263" s="3" t="s">
        <v>21</v>
      </c>
      <c r="C263" s="9">
        <f t="shared" si="72"/>
        <v>3.5000000000000001E-3</v>
      </c>
      <c r="D263" s="9">
        <f t="shared" si="73"/>
        <v>3.9153228482314683E-3</v>
      </c>
      <c r="E263" s="9">
        <v>2.9499999999999998E-2</v>
      </c>
      <c r="F263" s="13">
        <f t="shared" si="74"/>
        <v>3.1199999999999999E-2</v>
      </c>
      <c r="G263" s="8">
        <f>'[1]TARIFNE STAVKE od 01.10.2022'!F234</f>
        <v>4.0000000000000001E-3</v>
      </c>
      <c r="H263" s="8">
        <f>'TARIFNE STAVKE od 01.10.2022'!H234</f>
        <v>4.4000000000000003E-3</v>
      </c>
      <c r="I263" s="9">
        <f t="shared" si="75"/>
        <v>3.56E-2</v>
      </c>
    </row>
    <row r="264" spans="1:9">
      <c r="A264" s="3">
        <v>4</v>
      </c>
      <c r="B264" s="3" t="s">
        <v>22</v>
      </c>
      <c r="C264" s="9">
        <f t="shared" si="72"/>
        <v>3.5000000000000001E-3</v>
      </c>
      <c r="D264" s="9">
        <f t="shared" si="73"/>
        <v>3.9153228482314683E-3</v>
      </c>
      <c r="E264" s="9">
        <v>2.9499999999999998E-2</v>
      </c>
      <c r="F264" s="13">
        <f t="shared" si="74"/>
        <v>3.1199999999999999E-2</v>
      </c>
      <c r="G264" s="8">
        <f>'[1]TARIFNE STAVKE od 01.10.2022'!F235</f>
        <v>3.8E-3</v>
      </c>
      <c r="H264" s="8">
        <f>'TARIFNE STAVKE od 01.10.2022'!H235</f>
        <v>4.1999999999999997E-3</v>
      </c>
      <c r="I264" s="9">
        <f t="shared" si="75"/>
        <v>3.5400000000000001E-2</v>
      </c>
    </row>
    <row r="265" spans="1:9">
      <c r="A265" s="3">
        <v>5</v>
      </c>
      <c r="B265" s="3" t="s">
        <v>23</v>
      </c>
      <c r="C265" s="9">
        <f t="shared" si="72"/>
        <v>3.5000000000000001E-3</v>
      </c>
      <c r="D265" s="9">
        <f t="shared" si="73"/>
        <v>3.9153228482314683E-3</v>
      </c>
      <c r="E265" s="9">
        <v>2.9499999999999998E-2</v>
      </c>
      <c r="F265" s="13">
        <f t="shared" si="74"/>
        <v>3.1199999999999999E-2</v>
      </c>
      <c r="G265" s="8">
        <f>'[1]TARIFNE STAVKE od 01.10.2022'!F236</f>
        <v>3.5000000000000001E-3</v>
      </c>
      <c r="H265" s="8">
        <f>'TARIFNE STAVKE od 01.10.2022'!H236</f>
        <v>3.8999999999999998E-3</v>
      </c>
      <c r="I265" s="9">
        <f t="shared" si="75"/>
        <v>3.5099999999999999E-2</v>
      </c>
    </row>
    <row r="266" spans="1:9">
      <c r="A266" s="3">
        <v>6</v>
      </c>
      <c r="B266" s="3" t="s">
        <v>24</v>
      </c>
      <c r="C266" s="9">
        <f t="shared" si="72"/>
        <v>3.5000000000000001E-3</v>
      </c>
      <c r="D266" s="9">
        <f t="shared" si="73"/>
        <v>3.9153228482314683E-3</v>
      </c>
      <c r="E266" s="9">
        <v>2.9499999999999998E-2</v>
      </c>
      <c r="F266" s="13">
        <f t="shared" si="74"/>
        <v>3.1199999999999999E-2</v>
      </c>
      <c r="G266" s="8">
        <f>'[1]TARIFNE STAVKE od 01.10.2022'!F237</f>
        <v>3.3E-3</v>
      </c>
      <c r="H266" s="8">
        <f>'TARIFNE STAVKE od 01.10.2022'!H237</f>
        <v>3.7000000000000002E-3</v>
      </c>
      <c r="I266" s="9">
        <f t="shared" si="75"/>
        <v>3.49E-2</v>
      </c>
    </row>
    <row r="267" spans="1:9">
      <c r="A267" s="3">
        <v>7</v>
      </c>
      <c r="B267" s="3" t="s">
        <v>25</v>
      </c>
      <c r="C267" s="9">
        <f t="shared" si="72"/>
        <v>3.5000000000000001E-3</v>
      </c>
      <c r="D267" s="9">
        <f t="shared" si="73"/>
        <v>3.9153228482314683E-3</v>
      </c>
      <c r="E267" s="9">
        <v>2.9499999999999998E-2</v>
      </c>
      <c r="F267" s="13">
        <f t="shared" si="74"/>
        <v>3.1199999999999999E-2</v>
      </c>
      <c r="G267" s="8">
        <f>'[1]TARIFNE STAVKE od 01.10.2022'!F238</f>
        <v>3.0999999999999999E-3</v>
      </c>
      <c r="H267" s="8">
        <f>'TARIFNE STAVKE od 01.10.2022'!H238</f>
        <v>3.3999999999999998E-3</v>
      </c>
      <c r="I267" s="9">
        <f t="shared" si="75"/>
        <v>3.4599999999999999E-2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76">ROUND(D273*0.901,4)</f>
        <v>4.4000000000000003E-3</v>
      </c>
      <c r="D273" s="9">
        <f t="shared" ref="D273:D278" si="77">E273/$G$9</f>
        <v>4.9240161921826264E-3</v>
      </c>
      <c r="E273" s="9">
        <v>3.7100000000000001E-2</v>
      </c>
      <c r="F273" s="13">
        <f t="shared" ref="F273:F278" si="78">C273+$C$9</f>
        <v>3.2099999999999997E-2</v>
      </c>
      <c r="G273" s="8">
        <f>'[1]TARIFNE STAVKE od 01.10.2022'!F242</f>
        <v>6.1000000000000004E-3</v>
      </c>
      <c r="H273" s="8">
        <f>'TARIFNE STAVKE od 01.10.2022'!H242</f>
        <v>7.4999999999999997E-3</v>
      </c>
      <c r="I273" s="9">
        <f t="shared" ref="I273:I278" si="79">(F273+H273)</f>
        <v>3.9599999999999996E-2</v>
      </c>
    </row>
    <row r="274" spans="1:9">
      <c r="A274" s="3">
        <v>2</v>
      </c>
      <c r="B274" s="3" t="s">
        <v>20</v>
      </c>
      <c r="C274" s="9">
        <f t="shared" si="76"/>
        <v>4.4000000000000003E-3</v>
      </c>
      <c r="D274" s="9">
        <f t="shared" si="77"/>
        <v>4.9240161921826264E-3</v>
      </c>
      <c r="E274" s="9">
        <v>3.7100000000000001E-2</v>
      </c>
      <c r="F274" s="13">
        <f t="shared" si="78"/>
        <v>3.2099999999999997E-2</v>
      </c>
      <c r="G274" s="8">
        <f>'[1]TARIFNE STAVKE od 01.10.2022'!F243</f>
        <v>4.7000000000000002E-3</v>
      </c>
      <c r="H274" s="8">
        <f>'TARIFNE STAVKE od 01.10.2022'!H243</f>
        <v>5.7999999999999996E-3</v>
      </c>
      <c r="I274" s="9">
        <f t="shared" si="79"/>
        <v>3.7899999999999996E-2</v>
      </c>
    </row>
    <row r="275" spans="1:9">
      <c r="A275" s="3">
        <v>3</v>
      </c>
      <c r="B275" s="3" t="s">
        <v>21</v>
      </c>
      <c r="C275" s="9">
        <f t="shared" si="76"/>
        <v>4.4000000000000003E-3</v>
      </c>
      <c r="D275" s="9">
        <f t="shared" si="77"/>
        <v>4.9240161921826264E-3</v>
      </c>
      <c r="E275" s="9">
        <v>3.7100000000000001E-2</v>
      </c>
      <c r="F275" s="13">
        <f t="shared" si="78"/>
        <v>3.2099999999999997E-2</v>
      </c>
      <c r="G275" s="8">
        <f>'[1]TARIFNE STAVKE od 01.10.2022'!F244</f>
        <v>4.0000000000000001E-3</v>
      </c>
      <c r="H275" s="8">
        <f>'TARIFNE STAVKE od 01.10.2022'!H244</f>
        <v>4.8999999999999998E-3</v>
      </c>
      <c r="I275" s="9">
        <f t="shared" si="79"/>
        <v>3.6999999999999998E-2</v>
      </c>
    </row>
    <row r="276" spans="1:9">
      <c r="A276" s="3">
        <v>4</v>
      </c>
      <c r="B276" s="3" t="s">
        <v>23</v>
      </c>
      <c r="C276" s="9">
        <f t="shared" si="76"/>
        <v>4.4000000000000003E-3</v>
      </c>
      <c r="D276" s="9">
        <f t="shared" si="77"/>
        <v>4.9240161921826264E-3</v>
      </c>
      <c r="E276" s="9">
        <v>3.7100000000000001E-2</v>
      </c>
      <c r="F276" s="13">
        <f t="shared" si="78"/>
        <v>3.2099999999999997E-2</v>
      </c>
      <c r="G276" s="8">
        <f>'[1]TARIFNE STAVKE od 01.10.2022'!F245</f>
        <v>3.8E-3</v>
      </c>
      <c r="H276" s="8">
        <f>'TARIFNE STAVKE od 01.10.2022'!H245</f>
        <v>4.4000000000000003E-3</v>
      </c>
      <c r="I276" s="9">
        <f t="shared" si="79"/>
        <v>3.6499999999999998E-2</v>
      </c>
    </row>
    <row r="277" spans="1:9">
      <c r="A277" s="3">
        <v>5</v>
      </c>
      <c r="B277" s="3" t="s">
        <v>28</v>
      </c>
      <c r="C277" s="9">
        <f t="shared" si="76"/>
        <v>4.4000000000000003E-3</v>
      </c>
      <c r="D277" s="9">
        <f t="shared" si="77"/>
        <v>4.9240161921826264E-3</v>
      </c>
      <c r="E277" s="9">
        <v>3.7100000000000001E-2</v>
      </c>
      <c r="F277" s="13">
        <f t="shared" si="78"/>
        <v>3.2099999999999997E-2</v>
      </c>
      <c r="G277" s="8">
        <f>'[1]TARIFNE STAVKE od 01.10.2022'!F246</f>
        <v>2.8E-3</v>
      </c>
      <c r="H277" s="8">
        <f>'TARIFNE STAVKE od 01.10.2022'!H246</f>
        <v>3.5000000000000001E-3</v>
      </c>
      <c r="I277" s="9">
        <f t="shared" si="79"/>
        <v>3.56E-2</v>
      </c>
    </row>
    <row r="278" spans="1:9">
      <c r="A278" s="3">
        <v>6</v>
      </c>
      <c r="B278" s="3" t="s">
        <v>73</v>
      </c>
      <c r="C278" s="9">
        <f t="shared" si="76"/>
        <v>4.4000000000000003E-3</v>
      </c>
      <c r="D278" s="9">
        <f t="shared" si="77"/>
        <v>4.9240161921826264E-3</v>
      </c>
      <c r="E278" s="9">
        <v>3.7100000000000001E-2</v>
      </c>
      <c r="F278" s="13">
        <f t="shared" si="78"/>
        <v>3.2099999999999997E-2</v>
      </c>
      <c r="G278" s="8">
        <f>'[1]TARIFNE STAVKE od 01.10.2022'!F247</f>
        <v>1.6000000000000001E-3</v>
      </c>
      <c r="H278" s="8">
        <f>'TARIFNE STAVKE od 01.10.2022'!H247</f>
        <v>1.8E-3</v>
      </c>
      <c r="I278" s="9">
        <f t="shared" si="79"/>
        <v>3.39E-2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80">ROUND(D284*0.901,4)</f>
        <v>4.4000000000000003E-3</v>
      </c>
      <c r="D284" s="9">
        <f t="shared" ref="D284:D290" si="81">E284/$G$9</f>
        <v>4.9240161921826264E-3</v>
      </c>
      <c r="E284" s="9">
        <v>3.7100000000000001E-2</v>
      </c>
      <c r="F284" s="13">
        <f t="shared" ref="F284:F290" si="82">C284+$C$9</f>
        <v>3.2099999999999997E-2</v>
      </c>
      <c r="G284" s="8">
        <f>'[1]TARIFNE STAVKE od 01.10.2022'!F251</f>
        <v>6.1000000000000004E-3</v>
      </c>
      <c r="H284" s="8">
        <f>'TARIFNE STAVKE od 01.10.2022'!H251</f>
        <v>6.7999999999999996E-3</v>
      </c>
      <c r="I284" s="9">
        <f t="shared" ref="I284:I290" si="83">(F284+H284)</f>
        <v>3.8899999999999997E-2</v>
      </c>
    </row>
    <row r="285" spans="1:9">
      <c r="A285" s="3">
        <v>2</v>
      </c>
      <c r="B285" s="3" t="s">
        <v>20</v>
      </c>
      <c r="C285" s="9">
        <f t="shared" si="80"/>
        <v>4.4000000000000003E-3</v>
      </c>
      <c r="D285" s="9">
        <f t="shared" si="81"/>
        <v>4.9240161921826264E-3</v>
      </c>
      <c r="E285" s="9">
        <v>3.7100000000000001E-2</v>
      </c>
      <c r="F285" s="13">
        <f t="shared" si="82"/>
        <v>3.2099999999999997E-2</v>
      </c>
      <c r="G285" s="8">
        <f>'[1]TARIFNE STAVKE od 01.10.2022'!F252</f>
        <v>4.7000000000000002E-3</v>
      </c>
      <c r="H285" s="8">
        <f>'TARIFNE STAVKE od 01.10.2022'!H252</f>
        <v>5.1999999999999998E-3</v>
      </c>
      <c r="I285" s="9">
        <f t="shared" si="83"/>
        <v>3.73E-2</v>
      </c>
    </row>
    <row r="286" spans="1:9">
      <c r="A286" s="3">
        <v>3</v>
      </c>
      <c r="B286" s="3" t="s">
        <v>21</v>
      </c>
      <c r="C286" s="9">
        <f t="shared" si="80"/>
        <v>4.4000000000000003E-3</v>
      </c>
      <c r="D286" s="9">
        <f t="shared" si="81"/>
        <v>4.9240161921826264E-3</v>
      </c>
      <c r="E286" s="9">
        <v>3.7100000000000001E-2</v>
      </c>
      <c r="F286" s="13">
        <f t="shared" si="82"/>
        <v>3.2099999999999997E-2</v>
      </c>
      <c r="G286" s="8">
        <f>'[1]TARIFNE STAVKE od 01.10.2022'!F253</f>
        <v>4.0000000000000001E-3</v>
      </c>
      <c r="H286" s="8">
        <f>'TARIFNE STAVKE od 01.10.2022'!H253</f>
        <v>4.4000000000000003E-3</v>
      </c>
      <c r="I286" s="9">
        <f t="shared" si="83"/>
        <v>3.6499999999999998E-2</v>
      </c>
    </row>
    <row r="287" spans="1:9">
      <c r="A287" s="3">
        <v>4</v>
      </c>
      <c r="B287" s="3" t="s">
        <v>22</v>
      </c>
      <c r="C287" s="9">
        <f t="shared" si="80"/>
        <v>4.4000000000000003E-3</v>
      </c>
      <c r="D287" s="9">
        <f t="shared" si="81"/>
        <v>4.9240161921826264E-3</v>
      </c>
      <c r="E287" s="9">
        <v>3.7100000000000001E-2</v>
      </c>
      <c r="F287" s="13">
        <f t="shared" si="82"/>
        <v>3.2099999999999997E-2</v>
      </c>
      <c r="G287" s="8">
        <f>'[1]TARIFNE STAVKE od 01.10.2022'!F254</f>
        <v>3.8E-3</v>
      </c>
      <c r="H287" s="8">
        <f>'TARIFNE STAVKE od 01.10.2022'!H254</f>
        <v>4.1999999999999997E-3</v>
      </c>
      <c r="I287" s="9">
        <f t="shared" si="83"/>
        <v>3.6299999999999999E-2</v>
      </c>
    </row>
    <row r="288" spans="1:9">
      <c r="A288" s="3">
        <v>5</v>
      </c>
      <c r="B288" s="3" t="s">
        <v>23</v>
      </c>
      <c r="C288" s="9">
        <f t="shared" si="80"/>
        <v>4.4000000000000003E-3</v>
      </c>
      <c r="D288" s="9">
        <f t="shared" si="81"/>
        <v>4.9240161921826264E-3</v>
      </c>
      <c r="E288" s="9">
        <v>3.7100000000000001E-2</v>
      </c>
      <c r="F288" s="13">
        <f t="shared" si="82"/>
        <v>3.2099999999999997E-2</v>
      </c>
      <c r="G288" s="8">
        <f>'[1]TARIFNE STAVKE od 01.10.2022'!F255</f>
        <v>3.5000000000000001E-3</v>
      </c>
      <c r="H288" s="8">
        <f>'TARIFNE STAVKE od 01.10.2022'!H255</f>
        <v>3.8999999999999998E-3</v>
      </c>
      <c r="I288" s="9">
        <f t="shared" si="83"/>
        <v>3.5999999999999997E-2</v>
      </c>
    </row>
    <row r="289" spans="1:9">
      <c r="A289" s="3">
        <v>6</v>
      </c>
      <c r="B289" s="3" t="s">
        <v>24</v>
      </c>
      <c r="C289" s="9">
        <f t="shared" si="80"/>
        <v>4.4000000000000003E-3</v>
      </c>
      <c r="D289" s="9">
        <f t="shared" si="81"/>
        <v>4.9240161921826264E-3</v>
      </c>
      <c r="E289" s="9">
        <v>3.7100000000000001E-2</v>
      </c>
      <c r="F289" s="13">
        <f t="shared" si="82"/>
        <v>3.2099999999999997E-2</v>
      </c>
      <c r="G289" s="8">
        <f>'[1]TARIFNE STAVKE od 01.10.2022'!F256</f>
        <v>3.3E-3</v>
      </c>
      <c r="H289" s="8">
        <f>'TARIFNE STAVKE od 01.10.2022'!H256</f>
        <v>3.7000000000000002E-3</v>
      </c>
      <c r="I289" s="9">
        <f t="shared" si="83"/>
        <v>3.5799999999999998E-2</v>
      </c>
    </row>
    <row r="290" spans="1:9">
      <c r="A290" s="3">
        <v>7</v>
      </c>
      <c r="B290" s="3" t="s">
        <v>25</v>
      </c>
      <c r="C290" s="9">
        <f t="shared" si="80"/>
        <v>4.4000000000000003E-3</v>
      </c>
      <c r="D290" s="9">
        <f t="shared" si="81"/>
        <v>4.9240161921826264E-3</v>
      </c>
      <c r="E290" s="9">
        <v>3.7100000000000001E-2</v>
      </c>
      <c r="F290" s="13">
        <f t="shared" si="82"/>
        <v>3.2099999999999997E-2</v>
      </c>
      <c r="G290" s="8">
        <f>'[1]TARIFNE STAVKE od 01.10.2022'!F257</f>
        <v>3.0999999999999999E-3</v>
      </c>
      <c r="H290" s="8">
        <f>'TARIFNE STAVKE od 01.10.2022'!H257</f>
        <v>3.3999999999999998E-3</v>
      </c>
      <c r="I290" s="9">
        <f t="shared" si="83"/>
        <v>3.5499999999999997E-2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84">ROUND(D296*0.901,4)</f>
        <v>3.5000000000000001E-3</v>
      </c>
      <c r="D296" s="9">
        <f t="shared" ref="D296:D301" si="85">E296/$G$9</f>
        <v>3.9153228482314683E-3</v>
      </c>
      <c r="E296" s="9">
        <v>2.9499999999999998E-2</v>
      </c>
      <c r="F296" s="13">
        <f t="shared" ref="F296:F301" si="86">C296+$C$9</f>
        <v>3.1199999999999999E-2</v>
      </c>
      <c r="G296" s="76">
        <f>'[1]TARIFNE STAVKE od 01.10.2022'!F261</f>
        <v>3.3E-3</v>
      </c>
      <c r="H296" s="76">
        <f>'TARIFNE STAVKE od 01.10.2022'!H261</f>
        <v>4.0000000000000001E-3</v>
      </c>
      <c r="I296" s="9">
        <f t="shared" ref="I296:I301" si="87">(F296+H296)</f>
        <v>3.5199999999999995E-2</v>
      </c>
    </row>
    <row r="297" spans="1:9">
      <c r="A297" s="3">
        <v>2</v>
      </c>
      <c r="B297" s="3" t="s">
        <v>20</v>
      </c>
      <c r="C297" s="9">
        <f t="shared" si="84"/>
        <v>3.5000000000000001E-3</v>
      </c>
      <c r="D297" s="9">
        <f t="shared" si="85"/>
        <v>3.9153228482314683E-3</v>
      </c>
      <c r="E297" s="9">
        <v>2.9499999999999998E-2</v>
      </c>
      <c r="F297" s="13">
        <f t="shared" si="86"/>
        <v>3.1199999999999999E-2</v>
      </c>
      <c r="G297" s="76">
        <f>'[1]TARIFNE STAVKE od 01.10.2022'!F262</f>
        <v>3.3E-3</v>
      </c>
      <c r="H297" s="76">
        <f>'TARIFNE STAVKE od 01.10.2022'!H262</f>
        <v>4.0000000000000001E-3</v>
      </c>
      <c r="I297" s="9">
        <f t="shared" si="87"/>
        <v>3.5199999999999995E-2</v>
      </c>
    </row>
    <row r="298" spans="1:9">
      <c r="A298" s="3">
        <v>3</v>
      </c>
      <c r="B298" s="3" t="s">
        <v>21</v>
      </c>
      <c r="C298" s="9">
        <f t="shared" si="84"/>
        <v>3.5000000000000001E-3</v>
      </c>
      <c r="D298" s="9">
        <f t="shared" si="85"/>
        <v>3.9153228482314683E-3</v>
      </c>
      <c r="E298" s="9">
        <v>2.9499999999999998E-2</v>
      </c>
      <c r="F298" s="13">
        <f t="shared" si="86"/>
        <v>3.1199999999999999E-2</v>
      </c>
      <c r="G298" s="76">
        <f>'[1]TARIFNE STAVKE od 01.10.2022'!F263</f>
        <v>3.3E-3</v>
      </c>
      <c r="H298" s="76">
        <f>'TARIFNE STAVKE od 01.10.2022'!H263</f>
        <v>4.0000000000000001E-3</v>
      </c>
      <c r="I298" s="9">
        <f t="shared" si="87"/>
        <v>3.5199999999999995E-2</v>
      </c>
    </row>
    <row r="299" spans="1:9">
      <c r="A299" s="3">
        <v>4</v>
      </c>
      <c r="B299" s="3" t="s">
        <v>22</v>
      </c>
      <c r="C299" s="9">
        <f t="shared" si="84"/>
        <v>3.5000000000000001E-3</v>
      </c>
      <c r="D299" s="9">
        <f t="shared" si="85"/>
        <v>3.9153228482314683E-3</v>
      </c>
      <c r="E299" s="9">
        <v>2.9499999999999998E-2</v>
      </c>
      <c r="F299" s="13">
        <f t="shared" si="86"/>
        <v>3.1199999999999999E-2</v>
      </c>
      <c r="G299" s="76">
        <f>'[1]TARIFNE STAVKE od 01.10.2022'!F264</f>
        <v>3.2000000000000002E-3</v>
      </c>
      <c r="H299" s="76">
        <f>'TARIFNE STAVKE od 01.10.2022'!H264</f>
        <v>3.8E-3</v>
      </c>
      <c r="I299" s="9">
        <f t="shared" si="87"/>
        <v>3.4999999999999996E-2</v>
      </c>
    </row>
    <row r="300" spans="1:9">
      <c r="A300" s="3">
        <v>5</v>
      </c>
      <c r="B300" s="3" t="s">
        <v>23</v>
      </c>
      <c r="C300" s="9">
        <f t="shared" si="84"/>
        <v>3.5000000000000001E-3</v>
      </c>
      <c r="D300" s="9">
        <f t="shared" si="85"/>
        <v>3.9153228482314683E-3</v>
      </c>
      <c r="E300" s="9">
        <v>2.9499999999999998E-2</v>
      </c>
      <c r="F300" s="13">
        <f t="shared" si="86"/>
        <v>3.1199999999999999E-2</v>
      </c>
      <c r="G300" s="76">
        <f>'[1]TARIFNE STAVKE od 01.10.2022'!F265</f>
        <v>3.0000000000000001E-3</v>
      </c>
      <c r="H300" s="76">
        <f>'TARIFNE STAVKE od 01.10.2022'!H265</f>
        <v>3.5999999999999999E-3</v>
      </c>
      <c r="I300" s="9">
        <f t="shared" si="87"/>
        <v>3.4799999999999998E-2</v>
      </c>
    </row>
    <row r="301" spans="1:9">
      <c r="A301" s="3">
        <v>6</v>
      </c>
      <c r="B301" s="3" t="s">
        <v>24</v>
      </c>
      <c r="C301" s="9">
        <f t="shared" si="84"/>
        <v>3.5000000000000001E-3</v>
      </c>
      <c r="D301" s="9">
        <f t="shared" si="85"/>
        <v>3.9153228482314683E-3</v>
      </c>
      <c r="E301" s="9">
        <v>2.9499999999999998E-2</v>
      </c>
      <c r="F301" s="13">
        <f t="shared" si="86"/>
        <v>3.1199999999999999E-2</v>
      </c>
      <c r="G301" s="76">
        <f>'[1]TARIFNE STAVKE od 01.10.2022'!F266</f>
        <v>2.8E-3</v>
      </c>
      <c r="H301" s="76">
        <f>'TARIFNE STAVKE od 01.10.2022'!H266</f>
        <v>3.3999999999999998E-3</v>
      </c>
      <c r="I301" s="9">
        <f t="shared" si="87"/>
        <v>3.4599999999999999E-2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88">ROUND(D307*0.901,4)</f>
        <v>3.5999999999999999E-3</v>
      </c>
      <c r="D307" s="9">
        <f t="shared" ref="D307:D311" si="89">E307/$G$9</f>
        <v>4.0347733758046315E-3</v>
      </c>
      <c r="E307" s="9">
        <v>3.04E-2</v>
      </c>
      <c r="F307" s="13">
        <f>C307+$C$9</f>
        <v>3.1300000000000001E-2</v>
      </c>
      <c r="G307" s="76">
        <f>'[1]TARIFNE STAVKE od 01.10.2022'!F270</f>
        <v>6.1000000000000004E-3</v>
      </c>
      <c r="H307" s="76">
        <f>'TARIFNE STAVKE od 01.10.2022'!H270</f>
        <v>6.7000000000000002E-3</v>
      </c>
      <c r="I307" s="9">
        <f>(F307+H307)</f>
        <v>3.7999999999999999E-2</v>
      </c>
    </row>
    <row r="308" spans="1:9">
      <c r="A308" s="3">
        <v>2</v>
      </c>
      <c r="B308" s="3" t="s">
        <v>20</v>
      </c>
      <c r="C308" s="9">
        <f t="shared" si="88"/>
        <v>3.5999999999999999E-3</v>
      </c>
      <c r="D308" s="9">
        <f t="shared" si="89"/>
        <v>4.0347733758046315E-3</v>
      </c>
      <c r="E308" s="9">
        <v>3.04E-2</v>
      </c>
      <c r="F308" s="13">
        <f>C308+$C$9</f>
        <v>3.1300000000000001E-2</v>
      </c>
      <c r="G308" s="76">
        <f>'[1]TARIFNE STAVKE od 01.10.2022'!F271</f>
        <v>5.1000000000000004E-3</v>
      </c>
      <c r="H308" s="76">
        <f>'TARIFNE STAVKE od 01.10.2022'!H271</f>
        <v>5.5999999999999999E-3</v>
      </c>
      <c r="I308" s="9">
        <f>(F308+H308)</f>
        <v>3.6900000000000002E-2</v>
      </c>
    </row>
    <row r="309" spans="1:9">
      <c r="A309" s="3">
        <v>3</v>
      </c>
      <c r="B309" s="3" t="s">
        <v>21</v>
      </c>
      <c r="C309" s="9">
        <f t="shared" si="88"/>
        <v>3.5999999999999999E-3</v>
      </c>
      <c r="D309" s="9">
        <f t="shared" si="89"/>
        <v>4.0347733758046315E-3</v>
      </c>
      <c r="E309" s="9">
        <v>3.04E-2</v>
      </c>
      <c r="F309" s="13">
        <f>C309+$C$9</f>
        <v>3.1300000000000001E-2</v>
      </c>
      <c r="G309" s="76">
        <f>'[1]TARIFNE STAVKE od 01.10.2022'!F272</f>
        <v>4.7999999999999996E-3</v>
      </c>
      <c r="H309" s="76">
        <f>'TARIFNE STAVKE od 01.10.2022'!H272</f>
        <v>5.3E-3</v>
      </c>
      <c r="I309" s="9">
        <f>(F309+H309)</f>
        <v>3.6600000000000001E-2</v>
      </c>
    </row>
    <row r="310" spans="1:9">
      <c r="A310" s="3">
        <v>4</v>
      </c>
      <c r="B310" s="3" t="s">
        <v>22</v>
      </c>
      <c r="C310" s="9">
        <f t="shared" si="88"/>
        <v>3.5999999999999999E-3</v>
      </c>
      <c r="D310" s="9">
        <f t="shared" si="89"/>
        <v>4.0347733758046315E-3</v>
      </c>
      <c r="E310" s="9">
        <v>3.04E-2</v>
      </c>
      <c r="F310" s="13">
        <f>C310+$C$9</f>
        <v>3.1300000000000001E-2</v>
      </c>
      <c r="G310" s="76">
        <f>'[1]TARIFNE STAVKE od 01.10.2022'!F273</f>
        <v>4.5999999999999999E-3</v>
      </c>
      <c r="H310" s="76">
        <f>'TARIFNE STAVKE od 01.10.2022'!H273</f>
        <v>5.0000000000000001E-3</v>
      </c>
      <c r="I310" s="9">
        <f>(F310+H310)</f>
        <v>3.6299999999999999E-2</v>
      </c>
    </row>
    <row r="311" spans="1:9">
      <c r="A311" s="3">
        <v>5</v>
      </c>
      <c r="B311" s="3" t="s">
        <v>23</v>
      </c>
      <c r="C311" s="9">
        <f t="shared" si="88"/>
        <v>3.5999999999999999E-3</v>
      </c>
      <c r="D311" s="9">
        <f t="shared" si="89"/>
        <v>4.0347733758046315E-3</v>
      </c>
      <c r="E311" s="9">
        <v>3.04E-2</v>
      </c>
      <c r="F311" s="13">
        <f>C311+$C$9</f>
        <v>3.1300000000000001E-2</v>
      </c>
      <c r="G311" s="76">
        <f>'[1]TARIFNE STAVKE od 01.10.2022'!F274</f>
        <v>4.3E-3</v>
      </c>
      <c r="H311" s="76">
        <f>'TARIFNE STAVKE od 01.10.2022'!H274</f>
        <v>4.7000000000000002E-3</v>
      </c>
      <c r="I311" s="9">
        <f>(F311+H311)</f>
        <v>3.6000000000000004E-2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90">ROUND(D313*0.901,4)</f>
        <v>3.5999999999999999E-3</v>
      </c>
      <c r="D313" s="9">
        <f t="shared" ref="D313:D315" si="91">E313/$G$9</f>
        <v>4.0347733758046315E-3</v>
      </c>
      <c r="E313" s="9">
        <v>3.04E-2</v>
      </c>
      <c r="F313" s="13">
        <f>C313+$C$9</f>
        <v>3.1300000000000001E-2</v>
      </c>
      <c r="G313" s="76">
        <f>'[1]TARIFNE STAVKE od 01.10.2022'!F278</f>
        <v>6.0000000000000001E-3</v>
      </c>
      <c r="H313" s="76">
        <f>'TARIFNE STAVKE od 01.10.2022'!H278</f>
        <v>5.8999999999999999E-3</v>
      </c>
      <c r="I313" s="9">
        <f>(F313+H313)</f>
        <v>3.7200000000000004E-2</v>
      </c>
    </row>
    <row r="314" spans="1:9">
      <c r="A314" s="3">
        <v>2</v>
      </c>
      <c r="B314" s="3" t="s">
        <v>22</v>
      </c>
      <c r="C314" s="9">
        <f t="shared" si="90"/>
        <v>3.5999999999999999E-3</v>
      </c>
      <c r="D314" s="9">
        <f t="shared" si="91"/>
        <v>4.0347733758046315E-3</v>
      </c>
      <c r="E314" s="9">
        <v>3.04E-2</v>
      </c>
      <c r="F314" s="13">
        <f>C314+$C$9</f>
        <v>3.1300000000000001E-2</v>
      </c>
      <c r="G314" s="76">
        <f>'[1]TARIFNE STAVKE od 01.10.2022'!F279</f>
        <v>5.7000000000000002E-3</v>
      </c>
      <c r="H314" s="76">
        <f>'TARIFNE STAVKE od 01.10.2022'!H279</f>
        <v>5.5999999999999999E-3</v>
      </c>
      <c r="I314" s="9">
        <f>(F314+H314)</f>
        <v>3.6900000000000002E-2</v>
      </c>
    </row>
    <row r="315" spans="1:9">
      <c r="A315" s="3">
        <v>3</v>
      </c>
      <c r="B315" s="3" t="s">
        <v>23</v>
      </c>
      <c r="C315" s="9">
        <f t="shared" si="90"/>
        <v>3.5999999999999999E-3</v>
      </c>
      <c r="D315" s="9">
        <f t="shared" si="91"/>
        <v>4.0347733758046315E-3</v>
      </c>
      <c r="E315" s="9">
        <v>3.04E-2</v>
      </c>
      <c r="F315" s="13">
        <f>C315+$C$9</f>
        <v>3.1300000000000001E-2</v>
      </c>
      <c r="G315" s="76">
        <f>'[1]TARIFNE STAVKE od 01.10.2022'!F280</f>
        <v>5.4000000000000003E-3</v>
      </c>
      <c r="H315" s="76">
        <f>'TARIFNE STAVKE od 01.10.2022'!H280</f>
        <v>5.3E-3</v>
      </c>
      <c r="I315" s="9">
        <f>(F315+H315)</f>
        <v>3.6600000000000001E-2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92">ROUND(D321*0.901,4)</f>
        <v>3.3E-3</v>
      </c>
      <c r="D321" s="9">
        <f t="shared" ref="D321:D325" si="93">E321/$G$9</f>
        <v>3.7029663547680667E-3</v>
      </c>
      <c r="E321" s="9">
        <v>2.7900000000000001E-2</v>
      </c>
      <c r="F321" s="13">
        <f>C321+$C$9</f>
        <v>3.1E-2</v>
      </c>
      <c r="G321" s="76">
        <f>'[1]TARIFNE STAVKE od 01.10.2022'!F284</f>
        <v>1.2999999999999999E-2</v>
      </c>
      <c r="H321" s="76">
        <f>'TARIFNE STAVKE od 01.10.2022'!H284</f>
        <v>1.4200000000000001E-2</v>
      </c>
      <c r="I321" s="9">
        <f>(F321+H321)</f>
        <v>4.5200000000000004E-2</v>
      </c>
    </row>
    <row r="322" spans="1:9">
      <c r="A322" s="3">
        <v>2</v>
      </c>
      <c r="B322" s="3" t="s">
        <v>20</v>
      </c>
      <c r="C322" s="9">
        <f t="shared" si="92"/>
        <v>3.3E-3</v>
      </c>
      <c r="D322" s="9">
        <f t="shared" si="93"/>
        <v>3.7029663547680667E-3</v>
      </c>
      <c r="E322" s="9">
        <v>2.7900000000000001E-2</v>
      </c>
      <c r="F322" s="13">
        <f>C322+$C$9</f>
        <v>3.1E-2</v>
      </c>
      <c r="G322" s="76">
        <f>'[1]TARIFNE STAVKE od 01.10.2022'!F285</f>
        <v>1.18E-2</v>
      </c>
      <c r="H322" s="76">
        <f>'TARIFNE STAVKE od 01.10.2022'!H285</f>
        <v>1.29E-2</v>
      </c>
      <c r="I322" s="9">
        <f>(F322+H322)</f>
        <v>4.3900000000000002E-2</v>
      </c>
    </row>
    <row r="323" spans="1:9">
      <c r="A323" s="3">
        <v>3</v>
      </c>
      <c r="B323" s="3" t="s">
        <v>21</v>
      </c>
      <c r="C323" s="9">
        <f t="shared" si="92"/>
        <v>3.3E-3</v>
      </c>
      <c r="D323" s="9">
        <f t="shared" si="93"/>
        <v>3.7029663547680667E-3</v>
      </c>
      <c r="E323" s="9">
        <v>2.7900000000000001E-2</v>
      </c>
      <c r="F323" s="13">
        <f>C323+$C$9</f>
        <v>3.1E-2</v>
      </c>
      <c r="G323" s="76">
        <f>'[1]TARIFNE STAVKE od 01.10.2022'!F286</f>
        <v>1.18E-2</v>
      </c>
      <c r="H323" s="76">
        <f>'TARIFNE STAVKE od 01.10.2022'!H286</f>
        <v>1.29E-2</v>
      </c>
      <c r="I323" s="9">
        <f>(F323+H323)</f>
        <v>4.3900000000000002E-2</v>
      </c>
    </row>
    <row r="324" spans="1:9">
      <c r="A324" s="3">
        <v>4</v>
      </c>
      <c r="B324" s="3" t="s">
        <v>22</v>
      </c>
      <c r="C324" s="9">
        <f t="shared" si="92"/>
        <v>3.3E-3</v>
      </c>
      <c r="D324" s="9">
        <f t="shared" si="93"/>
        <v>3.7029663547680667E-3</v>
      </c>
      <c r="E324" s="9">
        <v>2.7900000000000001E-2</v>
      </c>
      <c r="F324" s="13">
        <f>C324+$C$9</f>
        <v>3.1E-2</v>
      </c>
      <c r="G324" s="76">
        <f>'[1]TARIFNE STAVKE od 01.10.2022'!F287</f>
        <v>1.12E-2</v>
      </c>
      <c r="H324" s="76">
        <f>'TARIFNE STAVKE od 01.10.2022'!H287</f>
        <v>1.2200000000000001E-2</v>
      </c>
      <c r="I324" s="9">
        <f>(F324+H324)</f>
        <v>4.3200000000000002E-2</v>
      </c>
    </row>
    <row r="325" spans="1:9">
      <c r="A325" s="3">
        <v>5</v>
      </c>
      <c r="B325" s="3" t="s">
        <v>23</v>
      </c>
      <c r="C325" s="9">
        <f t="shared" si="92"/>
        <v>3.3E-3</v>
      </c>
      <c r="D325" s="9">
        <f t="shared" si="93"/>
        <v>3.7029663547680667E-3</v>
      </c>
      <c r="E325" s="9">
        <v>2.7900000000000001E-2</v>
      </c>
      <c r="F325" s="13">
        <f>C325+$C$9</f>
        <v>3.1E-2</v>
      </c>
      <c r="G325" s="76">
        <f>'[1]TARIFNE STAVKE od 01.10.2022'!F288</f>
        <v>1.06E-2</v>
      </c>
      <c r="H325" s="76">
        <f>'TARIFNE STAVKE od 01.10.2022'!H288</f>
        <v>1.1599999999999999E-2</v>
      </c>
      <c r="I325" s="9">
        <f>(F325+H325)</f>
        <v>4.2599999999999999E-2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94">ROUND(D331*0.901,4)</f>
        <v>3.3E-3</v>
      </c>
      <c r="D331" s="9">
        <f t="shared" ref="D331:D336" si="95">E331/$G$9</f>
        <v>3.7029663547680667E-3</v>
      </c>
      <c r="E331" s="9">
        <v>2.7900000000000001E-2</v>
      </c>
      <c r="F331" s="13">
        <f t="shared" ref="F331:F336" si="96">C331+$C$9</f>
        <v>3.1E-2</v>
      </c>
      <c r="G331" s="8">
        <f>'[1]TARIFNE STAVKE od 01.10.2022'!F292</f>
        <v>1.2999999999999999E-2</v>
      </c>
      <c r="H331" s="8">
        <f>'TARIFNE STAVKE od 01.10.2022'!H292</f>
        <v>1.32E-2</v>
      </c>
      <c r="I331" s="9">
        <f t="shared" ref="I331:I336" si="97">(F331+H331)</f>
        <v>4.4200000000000003E-2</v>
      </c>
    </row>
    <row r="332" spans="1:9">
      <c r="A332" s="3">
        <v>2</v>
      </c>
      <c r="B332" s="3" t="s">
        <v>20</v>
      </c>
      <c r="C332" s="9">
        <f t="shared" si="94"/>
        <v>3.3E-3</v>
      </c>
      <c r="D332" s="9">
        <f t="shared" si="95"/>
        <v>3.7029663547680667E-3</v>
      </c>
      <c r="E332" s="9">
        <v>2.7900000000000001E-2</v>
      </c>
      <c r="F332" s="13">
        <f t="shared" si="96"/>
        <v>3.1E-2</v>
      </c>
      <c r="G332" s="8">
        <f>'[1]TARIFNE STAVKE od 01.10.2022'!F293</f>
        <v>1.18E-2</v>
      </c>
      <c r="H332" s="8">
        <f>'TARIFNE STAVKE od 01.10.2022'!H293</f>
        <v>1.2E-2</v>
      </c>
      <c r="I332" s="9">
        <f t="shared" si="97"/>
        <v>4.2999999999999997E-2</v>
      </c>
    </row>
    <row r="333" spans="1:9">
      <c r="A333" s="3">
        <v>3</v>
      </c>
      <c r="B333" s="3" t="s">
        <v>21</v>
      </c>
      <c r="C333" s="9">
        <f t="shared" si="94"/>
        <v>3.3E-3</v>
      </c>
      <c r="D333" s="9">
        <f t="shared" si="95"/>
        <v>3.7029663547680667E-3</v>
      </c>
      <c r="E333" s="9">
        <v>2.7900000000000001E-2</v>
      </c>
      <c r="F333" s="13">
        <f t="shared" si="96"/>
        <v>3.1E-2</v>
      </c>
      <c r="G333" s="8">
        <f>'[1]TARIFNE STAVKE od 01.10.2022'!F294</f>
        <v>1.18E-2</v>
      </c>
      <c r="H333" s="8">
        <f>'TARIFNE STAVKE od 01.10.2022'!H294</f>
        <v>1.2E-2</v>
      </c>
      <c r="I333" s="9">
        <f t="shared" si="97"/>
        <v>4.2999999999999997E-2</v>
      </c>
    </row>
    <row r="334" spans="1:9">
      <c r="A334" s="3">
        <v>4</v>
      </c>
      <c r="B334" s="3" t="s">
        <v>22</v>
      </c>
      <c r="C334" s="9">
        <f t="shared" si="94"/>
        <v>3.3E-3</v>
      </c>
      <c r="D334" s="9">
        <f t="shared" si="95"/>
        <v>3.7029663547680667E-3</v>
      </c>
      <c r="E334" s="9">
        <v>2.7900000000000001E-2</v>
      </c>
      <c r="F334" s="13">
        <f t="shared" si="96"/>
        <v>3.1E-2</v>
      </c>
      <c r="G334" s="8">
        <f>'[1]TARIFNE STAVKE od 01.10.2022'!F295</f>
        <v>1.12E-2</v>
      </c>
      <c r="H334" s="8">
        <f>'TARIFNE STAVKE od 01.10.2022'!H295</f>
        <v>1.14E-2</v>
      </c>
      <c r="I334" s="9">
        <f t="shared" si="97"/>
        <v>4.24E-2</v>
      </c>
    </row>
    <row r="335" spans="1:9">
      <c r="A335" s="3">
        <v>5</v>
      </c>
      <c r="B335" s="3" t="s">
        <v>23</v>
      </c>
      <c r="C335" s="9">
        <f t="shared" si="94"/>
        <v>3.3E-3</v>
      </c>
      <c r="D335" s="9">
        <f t="shared" si="95"/>
        <v>3.7029663547680667E-3</v>
      </c>
      <c r="E335" s="9">
        <v>2.7900000000000001E-2</v>
      </c>
      <c r="F335" s="13">
        <f t="shared" si="96"/>
        <v>3.1E-2</v>
      </c>
      <c r="G335" s="8">
        <f>'[1]TARIFNE STAVKE od 01.10.2022'!F296</f>
        <v>1.06E-2</v>
      </c>
      <c r="H335" s="8">
        <f>'TARIFNE STAVKE od 01.10.2022'!H296</f>
        <v>1.0800000000000001E-2</v>
      </c>
      <c r="I335" s="9">
        <f t="shared" si="97"/>
        <v>4.1800000000000004E-2</v>
      </c>
    </row>
    <row r="336" spans="1:9">
      <c r="A336" s="3">
        <v>6</v>
      </c>
      <c r="B336" s="3" t="s">
        <v>24</v>
      </c>
      <c r="C336" s="9">
        <f t="shared" si="94"/>
        <v>3.3E-3</v>
      </c>
      <c r="D336" s="9">
        <f t="shared" si="95"/>
        <v>3.7029663547680667E-3</v>
      </c>
      <c r="E336" s="9">
        <v>2.7900000000000001E-2</v>
      </c>
      <c r="F336" s="13">
        <f t="shared" si="96"/>
        <v>3.1E-2</v>
      </c>
      <c r="G336" s="8">
        <f>'[1]TARIFNE STAVKE od 01.10.2022'!F297</f>
        <v>0.01</v>
      </c>
      <c r="H336" s="8">
        <f>'TARIFNE STAVKE od 01.10.2022'!H297</f>
        <v>1.0200000000000001E-2</v>
      </c>
      <c r="I336" s="9">
        <f t="shared" si="97"/>
        <v>4.1200000000000001E-2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98">ROUND(D342*0.901,4)</f>
        <v>3.3E-3</v>
      </c>
      <c r="D342" s="9">
        <f t="shared" ref="D342:D344" si="99">E342/$G$9</f>
        <v>3.7029663547680667E-3</v>
      </c>
      <c r="E342" s="9">
        <v>2.7900000000000001E-2</v>
      </c>
      <c r="F342" s="13">
        <f>C342+$C$9</f>
        <v>3.1E-2</v>
      </c>
      <c r="G342" s="8">
        <f>'[1]TARIFNE STAVKE od 01.10.2022'!F301</f>
        <v>1.04E-2</v>
      </c>
      <c r="H342" s="8">
        <f>'TARIFNE STAVKE od 01.10.2022'!H301</f>
        <v>1.01E-2</v>
      </c>
      <c r="I342" s="9">
        <f>(F342+H342)</f>
        <v>4.1099999999999998E-2</v>
      </c>
    </row>
    <row r="343" spans="1:9">
      <c r="A343" s="3">
        <v>2</v>
      </c>
      <c r="B343" s="3" t="s">
        <v>25</v>
      </c>
      <c r="C343" s="9">
        <f t="shared" si="98"/>
        <v>3.3E-3</v>
      </c>
      <c r="D343" s="9">
        <f t="shared" si="99"/>
        <v>3.7029663547680667E-3</v>
      </c>
      <c r="E343" s="9">
        <v>2.7900000000000001E-2</v>
      </c>
      <c r="F343" s="13">
        <f>C343+$C$9</f>
        <v>3.1E-2</v>
      </c>
      <c r="G343" s="8">
        <f>'[1]TARIFNE STAVKE od 01.10.2022'!F302</f>
        <v>9.1999999999999998E-3</v>
      </c>
      <c r="H343" s="8">
        <f>'TARIFNE STAVKE od 01.10.2022'!H302</f>
        <v>8.9999999999999993E-3</v>
      </c>
      <c r="I343" s="9">
        <f>(F343+H343)</f>
        <v>0.04</v>
      </c>
    </row>
    <row r="344" spans="1:9">
      <c r="A344" s="3">
        <v>3</v>
      </c>
      <c r="B344" s="3" t="s">
        <v>28</v>
      </c>
      <c r="C344" s="9">
        <f t="shared" si="98"/>
        <v>3.3E-3</v>
      </c>
      <c r="D344" s="9">
        <f t="shared" si="99"/>
        <v>3.7029663547680667E-3</v>
      </c>
      <c r="E344" s="9">
        <v>2.7900000000000001E-2</v>
      </c>
      <c r="F344" s="13">
        <f>C344+$C$9</f>
        <v>3.1E-2</v>
      </c>
      <c r="G344" s="8">
        <f>'[1]TARIFNE STAVKE od 01.10.2022'!F303</f>
        <v>8.6E-3</v>
      </c>
      <c r="H344" s="8">
        <f>'TARIFNE STAVKE od 01.10.2022'!H303</f>
        <v>8.3999999999999995E-3</v>
      </c>
      <c r="I344" s="9">
        <f>(F344+H344)</f>
        <v>3.9399999999999998E-2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D15CAABF-D3FD-442C-9C39-0490A38D74C1}"/>
  </hyperlinks>
  <pageMargins left="0.39370078740157483" right="0.39370078740157483" top="1.0833333333333333" bottom="0.74803149606299213" header="0.31496062992125984" footer="0.31496062992125984"/>
  <pageSetup scale="60" orientation="portrait" r:id="rId2"/>
  <rowBreaks count="3" manualBreakCount="3">
    <brk id="52" max="16383" man="1"/>
    <brk id="100" max="16383" man="1"/>
    <brk id="1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601E1-3833-423A-930E-ABFC32985CAC}">
  <dimension ref="A1:I344"/>
  <sheetViews>
    <sheetView view="pageBreakPreview" zoomScaleNormal="100" zoomScaleSheetLayoutView="100" workbookViewId="0">
      <selection activeCell="A10" sqref="A10:I10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302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2.69E-2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>C17+$C$9</f>
        <v>3.0499999999999999E-2</v>
      </c>
      <c r="G17" s="8">
        <f>'[1]TARIFNE STAVKE od 01.10.2022'!F6</f>
        <v>6.8999999999999999E-3</v>
      </c>
      <c r="H17" s="8">
        <f>'TARIFNE STAVKE od 01.10.2022'!H6</f>
        <v>7.4000000000000003E-3</v>
      </c>
      <c r="I17" s="9">
        <f t="shared" ref="I17:I23" si="0">(F17+H17)</f>
        <v>3.7900000000000003E-2</v>
      </c>
    </row>
    <row r="18" spans="1:9">
      <c r="A18" s="3">
        <v>2</v>
      </c>
      <c r="B18" s="3" t="s">
        <v>20</v>
      </c>
      <c r="C18" s="9">
        <f t="shared" ref="C18:C23" si="1">ROUND(D18*0.901,4)</f>
        <v>3.5999999999999999E-3</v>
      </c>
      <c r="D18" s="9">
        <f t="shared" ref="D18:D23" si="2">E18/$G$9</f>
        <v>3.941867409914394E-3</v>
      </c>
      <c r="E18" s="9">
        <v>2.9700000000000001E-2</v>
      </c>
      <c r="F18" s="13">
        <f>C18+$C$9</f>
        <v>3.0499999999999999E-2</v>
      </c>
      <c r="G18" s="8">
        <f>'[1]TARIFNE STAVKE od 01.10.2022'!F7</f>
        <v>5.3E-3</v>
      </c>
      <c r="H18" s="8">
        <f>'TARIFNE STAVKE od 01.10.2022'!H7</f>
        <v>5.7000000000000002E-3</v>
      </c>
      <c r="I18" s="9">
        <f t="shared" si="0"/>
        <v>3.6199999999999996E-2</v>
      </c>
    </row>
    <row r="19" spans="1:9">
      <c r="A19" s="3">
        <v>3</v>
      </c>
      <c r="B19" s="3" t="s">
        <v>21</v>
      </c>
      <c r="C19" s="9">
        <f t="shared" si="1"/>
        <v>3.5999999999999999E-3</v>
      </c>
      <c r="D19" s="9">
        <f t="shared" si="2"/>
        <v>3.941867409914394E-3</v>
      </c>
      <c r="E19" s="9">
        <v>2.9700000000000001E-2</v>
      </c>
      <c r="F19" s="13">
        <f t="shared" ref="F19:F23" si="3">C19+$C$9</f>
        <v>3.0499999999999999E-2</v>
      </c>
      <c r="G19" s="8">
        <f>'[1]TARIFNE STAVKE od 01.10.2022'!F8</f>
        <v>5.1999999999999998E-3</v>
      </c>
      <c r="H19" s="8">
        <f>'TARIFNE STAVKE od 01.10.2022'!H8</f>
        <v>5.4999999999999997E-3</v>
      </c>
      <c r="I19" s="9">
        <f t="shared" si="0"/>
        <v>3.5999999999999997E-2</v>
      </c>
    </row>
    <row r="20" spans="1:9">
      <c r="A20" s="3">
        <v>4</v>
      </c>
      <c r="B20" s="3" t="s">
        <v>22</v>
      </c>
      <c r="C20" s="9">
        <f t="shared" si="1"/>
        <v>3.5999999999999999E-3</v>
      </c>
      <c r="D20" s="9">
        <f t="shared" si="2"/>
        <v>3.941867409914394E-3</v>
      </c>
      <c r="E20" s="9">
        <v>2.9700000000000001E-2</v>
      </c>
      <c r="F20" s="13">
        <f t="shared" si="3"/>
        <v>3.0499999999999999E-2</v>
      </c>
      <c r="G20" s="8">
        <f>'[1]TARIFNE STAVKE od 01.10.2022'!F9</f>
        <v>5.0000000000000001E-3</v>
      </c>
      <c r="H20" s="8">
        <f>'TARIFNE STAVKE od 01.10.2022'!H9</f>
        <v>5.4000000000000003E-3</v>
      </c>
      <c r="I20" s="9">
        <f t="shared" si="0"/>
        <v>3.5900000000000001E-2</v>
      </c>
    </row>
    <row r="21" spans="1:9">
      <c r="A21" s="3">
        <v>5</v>
      </c>
      <c r="B21" s="3" t="s">
        <v>23</v>
      </c>
      <c r="C21" s="9">
        <f t="shared" si="1"/>
        <v>3.5999999999999999E-3</v>
      </c>
      <c r="D21" s="9">
        <f t="shared" si="2"/>
        <v>3.941867409914394E-3</v>
      </c>
      <c r="E21" s="9">
        <v>2.9700000000000001E-2</v>
      </c>
      <c r="F21" s="13">
        <f t="shared" si="3"/>
        <v>3.0499999999999999E-2</v>
      </c>
      <c r="G21" s="8">
        <f>'[1]TARIFNE STAVKE od 01.10.2022'!F10</f>
        <v>4.7999999999999996E-3</v>
      </c>
      <c r="H21" s="8">
        <f>'TARIFNE STAVKE od 01.10.2022'!H10</f>
        <v>5.1000000000000004E-3</v>
      </c>
      <c r="I21" s="9">
        <f t="shared" si="0"/>
        <v>3.56E-2</v>
      </c>
    </row>
    <row r="22" spans="1:9">
      <c r="A22" s="3">
        <v>6</v>
      </c>
      <c r="B22" s="3" t="s">
        <v>24</v>
      </c>
      <c r="C22" s="9">
        <f t="shared" si="1"/>
        <v>3.5999999999999999E-3</v>
      </c>
      <c r="D22" s="9">
        <f t="shared" si="2"/>
        <v>3.941867409914394E-3</v>
      </c>
      <c r="E22" s="9">
        <v>2.9700000000000001E-2</v>
      </c>
      <c r="F22" s="13">
        <f t="shared" si="3"/>
        <v>3.0499999999999999E-2</v>
      </c>
      <c r="G22" s="8">
        <f>'[1]TARIFNE STAVKE od 01.10.2022'!F11</f>
        <v>4.4999999999999997E-3</v>
      </c>
      <c r="H22" s="8">
        <f>'TARIFNE STAVKE od 01.10.2022'!H11</f>
        <v>4.7999999999999996E-3</v>
      </c>
      <c r="I22" s="9">
        <f t="shared" si="0"/>
        <v>3.5299999999999998E-2</v>
      </c>
    </row>
    <row r="23" spans="1:9">
      <c r="A23" s="3">
        <v>7</v>
      </c>
      <c r="B23" s="3" t="s">
        <v>25</v>
      </c>
      <c r="C23" s="9">
        <f t="shared" si="1"/>
        <v>3.5999999999999999E-3</v>
      </c>
      <c r="D23" s="9">
        <f t="shared" si="2"/>
        <v>3.941867409914394E-3</v>
      </c>
      <c r="E23" s="9">
        <v>2.9700000000000001E-2</v>
      </c>
      <c r="F23" s="13">
        <f t="shared" si="3"/>
        <v>3.0499999999999999E-2</v>
      </c>
      <c r="G23" s="8">
        <f>'[1]TARIFNE STAVKE od 01.10.2022'!F12</f>
        <v>4.1999999999999997E-3</v>
      </c>
      <c r="H23" s="8">
        <f>'TARIFNE STAVKE od 01.10.2022'!H12</f>
        <v>4.4999999999999997E-3</v>
      </c>
      <c r="I23" s="9">
        <f t="shared" si="0"/>
        <v>3.4999999999999996E-2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>ROUND(D29*0.901,4)</f>
        <v>2.8E-3</v>
      </c>
      <c r="D29" s="9">
        <f t="shared" ref="D29:D36" si="4">E29/$G$9</f>
        <v>3.079169155219324E-3</v>
      </c>
      <c r="E29" s="9">
        <v>2.3199999999999998E-2</v>
      </c>
      <c r="F29" s="13">
        <f t="shared" ref="F29:F36" si="5">C29+$C$9</f>
        <v>2.9700000000000001E-2</v>
      </c>
      <c r="G29" s="10">
        <f>'[1]TARIFNE STAVKE od 01.10.2022'!F16</f>
        <v>4.0000000000000001E-3</v>
      </c>
      <c r="H29" s="10">
        <f>'TARIFNE STAVKE od 01.10.2022'!H16</f>
        <v>4.1999999999999997E-3</v>
      </c>
      <c r="I29" s="9">
        <f t="shared" ref="I29:I36" si="6">(F29+H29)</f>
        <v>3.39E-2</v>
      </c>
    </row>
    <row r="30" spans="1:9">
      <c r="A30" s="3">
        <v>2</v>
      </c>
      <c r="B30" s="3" t="s">
        <v>20</v>
      </c>
      <c r="C30" s="9">
        <f t="shared" ref="C30:C36" si="7">ROUND(D30*0.901,4)</f>
        <v>2.8E-3</v>
      </c>
      <c r="D30" s="9">
        <f t="shared" si="4"/>
        <v>3.079169155219324E-3</v>
      </c>
      <c r="E30" s="9">
        <v>2.3199999999999998E-2</v>
      </c>
      <c r="F30" s="13">
        <f t="shared" si="5"/>
        <v>2.9700000000000001E-2</v>
      </c>
      <c r="G30" s="10">
        <f>'[1]TARIFNE STAVKE od 01.10.2022'!F17</f>
        <v>4.0000000000000001E-3</v>
      </c>
      <c r="H30" s="10">
        <f>'TARIFNE STAVKE od 01.10.2022'!H17</f>
        <v>4.1999999999999997E-3</v>
      </c>
      <c r="I30" s="9">
        <f t="shared" si="6"/>
        <v>3.39E-2</v>
      </c>
    </row>
    <row r="31" spans="1:9">
      <c r="A31" s="3">
        <v>3</v>
      </c>
      <c r="B31" s="3" t="s">
        <v>21</v>
      </c>
      <c r="C31" s="9">
        <f t="shared" si="7"/>
        <v>2.8E-3</v>
      </c>
      <c r="D31" s="9">
        <f t="shared" si="4"/>
        <v>3.079169155219324E-3</v>
      </c>
      <c r="E31" s="9">
        <v>2.3199999999999998E-2</v>
      </c>
      <c r="F31" s="13">
        <f t="shared" si="5"/>
        <v>2.9700000000000001E-2</v>
      </c>
      <c r="G31" s="10">
        <f>'[1]TARIFNE STAVKE od 01.10.2022'!F18</f>
        <v>4.0000000000000001E-3</v>
      </c>
      <c r="H31" s="10">
        <f>'TARIFNE STAVKE od 01.10.2022'!H18</f>
        <v>4.1999999999999997E-3</v>
      </c>
      <c r="I31" s="9">
        <f t="shared" si="6"/>
        <v>3.39E-2</v>
      </c>
    </row>
    <row r="32" spans="1:9">
      <c r="A32" s="3">
        <v>4</v>
      </c>
      <c r="B32" s="3" t="s">
        <v>22</v>
      </c>
      <c r="C32" s="9">
        <f t="shared" si="7"/>
        <v>2.8E-3</v>
      </c>
      <c r="D32" s="9">
        <f t="shared" si="4"/>
        <v>3.079169155219324E-3</v>
      </c>
      <c r="E32" s="9">
        <v>2.3199999999999998E-2</v>
      </c>
      <c r="F32" s="13">
        <f t="shared" si="5"/>
        <v>2.9700000000000001E-2</v>
      </c>
      <c r="G32" s="10">
        <f>'[1]TARIFNE STAVKE od 01.10.2022'!F19</f>
        <v>3.5999999999999999E-3</v>
      </c>
      <c r="H32" s="10">
        <f>'TARIFNE STAVKE od 01.10.2022'!H19</f>
        <v>3.7000000000000002E-3</v>
      </c>
      <c r="I32" s="9">
        <f t="shared" si="6"/>
        <v>3.3399999999999999E-2</v>
      </c>
    </row>
    <row r="33" spans="1:9">
      <c r="A33" s="3">
        <v>5</v>
      </c>
      <c r="B33" s="3" t="s">
        <v>23</v>
      </c>
      <c r="C33" s="9">
        <f t="shared" si="7"/>
        <v>2.8E-3</v>
      </c>
      <c r="D33" s="9">
        <f t="shared" si="4"/>
        <v>3.079169155219324E-3</v>
      </c>
      <c r="E33" s="9">
        <v>2.3199999999999998E-2</v>
      </c>
      <c r="F33" s="13">
        <f t="shared" si="5"/>
        <v>2.9700000000000001E-2</v>
      </c>
      <c r="G33" s="10">
        <f>'[1]TARIFNE STAVKE od 01.10.2022'!F20</f>
        <v>3.5999999999999999E-3</v>
      </c>
      <c r="H33" s="10">
        <f>'TARIFNE STAVKE od 01.10.2022'!H20</f>
        <v>3.7000000000000002E-3</v>
      </c>
      <c r="I33" s="9">
        <f t="shared" si="6"/>
        <v>3.3399999999999999E-2</v>
      </c>
    </row>
    <row r="34" spans="1:9">
      <c r="A34" s="3">
        <v>6</v>
      </c>
      <c r="B34" s="3" t="s">
        <v>24</v>
      </c>
      <c r="C34" s="9">
        <f t="shared" si="7"/>
        <v>2.8E-3</v>
      </c>
      <c r="D34" s="9">
        <f t="shared" si="4"/>
        <v>3.079169155219324E-3</v>
      </c>
      <c r="E34" s="9">
        <v>2.3199999999999998E-2</v>
      </c>
      <c r="F34" s="13">
        <f t="shared" si="5"/>
        <v>2.9700000000000001E-2</v>
      </c>
      <c r="G34" s="10">
        <f>'[1]TARIFNE STAVKE od 01.10.2022'!F21</f>
        <v>3.3999999999999998E-3</v>
      </c>
      <c r="H34" s="10">
        <f>'TARIFNE STAVKE od 01.10.2022'!H21</f>
        <v>3.5000000000000001E-3</v>
      </c>
      <c r="I34" s="9">
        <f t="shared" si="6"/>
        <v>3.32E-2</v>
      </c>
    </row>
    <row r="35" spans="1:9">
      <c r="A35" s="3">
        <v>7</v>
      </c>
      <c r="B35" s="3" t="s">
        <v>25</v>
      </c>
      <c r="C35" s="9">
        <f t="shared" si="7"/>
        <v>2.8E-3</v>
      </c>
      <c r="D35" s="9">
        <f t="shared" si="4"/>
        <v>3.079169155219324E-3</v>
      </c>
      <c r="E35" s="9">
        <v>2.3199999999999998E-2</v>
      </c>
      <c r="F35" s="13">
        <f t="shared" si="5"/>
        <v>2.9700000000000001E-2</v>
      </c>
      <c r="G35" s="10">
        <f>'[1]TARIFNE STAVKE od 01.10.2022'!F22</f>
        <v>3.2000000000000002E-3</v>
      </c>
      <c r="H35" s="10">
        <f>'TARIFNE STAVKE od 01.10.2022'!H22</f>
        <v>3.3E-3</v>
      </c>
      <c r="I35" s="9">
        <f t="shared" si="6"/>
        <v>3.3000000000000002E-2</v>
      </c>
    </row>
    <row r="36" spans="1:9">
      <c r="A36" s="3">
        <v>8</v>
      </c>
      <c r="B36" s="3" t="s">
        <v>28</v>
      </c>
      <c r="C36" s="9">
        <f t="shared" si="7"/>
        <v>2.8E-3</v>
      </c>
      <c r="D36" s="9">
        <f t="shared" si="4"/>
        <v>3.079169155219324E-3</v>
      </c>
      <c r="E36" s="9">
        <v>2.3199999999999998E-2</v>
      </c>
      <c r="F36" s="13">
        <f t="shared" si="5"/>
        <v>2.9700000000000001E-2</v>
      </c>
      <c r="G36" s="10">
        <f>'[1]TARIFNE STAVKE od 01.10.2022'!F23</f>
        <v>3.0000000000000001E-3</v>
      </c>
      <c r="H36" s="10">
        <f>'TARIFNE STAVKE od 01.10.2022'!H23</f>
        <v>3.0999999999999999E-3</v>
      </c>
      <c r="I36" s="9">
        <f t="shared" si="6"/>
        <v>3.2800000000000003E-2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0.03</v>
      </c>
      <c r="G42" s="8">
        <f>'[1]TARIFNE STAVKE od 01.10.2022'!F27</f>
        <v>2.8999999999999998E-3</v>
      </c>
      <c r="H42" s="8">
        <f>'TARIFNE STAVKE od 01.10.2022'!H27</f>
        <v>3.2000000000000002E-3</v>
      </c>
      <c r="I42" s="9">
        <f>(F42+H42)</f>
        <v>3.32E-2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0.03</v>
      </c>
      <c r="G43" s="8">
        <f>'[1]TARIFNE STAVKE od 01.10.2022'!F28</f>
        <v>2.8999999999999998E-3</v>
      </c>
      <c r="H43" s="8">
        <f>'TARIFNE STAVKE od 01.10.2022'!H28</f>
        <v>3.2000000000000002E-3</v>
      </c>
      <c r="I43" s="9">
        <f>(F43+H43)</f>
        <v>3.32E-2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0.03</v>
      </c>
      <c r="G44" s="8">
        <f>'[1]TARIFNE STAVKE od 01.10.2022'!F29</f>
        <v>2.5999999999999999E-3</v>
      </c>
      <c r="H44" s="8">
        <f>'TARIFNE STAVKE od 01.10.2022'!H29</f>
        <v>2.8E-3</v>
      </c>
      <c r="I44" s="9">
        <f>(F44+H44)</f>
        <v>3.2799999999999996E-2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0.03</v>
      </c>
      <c r="G45" s="8">
        <f>'[1]TARIFNE STAVKE od 01.10.2022'!F30</f>
        <v>2.5000000000000001E-3</v>
      </c>
      <c r="H45" s="8">
        <f>'TARIFNE STAVKE od 01.10.2022'!H30</f>
        <v>2.7000000000000001E-3</v>
      </c>
      <c r="I45" s="9">
        <f>(F45+H45)</f>
        <v>3.27E-2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0.03</v>
      </c>
      <c r="G46" s="8">
        <f>'[1]TARIFNE STAVKE od 01.10.2022'!F31</f>
        <v>2.2000000000000001E-3</v>
      </c>
      <c r="H46" s="8">
        <f>'TARIFNE STAVKE od 01.10.2022'!H31</f>
        <v>2.3999999999999998E-3</v>
      </c>
      <c r="I46" s="9">
        <f>(F46+H46)</f>
        <v>3.2399999999999998E-2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0">ROUND(D48*0.901,4)</f>
        <v>3.5999999999999999E-3</v>
      </c>
      <c r="D48" s="9">
        <f t="shared" ref="D48:D51" si="11">E48/$G$9</f>
        <v>4.0347733758046315E-3</v>
      </c>
      <c r="E48" s="9">
        <v>3.04E-2</v>
      </c>
      <c r="F48" s="13">
        <f>C48+$C$9</f>
        <v>3.0499999999999999E-2</v>
      </c>
      <c r="G48" s="8">
        <f>'[1]TARIFNE STAVKE od 01.10.2022'!F35</f>
        <v>8.8999999999999999E-3</v>
      </c>
      <c r="H48" s="8">
        <f>'TARIFNE STAVKE od 01.10.2022'!H35</f>
        <v>9.4000000000000004E-3</v>
      </c>
      <c r="I48" s="9">
        <f>(F48+H48)</f>
        <v>3.9899999999999998E-2</v>
      </c>
    </row>
    <row r="49" spans="1:9">
      <c r="A49" s="3">
        <v>2</v>
      </c>
      <c r="B49" s="3" t="s">
        <v>21</v>
      </c>
      <c r="C49" s="9">
        <f t="shared" si="10"/>
        <v>3.5999999999999999E-3</v>
      </c>
      <c r="D49" s="9">
        <f t="shared" si="11"/>
        <v>4.0347733758046315E-3</v>
      </c>
      <c r="E49" s="9">
        <v>3.04E-2</v>
      </c>
      <c r="F49" s="13">
        <f>C49+$C$9</f>
        <v>3.0499999999999999E-2</v>
      </c>
      <c r="G49" s="8">
        <f>'[1]TARIFNE STAVKE od 01.10.2022'!F36</f>
        <v>8.5000000000000006E-3</v>
      </c>
      <c r="H49" s="8">
        <f>'TARIFNE STAVKE od 01.10.2022'!H36</f>
        <v>8.8999999999999999E-3</v>
      </c>
      <c r="I49" s="9">
        <f>(F49+H49)</f>
        <v>3.9399999999999998E-2</v>
      </c>
    </row>
    <row r="50" spans="1:9">
      <c r="A50" s="3">
        <v>3</v>
      </c>
      <c r="B50" s="3" t="s">
        <v>22</v>
      </c>
      <c r="C50" s="9">
        <f t="shared" si="10"/>
        <v>3.5999999999999999E-3</v>
      </c>
      <c r="D50" s="9">
        <f t="shared" si="11"/>
        <v>4.0347733758046315E-3</v>
      </c>
      <c r="E50" s="9">
        <v>3.04E-2</v>
      </c>
      <c r="F50" s="13">
        <f>C50+$C$9</f>
        <v>3.0499999999999999E-2</v>
      </c>
      <c r="G50" s="8">
        <f>'[1]TARIFNE STAVKE od 01.10.2022'!F37</f>
        <v>8.0000000000000002E-3</v>
      </c>
      <c r="H50" s="8">
        <f>'TARIFNE STAVKE od 01.10.2022'!H37</f>
        <v>8.5000000000000006E-3</v>
      </c>
      <c r="I50" s="9">
        <f>(F50+H50)</f>
        <v>3.9E-2</v>
      </c>
    </row>
    <row r="51" spans="1:9">
      <c r="A51" s="3">
        <v>4</v>
      </c>
      <c r="B51" s="3" t="s">
        <v>23</v>
      </c>
      <c r="C51" s="9">
        <f t="shared" si="10"/>
        <v>3.5999999999999999E-3</v>
      </c>
      <c r="D51" s="9">
        <f t="shared" si="11"/>
        <v>4.0347733758046315E-3</v>
      </c>
      <c r="E51" s="9">
        <v>3.04E-2</v>
      </c>
      <c r="F51" s="13">
        <f>C51+$C$9</f>
        <v>3.0499999999999999E-2</v>
      </c>
      <c r="G51" s="8">
        <f>'[1]TARIFNE STAVKE od 01.10.2022'!F38</f>
        <v>8.0000000000000002E-3</v>
      </c>
      <c r="H51" s="8">
        <f>'TARIFNE STAVKE od 01.10.2022'!H38</f>
        <v>8.5000000000000006E-3</v>
      </c>
      <c r="I51" s="9">
        <f>(F51+H51)</f>
        <v>3.9E-2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2">ROUND(D57*0.901,4)</f>
        <v>4.1000000000000003E-3</v>
      </c>
      <c r="D57" s="9">
        <f t="shared" ref="D57:D59" si="13">E57/$G$9</f>
        <v>4.539120047780211E-3</v>
      </c>
      <c r="E57" s="9">
        <v>3.4200000000000001E-2</v>
      </c>
      <c r="F57" s="13">
        <f>C57+$C$9</f>
        <v>3.1E-2</v>
      </c>
      <c r="G57" s="10">
        <f>'[1]TARIFNE STAVKE od 01.10.2022'!F42</f>
        <v>6.1999999999999998E-3</v>
      </c>
      <c r="H57" s="10">
        <f>'TARIFNE STAVKE od 01.10.2022'!H42</f>
        <v>6.6E-3</v>
      </c>
      <c r="I57" s="9">
        <f>(F57+H57)</f>
        <v>3.7600000000000001E-2</v>
      </c>
    </row>
    <row r="58" spans="1:9">
      <c r="A58" s="3">
        <v>2</v>
      </c>
      <c r="B58" s="3" t="s">
        <v>21</v>
      </c>
      <c r="C58" s="9">
        <f t="shared" si="12"/>
        <v>4.1000000000000003E-3</v>
      </c>
      <c r="D58" s="9">
        <f t="shared" si="13"/>
        <v>4.539120047780211E-3</v>
      </c>
      <c r="E58" s="9">
        <v>3.4200000000000001E-2</v>
      </c>
      <c r="F58" s="13">
        <f>C58+$C$9</f>
        <v>3.1E-2</v>
      </c>
      <c r="G58" s="10">
        <f>'[1]TARIFNE STAVKE od 01.10.2022'!F43</f>
        <v>6.1999999999999998E-3</v>
      </c>
      <c r="H58" s="10">
        <f>'TARIFNE STAVKE od 01.10.2022'!H43</f>
        <v>6.6E-3</v>
      </c>
      <c r="I58" s="9">
        <f>(F58+H58)</f>
        <v>3.7600000000000001E-2</v>
      </c>
    </row>
    <row r="59" spans="1:9">
      <c r="A59" s="3">
        <v>3</v>
      </c>
      <c r="B59" s="3" t="s">
        <v>22</v>
      </c>
      <c r="C59" s="9">
        <f t="shared" si="12"/>
        <v>4.1000000000000003E-3</v>
      </c>
      <c r="D59" s="9">
        <f t="shared" si="13"/>
        <v>4.539120047780211E-3</v>
      </c>
      <c r="E59" s="9">
        <v>3.4200000000000001E-2</v>
      </c>
      <c r="F59" s="13">
        <f>C59+$C$9</f>
        <v>3.1E-2</v>
      </c>
      <c r="G59" s="10">
        <f>'[1]TARIFNE STAVKE od 01.10.2022'!F44</f>
        <v>5.8999999999999999E-3</v>
      </c>
      <c r="H59" s="10">
        <f>'TARIFNE STAVKE od 01.10.2022'!H44</f>
        <v>6.3E-3</v>
      </c>
      <c r="I59" s="9">
        <f>(F59+H59)</f>
        <v>3.73E-2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4">ROUND(D61*0.901,4)</f>
        <v>4.1000000000000003E-3</v>
      </c>
      <c r="D61" s="9">
        <f t="shared" ref="D61:D63" si="15">E61/$G$9</f>
        <v>4.539120047780211E-3</v>
      </c>
      <c r="E61" s="9">
        <v>3.4200000000000001E-2</v>
      </c>
      <c r="F61" s="13">
        <f>C61+$C$9</f>
        <v>3.1E-2</v>
      </c>
      <c r="G61" s="10">
        <f>'[1]TARIFNE STAVKE od 01.10.2022'!F48</f>
        <v>5.5999999999999999E-3</v>
      </c>
      <c r="H61" s="10">
        <f>'TARIFNE STAVKE od 01.10.2022'!H48</f>
        <v>5.5999999999999999E-3</v>
      </c>
      <c r="I61" s="9">
        <f>(F61+H61)</f>
        <v>3.6600000000000001E-2</v>
      </c>
    </row>
    <row r="62" spans="1:9">
      <c r="A62" s="3">
        <v>2</v>
      </c>
      <c r="B62" s="3" t="s">
        <v>21</v>
      </c>
      <c r="C62" s="9">
        <f t="shared" si="14"/>
        <v>4.1000000000000003E-3</v>
      </c>
      <c r="D62" s="9">
        <f t="shared" si="15"/>
        <v>4.539120047780211E-3</v>
      </c>
      <c r="E62" s="9">
        <v>3.4200000000000001E-2</v>
      </c>
      <c r="F62" s="13">
        <f>C62+$C$9</f>
        <v>3.1E-2</v>
      </c>
      <c r="G62" s="10">
        <f>'[1]TARIFNE STAVKE od 01.10.2022'!F49</f>
        <v>5.5999999999999999E-3</v>
      </c>
      <c r="H62" s="10">
        <f>'TARIFNE STAVKE od 01.10.2022'!H49</f>
        <v>5.5999999999999999E-3</v>
      </c>
      <c r="I62" s="9">
        <f>(F62+H62)</f>
        <v>3.6600000000000001E-2</v>
      </c>
    </row>
    <row r="63" spans="1:9">
      <c r="A63" s="3">
        <v>3</v>
      </c>
      <c r="B63" s="3" t="s">
        <v>23</v>
      </c>
      <c r="C63" s="9">
        <f t="shared" si="14"/>
        <v>4.1000000000000003E-3</v>
      </c>
      <c r="D63" s="9">
        <f t="shared" si="15"/>
        <v>4.539120047780211E-3</v>
      </c>
      <c r="E63" s="9">
        <v>3.4200000000000001E-2</v>
      </c>
      <c r="F63" s="13">
        <f>C63+$C$9</f>
        <v>3.1E-2</v>
      </c>
      <c r="G63" s="10">
        <f>'[1]TARIFNE STAVKE od 01.10.2022'!F50</f>
        <v>5.1000000000000004E-3</v>
      </c>
      <c r="H63" s="10">
        <f>'TARIFNE STAVKE od 01.10.2022'!H50</f>
        <v>5.1000000000000004E-3</v>
      </c>
      <c r="I63" s="9">
        <f>(F63+H63)</f>
        <v>3.61E-2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16">ROUND(D69*0.901,4)</f>
        <v>3.5999999999999999E-3</v>
      </c>
      <c r="D69" s="9">
        <f t="shared" ref="D69:D72" si="17">E69/$G$9</f>
        <v>4.0347733758046315E-3</v>
      </c>
      <c r="E69" s="9">
        <v>3.04E-2</v>
      </c>
      <c r="F69" s="13">
        <f>C69+$C$9</f>
        <v>3.0499999999999999E-2</v>
      </c>
      <c r="G69" s="8">
        <f>'[1]TARIFNE STAVKE od 01.10.2022'!F17</f>
        <v>4.0000000000000001E-3</v>
      </c>
      <c r="H69" s="8">
        <f>'TARIFNE STAVKE od 01.10.2022'!H17</f>
        <v>4.1999999999999997E-3</v>
      </c>
      <c r="I69" s="9">
        <f>(F69+H69)</f>
        <v>3.4700000000000002E-2</v>
      </c>
    </row>
    <row r="70" spans="1:9">
      <c r="A70" s="3">
        <v>2</v>
      </c>
      <c r="B70" s="3" t="s">
        <v>21</v>
      </c>
      <c r="C70" s="9">
        <f t="shared" si="16"/>
        <v>3.5999999999999999E-3</v>
      </c>
      <c r="D70" s="9">
        <f t="shared" si="17"/>
        <v>4.0347733758046315E-3</v>
      </c>
      <c r="E70" s="9">
        <v>3.04E-2</v>
      </c>
      <c r="F70" s="13">
        <f>C70+$C$9</f>
        <v>3.0499999999999999E-2</v>
      </c>
      <c r="G70" s="8">
        <f>'[1]TARIFNE STAVKE od 01.10.2022'!F18</f>
        <v>4.0000000000000001E-3</v>
      </c>
      <c r="H70" s="8">
        <f>'TARIFNE STAVKE od 01.10.2022'!H18</f>
        <v>4.1999999999999997E-3</v>
      </c>
      <c r="I70" s="9">
        <f>(F70+H70)</f>
        <v>3.4700000000000002E-2</v>
      </c>
    </row>
    <row r="71" spans="1:9">
      <c r="A71" s="3">
        <v>3</v>
      </c>
      <c r="B71" s="3" t="s">
        <v>22</v>
      </c>
      <c r="C71" s="9">
        <f t="shared" si="16"/>
        <v>3.5999999999999999E-3</v>
      </c>
      <c r="D71" s="9">
        <f t="shared" si="17"/>
        <v>4.0347733758046315E-3</v>
      </c>
      <c r="E71" s="9">
        <v>3.04E-2</v>
      </c>
      <c r="F71" s="13">
        <f>C71+$C$9</f>
        <v>3.0499999999999999E-2</v>
      </c>
      <c r="G71" s="8">
        <f>'[1]TARIFNE STAVKE od 01.10.2022'!F19</f>
        <v>3.5999999999999999E-3</v>
      </c>
      <c r="H71" s="8">
        <f>'TARIFNE STAVKE od 01.10.2022'!H19</f>
        <v>3.7000000000000002E-3</v>
      </c>
      <c r="I71" s="9">
        <f>(F71+H71)</f>
        <v>3.4200000000000001E-2</v>
      </c>
    </row>
    <row r="72" spans="1:9">
      <c r="A72" s="3">
        <v>4</v>
      </c>
      <c r="B72" s="3" t="s">
        <v>23</v>
      </c>
      <c r="C72" s="9">
        <f t="shared" si="16"/>
        <v>3.5999999999999999E-3</v>
      </c>
      <c r="D72" s="9">
        <f t="shared" si="17"/>
        <v>4.0347733758046315E-3</v>
      </c>
      <c r="E72" s="9">
        <v>3.04E-2</v>
      </c>
      <c r="F72" s="13">
        <f>C72+$C$9</f>
        <v>3.0499999999999999E-2</v>
      </c>
      <c r="G72" s="8">
        <f>'[1]TARIFNE STAVKE od 01.10.2022'!F20</f>
        <v>3.5999999999999999E-3</v>
      </c>
      <c r="H72" s="8">
        <f>'TARIFNE STAVKE od 01.10.2022'!H20</f>
        <v>3.7000000000000002E-3</v>
      </c>
      <c r="I72" s="9">
        <f>(F72+H72)</f>
        <v>3.4200000000000001E-2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18">ROUND(D74*0.901,4)</f>
        <v>3.5999999999999999E-3</v>
      </c>
      <c r="D74" s="9">
        <f t="shared" ref="D74:D78" si="19">E74/$G$9</f>
        <v>4.0347733758046315E-3</v>
      </c>
      <c r="E74" s="9">
        <v>3.04E-2</v>
      </c>
      <c r="F74" s="13">
        <f>C74+$C$9</f>
        <v>3.0499999999999999E-2</v>
      </c>
      <c r="G74" s="8">
        <f>'[1]TARIFNE STAVKE od 01.10.2022'!F61</f>
        <v>4.7999999999999996E-3</v>
      </c>
      <c r="H74" s="8">
        <f>'TARIFNE STAVKE od 01.10.2022'!H61</f>
        <v>5.4999999999999997E-3</v>
      </c>
      <c r="I74" s="9">
        <f>(F74+H74)</f>
        <v>3.5999999999999997E-2</v>
      </c>
    </row>
    <row r="75" spans="1:9">
      <c r="A75" s="3">
        <v>2</v>
      </c>
      <c r="B75" s="3" t="s">
        <v>20</v>
      </c>
      <c r="C75" s="9">
        <f t="shared" si="18"/>
        <v>3.5999999999999999E-3</v>
      </c>
      <c r="D75" s="9">
        <f t="shared" si="19"/>
        <v>4.0347733758046315E-3</v>
      </c>
      <c r="E75" s="9">
        <v>3.04E-2</v>
      </c>
      <c r="F75" s="13">
        <f>C75+$C$9</f>
        <v>3.0499999999999999E-2</v>
      </c>
      <c r="G75" s="8">
        <f>'[1]TARIFNE STAVKE od 01.10.2022'!F62</f>
        <v>3.7000000000000002E-3</v>
      </c>
      <c r="H75" s="8">
        <f>'TARIFNE STAVKE od 01.10.2022'!H62</f>
        <v>4.3E-3</v>
      </c>
      <c r="I75" s="9">
        <f>(F75+H75)</f>
        <v>3.4799999999999998E-2</v>
      </c>
    </row>
    <row r="76" spans="1:9">
      <c r="A76" s="3">
        <v>3</v>
      </c>
      <c r="B76" s="3" t="s">
        <v>21</v>
      </c>
      <c r="C76" s="9">
        <f t="shared" si="18"/>
        <v>3.5999999999999999E-3</v>
      </c>
      <c r="D76" s="9">
        <f t="shared" si="19"/>
        <v>4.0347733758046315E-3</v>
      </c>
      <c r="E76" s="9">
        <v>3.04E-2</v>
      </c>
      <c r="F76" s="13">
        <f>C76+$C$9</f>
        <v>3.0499999999999999E-2</v>
      </c>
      <c r="G76" s="8">
        <f>'[1]TARIFNE STAVKE od 01.10.2022'!F63</f>
        <v>3.7000000000000002E-3</v>
      </c>
      <c r="H76" s="8">
        <f>'TARIFNE STAVKE od 01.10.2022'!H63</f>
        <v>4.3E-3</v>
      </c>
      <c r="I76" s="9">
        <f>(F76+H76)</f>
        <v>3.4799999999999998E-2</v>
      </c>
    </row>
    <row r="77" spans="1:9">
      <c r="A77" s="3">
        <v>4</v>
      </c>
      <c r="B77" s="3" t="s">
        <v>22</v>
      </c>
      <c r="C77" s="9">
        <f t="shared" si="18"/>
        <v>3.5999999999999999E-3</v>
      </c>
      <c r="D77" s="9">
        <f t="shared" si="19"/>
        <v>4.0347733758046315E-3</v>
      </c>
      <c r="E77" s="9">
        <v>3.04E-2</v>
      </c>
      <c r="F77" s="13">
        <f>C77+$C$9</f>
        <v>3.0499999999999999E-2</v>
      </c>
      <c r="G77" s="8">
        <f>'[1]TARIFNE STAVKE od 01.10.2022'!F64</f>
        <v>3.5000000000000001E-3</v>
      </c>
      <c r="H77" s="8">
        <f>'TARIFNE STAVKE od 01.10.2022'!H64</f>
        <v>4.0000000000000001E-3</v>
      </c>
      <c r="I77" s="9">
        <f>(F77+H77)</f>
        <v>3.4500000000000003E-2</v>
      </c>
    </row>
    <row r="78" spans="1:9">
      <c r="A78" s="3">
        <v>5</v>
      </c>
      <c r="B78" s="3" t="s">
        <v>23</v>
      </c>
      <c r="C78" s="9">
        <f t="shared" si="18"/>
        <v>3.5999999999999999E-3</v>
      </c>
      <c r="D78" s="9">
        <f t="shared" si="19"/>
        <v>4.0347733758046315E-3</v>
      </c>
      <c r="E78" s="9">
        <v>3.04E-2</v>
      </c>
      <c r="F78" s="13">
        <f>C78+$C$9</f>
        <v>3.0499999999999999E-2</v>
      </c>
      <c r="G78" s="8">
        <f>'[1]TARIFNE STAVKE od 01.10.2022'!F65</f>
        <v>3.3E-3</v>
      </c>
      <c r="H78" s="8">
        <f>'TARIFNE STAVKE od 01.10.2022'!H65</f>
        <v>3.8E-3</v>
      </c>
      <c r="I78" s="9">
        <f>(F78+H78)</f>
        <v>3.4299999999999997E-2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0">ROUND(D80*0.901,4)</f>
        <v>4.1000000000000003E-3</v>
      </c>
      <c r="D80" s="9">
        <f t="shared" ref="D80:D83" si="21">E80/$G$9</f>
        <v>4.539120047780211E-3</v>
      </c>
      <c r="E80" s="9">
        <v>3.4200000000000001E-2</v>
      </c>
      <c r="F80" s="13">
        <f>C80+$C$9</f>
        <v>3.1E-2</v>
      </c>
      <c r="G80" s="8">
        <f>'[1]TARIFNE STAVKE od 01.10.2022'!F69</f>
        <v>4.4000000000000003E-3</v>
      </c>
      <c r="H80" s="8">
        <f>'TARIFNE STAVKE od 01.10.2022'!H69</f>
        <v>4.4999999999999997E-3</v>
      </c>
      <c r="I80" s="9">
        <f>(F80+H80)</f>
        <v>3.5499999999999997E-2</v>
      </c>
    </row>
    <row r="81" spans="1:9">
      <c r="A81" s="3">
        <v>2</v>
      </c>
      <c r="B81" s="3" t="s">
        <v>20</v>
      </c>
      <c r="C81" s="9">
        <f t="shared" si="20"/>
        <v>4.1000000000000003E-3</v>
      </c>
      <c r="D81" s="9">
        <f t="shared" si="21"/>
        <v>4.539120047780211E-3</v>
      </c>
      <c r="E81" s="9">
        <v>3.4200000000000001E-2</v>
      </c>
      <c r="F81" s="13">
        <f>C81+$C$9</f>
        <v>3.1E-2</v>
      </c>
      <c r="G81" s="8">
        <f>'[1]TARIFNE STAVKE od 01.10.2022'!F70</f>
        <v>3.8E-3</v>
      </c>
      <c r="H81" s="8">
        <f>'TARIFNE STAVKE od 01.10.2022'!H70</f>
        <v>3.8999999999999998E-3</v>
      </c>
      <c r="I81" s="9">
        <f>(F81+H81)</f>
        <v>3.49E-2</v>
      </c>
    </row>
    <row r="82" spans="1:9">
      <c r="A82" s="3">
        <v>3</v>
      </c>
      <c r="B82" s="3" t="s">
        <v>21</v>
      </c>
      <c r="C82" s="9">
        <f t="shared" si="20"/>
        <v>4.1000000000000003E-3</v>
      </c>
      <c r="D82" s="9">
        <f t="shared" si="21"/>
        <v>4.539120047780211E-3</v>
      </c>
      <c r="E82" s="9">
        <v>3.4200000000000001E-2</v>
      </c>
      <c r="F82" s="13">
        <f>C82+$C$9</f>
        <v>3.1E-2</v>
      </c>
      <c r="G82" s="8">
        <f>'[1]TARIFNE STAVKE od 01.10.2022'!F71</f>
        <v>3.3999999999999998E-3</v>
      </c>
      <c r="H82" s="8">
        <f>'TARIFNE STAVKE od 01.10.2022'!H71</f>
        <v>3.5000000000000001E-3</v>
      </c>
      <c r="I82" s="9">
        <f>(F82+H82)</f>
        <v>3.4500000000000003E-2</v>
      </c>
    </row>
    <row r="83" spans="1:9">
      <c r="A83" s="3">
        <v>4</v>
      </c>
      <c r="B83" s="3" t="s">
        <v>23</v>
      </c>
      <c r="C83" s="9">
        <f t="shared" si="20"/>
        <v>4.1000000000000003E-3</v>
      </c>
      <c r="D83" s="9">
        <f t="shared" si="21"/>
        <v>4.539120047780211E-3</v>
      </c>
      <c r="E83" s="9">
        <v>3.4200000000000001E-2</v>
      </c>
      <c r="F83" s="13">
        <f>C83+$C$9</f>
        <v>3.1E-2</v>
      </c>
      <c r="G83" s="8">
        <f>'[1]TARIFNE STAVKE od 01.10.2022'!F72</f>
        <v>3.0000000000000001E-3</v>
      </c>
      <c r="H83" s="8">
        <f>'TARIFNE STAVKE od 01.10.2022'!H72</f>
        <v>3.0999999999999999E-3</v>
      </c>
      <c r="I83" s="9">
        <f>(F83+H83)</f>
        <v>3.4099999999999998E-2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2">ROUND(D89*0.901,4)</f>
        <v>3.3999999999999998E-3</v>
      </c>
      <c r="D89" s="9">
        <f t="shared" ref="D89:D95" si="23">E89/$G$9</f>
        <v>3.7427831972924545E-3</v>
      </c>
      <c r="E89" s="9">
        <v>2.8199999999999999E-2</v>
      </c>
      <c r="F89" s="13">
        <f t="shared" ref="F89:F95" si="24">C89+$C$9</f>
        <v>3.0300000000000001E-2</v>
      </c>
      <c r="G89" s="8">
        <f>'[1]TARIFNE STAVKE od 01.10.2022'!F76</f>
        <v>5.1000000000000004E-3</v>
      </c>
      <c r="H89" s="8">
        <f>'TARIFNE STAVKE od 01.10.2022'!H76</f>
        <v>5.5999999999999999E-3</v>
      </c>
      <c r="I89" s="9">
        <f t="shared" ref="I89:I95" si="25">(F89+H89)</f>
        <v>3.5900000000000001E-2</v>
      </c>
    </row>
    <row r="90" spans="1:9">
      <c r="A90" s="3">
        <v>2</v>
      </c>
      <c r="B90" s="3" t="s">
        <v>20</v>
      </c>
      <c r="C90" s="9">
        <f t="shared" si="22"/>
        <v>3.3999999999999998E-3</v>
      </c>
      <c r="D90" s="9">
        <f t="shared" si="23"/>
        <v>3.7427831972924545E-3</v>
      </c>
      <c r="E90" s="9">
        <v>2.8199999999999999E-2</v>
      </c>
      <c r="F90" s="13">
        <f t="shared" si="24"/>
        <v>3.0300000000000001E-2</v>
      </c>
      <c r="G90" s="8">
        <f>'[1]TARIFNE STAVKE od 01.10.2022'!F77</f>
        <v>4.3E-3</v>
      </c>
      <c r="H90" s="8">
        <f>'TARIFNE STAVKE od 01.10.2022'!H77</f>
        <v>4.7000000000000002E-3</v>
      </c>
      <c r="I90" s="9">
        <f t="shared" si="25"/>
        <v>3.5000000000000003E-2</v>
      </c>
    </row>
    <row r="91" spans="1:9">
      <c r="A91" s="3">
        <v>3</v>
      </c>
      <c r="B91" s="3" t="s">
        <v>21</v>
      </c>
      <c r="C91" s="9">
        <f t="shared" si="22"/>
        <v>3.3999999999999998E-3</v>
      </c>
      <c r="D91" s="9">
        <f t="shared" si="23"/>
        <v>3.7427831972924545E-3</v>
      </c>
      <c r="E91" s="9">
        <v>2.8199999999999999E-2</v>
      </c>
      <c r="F91" s="13">
        <f t="shared" si="24"/>
        <v>3.0300000000000001E-2</v>
      </c>
      <c r="G91" s="8">
        <f>'[1]TARIFNE STAVKE od 01.10.2022'!F78</f>
        <v>4.1000000000000003E-3</v>
      </c>
      <c r="H91" s="8">
        <f>'TARIFNE STAVKE od 01.10.2022'!H78</f>
        <v>4.4999999999999997E-3</v>
      </c>
      <c r="I91" s="9">
        <f t="shared" si="25"/>
        <v>3.4799999999999998E-2</v>
      </c>
    </row>
    <row r="92" spans="1:9">
      <c r="A92" s="3">
        <v>4</v>
      </c>
      <c r="B92" s="3" t="s">
        <v>22</v>
      </c>
      <c r="C92" s="9">
        <f t="shared" si="22"/>
        <v>3.3999999999999998E-3</v>
      </c>
      <c r="D92" s="9">
        <f t="shared" si="23"/>
        <v>3.7427831972924545E-3</v>
      </c>
      <c r="E92" s="9">
        <v>2.8199999999999999E-2</v>
      </c>
      <c r="F92" s="13">
        <f t="shared" si="24"/>
        <v>3.0300000000000001E-2</v>
      </c>
      <c r="G92" s="8">
        <f>'[1]TARIFNE STAVKE od 01.10.2022'!F79</f>
        <v>3.8999999999999998E-3</v>
      </c>
      <c r="H92" s="8">
        <f>'TARIFNE STAVKE od 01.10.2022'!H79</f>
        <v>4.1999999999999997E-3</v>
      </c>
      <c r="I92" s="9">
        <f t="shared" si="25"/>
        <v>3.4500000000000003E-2</v>
      </c>
    </row>
    <row r="93" spans="1:9">
      <c r="A93" s="3">
        <v>5</v>
      </c>
      <c r="B93" s="3" t="s">
        <v>23</v>
      </c>
      <c r="C93" s="9">
        <f t="shared" si="22"/>
        <v>3.3999999999999998E-3</v>
      </c>
      <c r="D93" s="9">
        <f t="shared" si="23"/>
        <v>3.7427831972924545E-3</v>
      </c>
      <c r="E93" s="9">
        <v>2.8199999999999999E-2</v>
      </c>
      <c r="F93" s="13">
        <f t="shared" si="24"/>
        <v>3.0300000000000001E-2</v>
      </c>
      <c r="G93" s="8">
        <f>'[1]TARIFNE STAVKE od 01.10.2022'!F80</f>
        <v>3.5999999999999999E-3</v>
      </c>
      <c r="H93" s="8">
        <f>'TARIFNE STAVKE od 01.10.2022'!H80</f>
        <v>4.0000000000000001E-3</v>
      </c>
      <c r="I93" s="9">
        <f t="shared" si="25"/>
        <v>3.4299999999999997E-2</v>
      </c>
    </row>
    <row r="94" spans="1:9">
      <c r="A94" s="3">
        <v>6</v>
      </c>
      <c r="B94" s="3" t="s">
        <v>24</v>
      </c>
      <c r="C94" s="9">
        <f t="shared" si="22"/>
        <v>3.3999999999999998E-3</v>
      </c>
      <c r="D94" s="9">
        <f t="shared" si="23"/>
        <v>3.7427831972924545E-3</v>
      </c>
      <c r="E94" s="9">
        <v>2.8199999999999999E-2</v>
      </c>
      <c r="F94" s="13">
        <f t="shared" si="24"/>
        <v>3.0300000000000001E-2</v>
      </c>
      <c r="G94" s="8">
        <f>'[1]TARIFNE STAVKE od 01.10.2022'!F81</f>
        <v>3.3999999999999998E-3</v>
      </c>
      <c r="H94" s="8">
        <f>'TARIFNE STAVKE od 01.10.2022'!H81</f>
        <v>3.8E-3</v>
      </c>
      <c r="I94" s="9">
        <f t="shared" si="25"/>
        <v>3.4099999999999998E-2</v>
      </c>
    </row>
    <row r="95" spans="1:9">
      <c r="A95" s="3">
        <v>7</v>
      </c>
      <c r="B95" s="3" t="s">
        <v>25</v>
      </c>
      <c r="C95" s="9">
        <f t="shared" si="22"/>
        <v>3.3999999999999998E-3</v>
      </c>
      <c r="D95" s="9">
        <f t="shared" si="23"/>
        <v>3.7427831972924545E-3</v>
      </c>
      <c r="E95" s="9">
        <v>2.8199999999999999E-2</v>
      </c>
      <c r="F95" s="13">
        <f t="shared" si="24"/>
        <v>3.0300000000000001E-2</v>
      </c>
      <c r="G95" s="8">
        <f>'[1]TARIFNE STAVKE od 01.10.2022'!F82</f>
        <v>3.3999999999999998E-3</v>
      </c>
      <c r="H95" s="8">
        <f>'TARIFNE STAVKE od 01.10.2022'!H82</f>
        <v>3.8E-3</v>
      </c>
      <c r="I95" s="9">
        <f t="shared" si="25"/>
        <v>3.4099999999999998E-2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26">ROUND(D97*0.901,4)</f>
        <v>3.3999999999999998E-3</v>
      </c>
      <c r="D97" s="9">
        <f t="shared" ref="D97:D99" si="27">E97/$G$9</f>
        <v>3.7427831972924545E-3</v>
      </c>
      <c r="E97" s="9">
        <v>2.8199999999999999E-2</v>
      </c>
      <c r="F97" s="13">
        <f>C97+$C$9</f>
        <v>3.0300000000000001E-2</v>
      </c>
      <c r="G97" s="8">
        <f>'[1]TARIFNE STAVKE od 01.10.2022'!F86</f>
        <v>2.7000000000000001E-3</v>
      </c>
      <c r="H97" s="8">
        <f>'TARIFNE STAVKE od 01.10.2022'!H86</f>
        <v>2.7000000000000001E-3</v>
      </c>
      <c r="I97" s="9">
        <f>(F97+H97)</f>
        <v>3.3000000000000002E-2</v>
      </c>
    </row>
    <row r="98" spans="1:9">
      <c r="A98" s="3">
        <v>2</v>
      </c>
      <c r="B98" s="3" t="s">
        <v>22</v>
      </c>
      <c r="C98" s="9">
        <f t="shared" si="26"/>
        <v>3.3999999999999998E-3</v>
      </c>
      <c r="D98" s="9">
        <f t="shared" si="27"/>
        <v>3.7427831972924545E-3</v>
      </c>
      <c r="E98" s="9">
        <v>2.8199999999999999E-2</v>
      </c>
      <c r="F98" s="13">
        <f>C98+$C$9</f>
        <v>3.0300000000000001E-2</v>
      </c>
      <c r="G98" s="8">
        <f>'[1]TARIFNE STAVKE od 01.10.2022'!F87</f>
        <v>2.0999999999999999E-3</v>
      </c>
      <c r="H98" s="8">
        <f>'TARIFNE STAVKE od 01.10.2022'!H87</f>
        <v>2.0999999999999999E-3</v>
      </c>
      <c r="I98" s="9">
        <f>(F98+H98)</f>
        <v>3.2399999999999998E-2</v>
      </c>
    </row>
    <row r="99" spans="1:9">
      <c r="A99" s="3">
        <v>3</v>
      </c>
      <c r="B99" s="3" t="s">
        <v>23</v>
      </c>
      <c r="C99" s="9">
        <f t="shared" si="26"/>
        <v>3.3999999999999998E-3</v>
      </c>
      <c r="D99" s="9">
        <f t="shared" si="27"/>
        <v>3.7427831972924545E-3</v>
      </c>
      <c r="E99" s="9">
        <v>2.8199999999999999E-2</v>
      </c>
      <c r="F99" s="13">
        <f>C99+$C$9</f>
        <v>3.0300000000000001E-2</v>
      </c>
      <c r="G99" s="8">
        <f>'[1]TARIFNE STAVKE od 01.10.2022'!F88</f>
        <v>2.0999999999999999E-3</v>
      </c>
      <c r="H99" s="8">
        <f>'TARIFNE STAVKE od 01.10.2022'!H88</f>
        <v>2.0999999999999999E-3</v>
      </c>
      <c r="I99" s="9">
        <f>(F99+H99)</f>
        <v>3.2399999999999998E-2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28">ROUND(D105*0.901,4)</f>
        <v>3.7000000000000002E-3</v>
      </c>
      <c r="D105" s="9">
        <f t="shared" ref="D105:D107" si="29">E105/$G$9</f>
        <v>4.1409516225363327E-3</v>
      </c>
      <c r="E105" s="9">
        <v>3.1199999999999999E-2</v>
      </c>
      <c r="F105" s="13">
        <f>C105+$C$9</f>
        <v>3.0600000000000002E-2</v>
      </c>
      <c r="G105" s="8">
        <f>'[1]TARIFNE STAVKE od 01.10.2022'!F92</f>
        <v>5.3E-3</v>
      </c>
      <c r="H105" s="8">
        <f>'TARIFNE STAVKE od 01.10.2022'!H92</f>
        <v>6.1999999999999998E-3</v>
      </c>
      <c r="I105" s="9">
        <f>(F105+H105)</f>
        <v>3.6799999999999999E-2</v>
      </c>
    </row>
    <row r="106" spans="1:9">
      <c r="A106" s="3">
        <v>2</v>
      </c>
      <c r="B106" s="3" t="s">
        <v>21</v>
      </c>
      <c r="C106" s="9">
        <f t="shared" si="28"/>
        <v>3.7000000000000002E-3</v>
      </c>
      <c r="D106" s="9">
        <f t="shared" si="29"/>
        <v>4.1409516225363327E-3</v>
      </c>
      <c r="E106" s="9">
        <v>3.1199999999999999E-2</v>
      </c>
      <c r="F106" s="13">
        <f>C106+$C$9</f>
        <v>3.0600000000000002E-2</v>
      </c>
      <c r="G106" s="8">
        <f>'[1]TARIFNE STAVKE od 01.10.2022'!F93</f>
        <v>4.1999999999999997E-3</v>
      </c>
      <c r="H106" s="8">
        <f>'TARIFNE STAVKE od 01.10.2022'!H93</f>
        <v>4.8999999999999998E-3</v>
      </c>
      <c r="I106" s="9">
        <f>(F106+H106)</f>
        <v>3.5500000000000004E-2</v>
      </c>
    </row>
    <row r="107" spans="1:9">
      <c r="A107" s="3">
        <v>3</v>
      </c>
      <c r="B107" s="3" t="s">
        <v>22</v>
      </c>
      <c r="C107" s="9">
        <f t="shared" si="28"/>
        <v>3.7000000000000002E-3</v>
      </c>
      <c r="D107" s="9">
        <f t="shared" si="29"/>
        <v>4.1409516225363327E-3</v>
      </c>
      <c r="E107" s="9">
        <v>3.1199999999999999E-2</v>
      </c>
      <c r="F107" s="13">
        <f>C107+$C$9</f>
        <v>3.0600000000000002E-2</v>
      </c>
      <c r="G107" s="8">
        <f>'[1]TARIFNE STAVKE od 01.10.2022'!F94</f>
        <v>3.8999999999999998E-3</v>
      </c>
      <c r="H107" s="8">
        <f>'TARIFNE STAVKE od 01.10.2022'!H94</f>
        <v>4.5999999999999999E-3</v>
      </c>
      <c r="I107" s="9">
        <f>(F107+H107)</f>
        <v>3.5200000000000002E-2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0">ROUND(D109*0.901,4)</f>
        <v>3.7000000000000002E-3</v>
      </c>
      <c r="D109" s="9">
        <f t="shared" ref="D109:D112" si="31">E109/$G$9</f>
        <v>4.1409516225363327E-3</v>
      </c>
      <c r="E109" s="9">
        <v>3.1199999999999999E-2</v>
      </c>
      <c r="F109" s="13">
        <f>C109+$C$9</f>
        <v>3.0600000000000002E-2</v>
      </c>
      <c r="G109" s="8">
        <f>'[1]TARIFNE STAVKE od 01.10.2022'!F98</f>
        <v>4.7999999999999996E-3</v>
      </c>
      <c r="H109" s="8">
        <f>'TARIFNE STAVKE od 01.10.2022'!H98</f>
        <v>4.4999999999999997E-3</v>
      </c>
      <c r="I109" s="9">
        <f>(F109+H109)</f>
        <v>3.5099999999999999E-2</v>
      </c>
    </row>
    <row r="110" spans="1:9">
      <c r="A110" s="3">
        <v>2</v>
      </c>
      <c r="B110" s="3" t="s">
        <v>20</v>
      </c>
      <c r="C110" s="9">
        <f t="shared" si="30"/>
        <v>3.7000000000000002E-3</v>
      </c>
      <c r="D110" s="9">
        <f t="shared" si="31"/>
        <v>4.1409516225363327E-3</v>
      </c>
      <c r="E110" s="9">
        <v>3.1199999999999999E-2</v>
      </c>
      <c r="F110" s="13">
        <f>C110+$C$9</f>
        <v>3.0600000000000002E-2</v>
      </c>
      <c r="G110" s="8">
        <f>'[1]TARIFNE STAVKE od 01.10.2022'!F99</f>
        <v>3.8E-3</v>
      </c>
      <c r="H110" s="8">
        <f>'TARIFNE STAVKE od 01.10.2022'!H99</f>
        <v>3.5999999999999999E-3</v>
      </c>
      <c r="I110" s="9">
        <f>(F110+H110)</f>
        <v>3.4200000000000001E-2</v>
      </c>
    </row>
    <row r="111" spans="1:9">
      <c r="A111" s="3">
        <v>3</v>
      </c>
      <c r="B111" s="3" t="s">
        <v>21</v>
      </c>
      <c r="C111" s="9">
        <f t="shared" si="30"/>
        <v>3.7000000000000002E-3</v>
      </c>
      <c r="D111" s="9">
        <f t="shared" si="31"/>
        <v>4.1409516225363327E-3</v>
      </c>
      <c r="E111" s="9">
        <v>3.1199999999999999E-2</v>
      </c>
      <c r="F111" s="13">
        <f>C111+$C$9</f>
        <v>3.0600000000000002E-2</v>
      </c>
      <c r="G111" s="8">
        <f>'[1]TARIFNE STAVKE od 01.10.2022'!F100</f>
        <v>3.8E-3</v>
      </c>
      <c r="H111" s="8">
        <f>'TARIFNE STAVKE od 01.10.2022'!H100</f>
        <v>3.5999999999999999E-3</v>
      </c>
      <c r="I111" s="9">
        <f>(F111+H111)</f>
        <v>3.4200000000000001E-2</v>
      </c>
    </row>
    <row r="112" spans="1:9">
      <c r="A112" s="3">
        <v>4</v>
      </c>
      <c r="B112" s="3" t="s">
        <v>23</v>
      </c>
      <c r="C112" s="9">
        <f t="shared" si="30"/>
        <v>3.7000000000000002E-3</v>
      </c>
      <c r="D112" s="9">
        <f t="shared" si="31"/>
        <v>4.1409516225363327E-3</v>
      </c>
      <c r="E112" s="9">
        <v>3.1199999999999999E-2</v>
      </c>
      <c r="F112" s="13">
        <f>C112+$C$9</f>
        <v>3.0600000000000002E-2</v>
      </c>
      <c r="G112" s="8">
        <f>'[1]TARIFNE STAVKE od 01.10.2022'!F101</f>
        <v>3.3999999999999998E-3</v>
      </c>
      <c r="H112" s="8">
        <f>'TARIFNE STAVKE od 01.10.2022'!H101</f>
        <v>3.3E-3</v>
      </c>
      <c r="I112" s="9">
        <f>(F112+H112)</f>
        <v>3.39E-2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32">ROUND(D114*0.901,4)</f>
        <v>3.7000000000000002E-3</v>
      </c>
      <c r="D114" s="9">
        <f t="shared" ref="D114:D115" si="33">E114/$G$9</f>
        <v>4.1409516225363327E-3</v>
      </c>
      <c r="E114" s="9">
        <v>3.1199999999999999E-2</v>
      </c>
      <c r="F114" s="13">
        <f>C114+$C$9</f>
        <v>3.0600000000000002E-2</v>
      </c>
      <c r="G114" s="8">
        <f>'[1]TARIFNE STAVKE od 01.10.2022'!F105</f>
        <v>3.5999999999999999E-3</v>
      </c>
      <c r="H114" s="8">
        <f>'TARIFNE STAVKE od 01.10.2022'!H105</f>
        <v>3.8E-3</v>
      </c>
      <c r="I114" s="9">
        <f>(F114+H114)</f>
        <v>3.44E-2</v>
      </c>
    </row>
    <row r="115" spans="1:9">
      <c r="A115" s="3">
        <v>2</v>
      </c>
      <c r="B115" s="3" t="s">
        <v>20</v>
      </c>
      <c r="C115" s="9">
        <f t="shared" si="32"/>
        <v>3.7000000000000002E-3</v>
      </c>
      <c r="D115" s="9">
        <f t="shared" si="33"/>
        <v>4.1409516225363327E-3</v>
      </c>
      <c r="E115" s="9">
        <v>3.1199999999999999E-2</v>
      </c>
      <c r="F115" s="13">
        <f>C115+$C$9</f>
        <v>3.0600000000000002E-2</v>
      </c>
      <c r="G115" s="8">
        <f>'[1]TARIFNE STAVKE od 01.10.2022'!F106</f>
        <v>3.5999999999999999E-3</v>
      </c>
      <c r="H115" s="8">
        <f>'TARIFNE STAVKE od 01.10.2022'!H106</f>
        <v>3.8E-3</v>
      </c>
      <c r="I115" s="9">
        <f>(F115+H115)</f>
        <v>3.44E-2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34">ROUND(D121*0.901,4)</f>
        <v>3.0000000000000001E-3</v>
      </c>
      <c r="D121" s="9">
        <f t="shared" ref="D121:D125" si="35">E121/$G$9</f>
        <v>3.3180702103656513E-3</v>
      </c>
      <c r="E121" s="9">
        <v>2.5000000000000001E-2</v>
      </c>
      <c r="F121" s="13">
        <f>C121+$C$9</f>
        <v>2.9899999999999999E-2</v>
      </c>
      <c r="G121" s="8">
        <f>'[1]TARIFNE STAVKE od 01.10.2022'!F110</f>
        <v>3.8E-3</v>
      </c>
      <c r="H121" s="8">
        <f>'TARIFNE STAVKE od 01.10.2022'!H110</f>
        <v>4.4000000000000003E-3</v>
      </c>
      <c r="I121" s="9">
        <f>(F121+H121)</f>
        <v>3.4299999999999997E-2</v>
      </c>
    </row>
    <row r="122" spans="1:9">
      <c r="A122" s="3">
        <v>2</v>
      </c>
      <c r="B122" s="3" t="s">
        <v>21</v>
      </c>
      <c r="C122" s="9">
        <f t="shared" si="34"/>
        <v>3.0000000000000001E-3</v>
      </c>
      <c r="D122" s="9">
        <f t="shared" si="35"/>
        <v>3.3180702103656513E-3</v>
      </c>
      <c r="E122" s="9">
        <v>2.5000000000000001E-2</v>
      </c>
      <c r="F122" s="13">
        <f>C122+$C$9</f>
        <v>2.9899999999999999E-2</v>
      </c>
      <c r="G122" s="8">
        <f>'[1]TARIFNE STAVKE od 01.10.2022'!F111</f>
        <v>3.0999999999999999E-3</v>
      </c>
      <c r="H122" s="8">
        <f>'TARIFNE STAVKE od 01.10.2022'!H111</f>
        <v>3.5000000000000001E-3</v>
      </c>
      <c r="I122" s="9">
        <f>(F122+H122)</f>
        <v>3.3399999999999999E-2</v>
      </c>
    </row>
    <row r="123" spans="1:9">
      <c r="A123" s="3">
        <v>3</v>
      </c>
      <c r="B123" s="3" t="s">
        <v>22</v>
      </c>
      <c r="C123" s="9">
        <f t="shared" si="34"/>
        <v>3.0000000000000001E-3</v>
      </c>
      <c r="D123" s="9">
        <f t="shared" si="35"/>
        <v>3.3180702103656513E-3</v>
      </c>
      <c r="E123" s="9">
        <v>2.5000000000000001E-2</v>
      </c>
      <c r="F123" s="13">
        <f>C123+$C$9</f>
        <v>2.9899999999999999E-2</v>
      </c>
      <c r="G123" s="8">
        <f>'[1]TARIFNE STAVKE od 01.10.2022'!F112</f>
        <v>2.8999999999999998E-3</v>
      </c>
      <c r="H123" s="8">
        <f>'TARIFNE STAVKE od 01.10.2022'!H112</f>
        <v>3.3E-3</v>
      </c>
      <c r="I123" s="9">
        <f>(F123+H123)</f>
        <v>3.32E-2</v>
      </c>
    </row>
    <row r="124" spans="1:9">
      <c r="A124" s="3">
        <v>4</v>
      </c>
      <c r="B124" s="3" t="s">
        <v>23</v>
      </c>
      <c r="C124" s="9">
        <f t="shared" si="34"/>
        <v>3.0000000000000001E-3</v>
      </c>
      <c r="D124" s="9">
        <f t="shared" si="35"/>
        <v>3.3180702103656513E-3</v>
      </c>
      <c r="E124" s="9">
        <v>2.5000000000000001E-2</v>
      </c>
      <c r="F124" s="13">
        <f>C124+$C$9</f>
        <v>2.9899999999999999E-2</v>
      </c>
      <c r="G124" s="8">
        <f>'[1]TARIFNE STAVKE od 01.10.2022'!F113</f>
        <v>2.7000000000000001E-3</v>
      </c>
      <c r="H124" s="8">
        <f>'TARIFNE STAVKE od 01.10.2022'!H113</f>
        <v>3.0999999999999999E-3</v>
      </c>
      <c r="I124" s="9">
        <f>(F124+H124)</f>
        <v>3.3000000000000002E-2</v>
      </c>
    </row>
    <row r="125" spans="1:9">
      <c r="A125" s="3">
        <v>5</v>
      </c>
      <c r="B125" s="3" t="s">
        <v>24</v>
      </c>
      <c r="C125" s="9">
        <f t="shared" si="34"/>
        <v>3.0000000000000001E-3</v>
      </c>
      <c r="D125" s="9">
        <f t="shared" si="35"/>
        <v>3.3180702103656513E-3</v>
      </c>
      <c r="E125" s="9">
        <v>2.5000000000000001E-2</v>
      </c>
      <c r="F125" s="13">
        <f>C125+$C$9</f>
        <v>2.9899999999999999E-2</v>
      </c>
      <c r="G125" s="8">
        <f>'[1]TARIFNE STAVKE od 01.10.2022'!F114</f>
        <v>2.5000000000000001E-3</v>
      </c>
      <c r="H125" s="8">
        <f>'TARIFNE STAVKE od 01.10.2022'!H114</f>
        <v>2.8999999999999998E-3</v>
      </c>
      <c r="I125" s="9">
        <f>(F125+H125)</f>
        <v>3.2799999999999996E-2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36">ROUND(D131*0.901,4)</f>
        <v>3.2000000000000002E-3</v>
      </c>
      <c r="D131" s="9">
        <f t="shared" ref="D131:D136" si="37">E131/$G$9</f>
        <v>3.5304267038290525E-3</v>
      </c>
      <c r="E131" s="9">
        <v>2.6599999999999999E-2</v>
      </c>
      <c r="F131" s="13">
        <f>C131+$C$9</f>
        <v>3.0100000000000002E-2</v>
      </c>
      <c r="G131" s="8">
        <f>'[1]TARIFNE STAVKE od 01.10.2022'!F118</f>
        <v>3.8999999999999998E-3</v>
      </c>
      <c r="H131" s="8">
        <f>'TARIFNE STAVKE od 01.10.2022'!H118</f>
        <v>4.0000000000000001E-3</v>
      </c>
      <c r="I131" s="9">
        <f t="shared" ref="I131:I136" si="38">(F131+H131)</f>
        <v>3.4100000000000005E-2</v>
      </c>
    </row>
    <row r="132" spans="1:9">
      <c r="A132" s="3">
        <v>2</v>
      </c>
      <c r="B132" s="3" t="s">
        <v>20</v>
      </c>
      <c r="C132" s="9">
        <f t="shared" si="36"/>
        <v>3.2000000000000002E-3</v>
      </c>
      <c r="D132" s="9">
        <f t="shared" si="37"/>
        <v>3.5304267038290525E-3</v>
      </c>
      <c r="E132" s="9">
        <v>2.6599999999999999E-2</v>
      </c>
      <c r="F132" s="13">
        <f t="shared" ref="F132:F136" si="39">C132+$C$9</f>
        <v>3.0100000000000002E-2</v>
      </c>
      <c r="G132" s="8">
        <f>'[1]TARIFNE STAVKE od 01.10.2022'!F119</f>
        <v>3.8999999999999998E-3</v>
      </c>
      <c r="H132" s="8">
        <f>'TARIFNE STAVKE od 01.10.2022'!H119</f>
        <v>4.0000000000000001E-3</v>
      </c>
      <c r="I132" s="9">
        <f t="shared" si="38"/>
        <v>3.4100000000000005E-2</v>
      </c>
    </row>
    <row r="133" spans="1:9">
      <c r="A133" s="3">
        <v>3</v>
      </c>
      <c r="B133" s="3" t="s">
        <v>21</v>
      </c>
      <c r="C133" s="9">
        <f t="shared" si="36"/>
        <v>3.2000000000000002E-3</v>
      </c>
      <c r="D133" s="9">
        <f t="shared" si="37"/>
        <v>3.5304267038290525E-3</v>
      </c>
      <c r="E133" s="9">
        <v>2.6599999999999999E-2</v>
      </c>
      <c r="F133" s="13">
        <f t="shared" si="39"/>
        <v>3.0100000000000002E-2</v>
      </c>
      <c r="G133" s="8">
        <f>'[1]TARIFNE STAVKE od 01.10.2022'!F120</f>
        <v>3.8999999999999998E-3</v>
      </c>
      <c r="H133" s="8">
        <f>'TARIFNE STAVKE od 01.10.2022'!H120</f>
        <v>4.0000000000000001E-3</v>
      </c>
      <c r="I133" s="9">
        <f t="shared" si="38"/>
        <v>3.4100000000000005E-2</v>
      </c>
    </row>
    <row r="134" spans="1:9">
      <c r="A134" s="3">
        <v>4</v>
      </c>
      <c r="B134" s="3" t="s">
        <v>22</v>
      </c>
      <c r="C134" s="9">
        <f t="shared" si="36"/>
        <v>3.2000000000000002E-3</v>
      </c>
      <c r="D134" s="9">
        <f t="shared" si="37"/>
        <v>3.5304267038290525E-3</v>
      </c>
      <c r="E134" s="9">
        <v>2.6599999999999999E-2</v>
      </c>
      <c r="F134" s="13">
        <f t="shared" si="39"/>
        <v>3.0100000000000002E-2</v>
      </c>
      <c r="G134" s="8">
        <f>'[1]TARIFNE STAVKE od 01.10.2022'!F121</f>
        <v>3.7000000000000002E-3</v>
      </c>
      <c r="H134" s="8">
        <f>'TARIFNE STAVKE od 01.10.2022'!H121</f>
        <v>3.8E-3</v>
      </c>
      <c r="I134" s="9">
        <f t="shared" si="38"/>
        <v>3.39E-2</v>
      </c>
    </row>
    <row r="135" spans="1:9">
      <c r="A135" s="3">
        <v>5</v>
      </c>
      <c r="B135" s="3" t="s">
        <v>23</v>
      </c>
      <c r="C135" s="9">
        <f t="shared" si="36"/>
        <v>3.2000000000000002E-3</v>
      </c>
      <c r="D135" s="9">
        <f t="shared" si="37"/>
        <v>3.5304267038290525E-3</v>
      </c>
      <c r="E135" s="9">
        <v>2.6599999999999999E-2</v>
      </c>
      <c r="F135" s="13">
        <f t="shared" si="39"/>
        <v>3.0100000000000002E-2</v>
      </c>
      <c r="G135" s="8">
        <f>'[1]TARIFNE STAVKE od 01.10.2022'!F122</f>
        <v>3.5000000000000001E-3</v>
      </c>
      <c r="H135" s="8">
        <f>'TARIFNE STAVKE od 01.10.2022'!H122</f>
        <v>3.5999999999999999E-3</v>
      </c>
      <c r="I135" s="9">
        <f t="shared" si="38"/>
        <v>3.3700000000000001E-2</v>
      </c>
    </row>
    <row r="136" spans="1:9">
      <c r="A136" s="3">
        <v>6</v>
      </c>
      <c r="B136" s="3" t="s">
        <v>24</v>
      </c>
      <c r="C136" s="9">
        <f t="shared" si="36"/>
        <v>3.2000000000000002E-3</v>
      </c>
      <c r="D136" s="9">
        <f t="shared" si="37"/>
        <v>3.5304267038290525E-3</v>
      </c>
      <c r="E136" s="9">
        <v>2.6599999999999999E-2</v>
      </c>
      <c r="F136" s="13">
        <f t="shared" si="39"/>
        <v>3.0100000000000002E-2</v>
      </c>
      <c r="G136" s="8">
        <f>'[1]TARIFNE STAVKE od 01.10.2022'!F123</f>
        <v>3.3E-3</v>
      </c>
      <c r="H136" s="8">
        <f>'TARIFNE STAVKE od 01.10.2022'!H123</f>
        <v>3.3999999999999998E-3</v>
      </c>
      <c r="I136" s="9">
        <f t="shared" si="38"/>
        <v>3.3500000000000002E-2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40">ROUND(D138*0.901,4)</f>
        <v>3.2000000000000002E-3</v>
      </c>
      <c r="D138" s="9">
        <f t="shared" ref="D138:D142" si="41">E138/$G$9</f>
        <v>3.5304267038290525E-3</v>
      </c>
      <c r="E138" s="9">
        <v>2.6599999999999999E-2</v>
      </c>
      <c r="F138" s="13">
        <f>C138+$C$9</f>
        <v>3.0100000000000002E-2</v>
      </c>
      <c r="G138" s="8">
        <f>'[1]TARIFNE STAVKE od 01.10.2022'!F127</f>
        <v>5.1999999999999998E-3</v>
      </c>
      <c r="H138" s="8">
        <f>'TARIFNE STAVKE od 01.10.2022'!H127</f>
        <v>5.7999999999999996E-3</v>
      </c>
      <c r="I138" s="9">
        <f>(F138+H138)</f>
        <v>3.5900000000000001E-2</v>
      </c>
    </row>
    <row r="139" spans="1:9">
      <c r="A139" s="3">
        <v>2</v>
      </c>
      <c r="B139" s="3" t="s">
        <v>20</v>
      </c>
      <c r="C139" s="9">
        <f t="shared" si="40"/>
        <v>3.2000000000000002E-3</v>
      </c>
      <c r="D139" s="9">
        <f t="shared" si="41"/>
        <v>3.5304267038290525E-3</v>
      </c>
      <c r="E139" s="9">
        <v>2.6599999999999999E-2</v>
      </c>
      <c r="F139" s="13">
        <f>C139+$C$9</f>
        <v>3.0100000000000002E-2</v>
      </c>
      <c r="G139" s="8">
        <f>'[1]TARIFNE STAVKE od 01.10.2022'!F128</f>
        <v>4.4000000000000003E-3</v>
      </c>
      <c r="H139" s="8">
        <f>'TARIFNE STAVKE od 01.10.2022'!H128</f>
        <v>4.8999999999999998E-3</v>
      </c>
      <c r="I139" s="9">
        <f>(F139+H139)</f>
        <v>3.5000000000000003E-2</v>
      </c>
    </row>
    <row r="140" spans="1:9">
      <c r="A140" s="3">
        <v>3</v>
      </c>
      <c r="B140" s="3" t="s">
        <v>21</v>
      </c>
      <c r="C140" s="9">
        <f t="shared" si="40"/>
        <v>3.2000000000000002E-3</v>
      </c>
      <c r="D140" s="9">
        <f t="shared" si="41"/>
        <v>3.5304267038290525E-3</v>
      </c>
      <c r="E140" s="9">
        <v>2.6599999999999999E-2</v>
      </c>
      <c r="F140" s="13">
        <f>C140+$C$9</f>
        <v>3.0100000000000002E-2</v>
      </c>
      <c r="G140" s="8">
        <f>'[1]TARIFNE STAVKE od 01.10.2022'!F129</f>
        <v>3.8999999999999998E-3</v>
      </c>
      <c r="H140" s="8">
        <f>'TARIFNE STAVKE od 01.10.2022'!H129</f>
        <v>4.4000000000000003E-3</v>
      </c>
      <c r="I140" s="9">
        <f>(F140+H140)</f>
        <v>3.4500000000000003E-2</v>
      </c>
    </row>
    <row r="141" spans="1:9">
      <c r="A141" s="3">
        <v>4</v>
      </c>
      <c r="B141" s="3" t="s">
        <v>22</v>
      </c>
      <c r="C141" s="9">
        <f t="shared" si="40"/>
        <v>3.2000000000000002E-3</v>
      </c>
      <c r="D141" s="9">
        <f t="shared" si="41"/>
        <v>3.5304267038290525E-3</v>
      </c>
      <c r="E141" s="9">
        <v>2.6599999999999999E-2</v>
      </c>
      <c r="F141" s="13">
        <f>C141+$C$9</f>
        <v>3.0100000000000002E-2</v>
      </c>
      <c r="G141" s="8">
        <f>'[1]TARIFNE STAVKE od 01.10.2022'!F130</f>
        <v>3.7000000000000002E-3</v>
      </c>
      <c r="H141" s="8">
        <f>'TARIFNE STAVKE od 01.10.2022'!H130</f>
        <v>4.1000000000000003E-3</v>
      </c>
      <c r="I141" s="9">
        <f>(F141+H141)</f>
        <v>3.4200000000000001E-2</v>
      </c>
    </row>
    <row r="142" spans="1:9">
      <c r="A142" s="3">
        <v>5</v>
      </c>
      <c r="B142" s="3" t="s">
        <v>23</v>
      </c>
      <c r="C142" s="9">
        <f t="shared" si="40"/>
        <v>3.2000000000000002E-3</v>
      </c>
      <c r="D142" s="9">
        <f t="shared" si="41"/>
        <v>3.5304267038290525E-3</v>
      </c>
      <c r="E142" s="9">
        <v>2.6599999999999999E-2</v>
      </c>
      <c r="F142" s="13">
        <f>C142+$C$9</f>
        <v>3.0100000000000002E-2</v>
      </c>
      <c r="G142" s="8">
        <f>'[1]TARIFNE STAVKE od 01.10.2022'!F131</f>
        <v>3.7000000000000002E-3</v>
      </c>
      <c r="H142" s="8">
        <f>'TARIFNE STAVKE od 01.10.2022'!H131</f>
        <v>4.1000000000000003E-3</v>
      </c>
      <c r="I142" s="9">
        <f>(F142+H142)</f>
        <v>3.4200000000000001E-2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42">ROUND(D148*0.901,4)</f>
        <v>3.0999999999999999E-3</v>
      </c>
      <c r="D148" s="9">
        <f t="shared" ref="D148:D152" si="43">E148/$G$9</f>
        <v>3.4906098613046652E-3</v>
      </c>
      <c r="E148" s="9">
        <v>2.63E-2</v>
      </c>
      <c r="F148" s="13">
        <f>C148+$C$9</f>
        <v>0.03</v>
      </c>
      <c r="G148" s="8">
        <f>'[1]TARIFNE STAVKE od 01.10.2022'!F135</f>
        <v>7.0000000000000001E-3</v>
      </c>
      <c r="H148" s="8">
        <f>'TARIFNE STAVKE od 01.10.2022'!H135</f>
        <v>7.3000000000000001E-3</v>
      </c>
      <c r="I148" s="9">
        <f>(F148+H148)</f>
        <v>3.73E-2</v>
      </c>
    </row>
    <row r="149" spans="1:9">
      <c r="A149" s="3">
        <v>2</v>
      </c>
      <c r="B149" s="3" t="s">
        <v>20</v>
      </c>
      <c r="C149" s="9">
        <f t="shared" si="42"/>
        <v>3.0999999999999999E-3</v>
      </c>
      <c r="D149" s="9">
        <f t="shared" si="43"/>
        <v>3.4906098613046652E-3</v>
      </c>
      <c r="E149" s="9">
        <v>2.63E-2</v>
      </c>
      <c r="F149" s="13">
        <f>C149+$C$9</f>
        <v>0.03</v>
      </c>
      <c r="G149" s="8">
        <f>'[1]TARIFNE STAVKE od 01.10.2022'!F136</f>
        <v>6.1000000000000004E-3</v>
      </c>
      <c r="H149" s="8">
        <f>'TARIFNE STAVKE od 01.10.2022'!H136</f>
        <v>6.4000000000000003E-3</v>
      </c>
      <c r="I149" s="9">
        <f>(F149+H149)</f>
        <v>3.6400000000000002E-2</v>
      </c>
    </row>
    <row r="150" spans="1:9">
      <c r="A150" s="3">
        <v>3</v>
      </c>
      <c r="B150" s="3" t="s">
        <v>21</v>
      </c>
      <c r="C150" s="9">
        <f t="shared" si="42"/>
        <v>3.0999999999999999E-3</v>
      </c>
      <c r="D150" s="9">
        <f t="shared" si="43"/>
        <v>3.4906098613046652E-3</v>
      </c>
      <c r="E150" s="9">
        <v>2.63E-2</v>
      </c>
      <c r="F150" s="13">
        <f>C150+$C$9</f>
        <v>0.03</v>
      </c>
      <c r="G150" s="8">
        <f>'[1]TARIFNE STAVKE od 01.10.2022'!F137</f>
        <v>5.1999999999999998E-3</v>
      </c>
      <c r="H150" s="8">
        <f>'TARIFNE STAVKE od 01.10.2022'!H137</f>
        <v>5.4000000000000003E-3</v>
      </c>
      <c r="I150" s="9">
        <f>(F150+H150)</f>
        <v>3.5400000000000001E-2</v>
      </c>
    </row>
    <row r="151" spans="1:9">
      <c r="A151" s="3">
        <v>4</v>
      </c>
      <c r="B151" s="3" t="s">
        <v>22</v>
      </c>
      <c r="C151" s="9">
        <f t="shared" si="42"/>
        <v>3.0999999999999999E-3</v>
      </c>
      <c r="D151" s="9">
        <f t="shared" si="43"/>
        <v>3.4906098613046652E-3</v>
      </c>
      <c r="E151" s="9">
        <v>2.63E-2</v>
      </c>
      <c r="F151" s="13">
        <f>C151+$C$9</f>
        <v>0.03</v>
      </c>
      <c r="G151" s="8">
        <f>'[1]TARIFNE STAVKE od 01.10.2022'!F138</f>
        <v>5.0000000000000001E-3</v>
      </c>
      <c r="H151" s="8">
        <f>'TARIFNE STAVKE od 01.10.2022'!H138</f>
        <v>5.3E-3</v>
      </c>
      <c r="I151" s="9">
        <f>(F151+H151)</f>
        <v>3.5299999999999998E-2</v>
      </c>
    </row>
    <row r="152" spans="1:9">
      <c r="A152" s="3">
        <v>5</v>
      </c>
      <c r="B152" s="3" t="s">
        <v>23</v>
      </c>
      <c r="C152" s="9">
        <f t="shared" si="42"/>
        <v>3.0999999999999999E-3</v>
      </c>
      <c r="D152" s="9">
        <f t="shared" si="43"/>
        <v>3.4906098613046652E-3</v>
      </c>
      <c r="E152" s="9">
        <v>2.63E-2</v>
      </c>
      <c r="F152" s="13">
        <f>C152+$C$9</f>
        <v>0.03</v>
      </c>
      <c r="G152" s="8">
        <f>'[1]TARIFNE STAVKE od 01.10.2022'!F139</f>
        <v>4.8999999999999998E-3</v>
      </c>
      <c r="H152" s="8">
        <f>'TARIFNE STAVKE od 01.10.2022'!H139</f>
        <v>5.1000000000000004E-3</v>
      </c>
      <c r="I152" s="9">
        <f>(F152+H152)</f>
        <v>3.5099999999999999E-2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44">ROUND(D158*0.901,4)</f>
        <v>3.2000000000000002E-3</v>
      </c>
      <c r="D158" s="9">
        <f t="shared" ref="D158:D163" si="45">E158/$G$9</f>
        <v>3.5304267038290525E-3</v>
      </c>
      <c r="E158" s="9">
        <v>2.6599999999999999E-2</v>
      </c>
      <c r="F158" s="13">
        <f t="shared" ref="F158:F163" si="46">C158+$C$9</f>
        <v>3.0100000000000002E-2</v>
      </c>
      <c r="G158" s="8">
        <f>'[1]TARIFNE STAVKE od 01.10.2022'!F143</f>
        <v>7.3000000000000001E-3</v>
      </c>
      <c r="H158" s="8">
        <f>'TARIFNE STAVKE od 01.10.2022'!H143</f>
        <v>7.1999999999999998E-3</v>
      </c>
      <c r="I158" s="9">
        <f t="shared" ref="I158:I163" si="47">(F158+H158)</f>
        <v>3.73E-2</v>
      </c>
    </row>
    <row r="159" spans="1:9">
      <c r="A159" s="3">
        <v>2</v>
      </c>
      <c r="B159" s="3" t="s">
        <v>20</v>
      </c>
      <c r="C159" s="9">
        <f t="shared" si="44"/>
        <v>3.2000000000000002E-3</v>
      </c>
      <c r="D159" s="9">
        <f t="shared" si="45"/>
        <v>3.5304267038290525E-3</v>
      </c>
      <c r="E159" s="9">
        <v>2.6599999999999999E-2</v>
      </c>
      <c r="F159" s="13">
        <f t="shared" si="46"/>
        <v>3.0100000000000002E-2</v>
      </c>
      <c r="G159" s="8">
        <f>'[1]TARIFNE STAVKE od 01.10.2022'!F144</f>
        <v>7.3000000000000001E-3</v>
      </c>
      <c r="H159" s="8">
        <f>'TARIFNE STAVKE od 01.10.2022'!H144</f>
        <v>7.1999999999999998E-3</v>
      </c>
      <c r="I159" s="9">
        <f t="shared" si="47"/>
        <v>3.73E-2</v>
      </c>
    </row>
    <row r="160" spans="1:9">
      <c r="A160" s="3">
        <v>3</v>
      </c>
      <c r="B160" s="3" t="s">
        <v>21</v>
      </c>
      <c r="C160" s="9">
        <f t="shared" si="44"/>
        <v>3.2000000000000002E-3</v>
      </c>
      <c r="D160" s="9">
        <f t="shared" si="45"/>
        <v>3.5304267038290525E-3</v>
      </c>
      <c r="E160" s="9">
        <v>2.6599999999999999E-2</v>
      </c>
      <c r="F160" s="13">
        <f t="shared" si="46"/>
        <v>3.0100000000000002E-2</v>
      </c>
      <c r="G160" s="8">
        <f>'[1]TARIFNE STAVKE od 01.10.2022'!F145</f>
        <v>5.7999999999999996E-3</v>
      </c>
      <c r="H160" s="8">
        <f>'TARIFNE STAVKE od 01.10.2022'!H145</f>
        <v>5.7999999999999996E-3</v>
      </c>
      <c r="I160" s="9">
        <f t="shared" si="47"/>
        <v>3.5900000000000001E-2</v>
      </c>
    </row>
    <row r="161" spans="1:9">
      <c r="A161" s="3">
        <v>4</v>
      </c>
      <c r="B161" s="3" t="s">
        <v>22</v>
      </c>
      <c r="C161" s="9">
        <f t="shared" si="44"/>
        <v>3.2000000000000002E-3</v>
      </c>
      <c r="D161" s="9">
        <f t="shared" si="45"/>
        <v>3.5304267038290525E-3</v>
      </c>
      <c r="E161" s="9">
        <v>2.6599999999999999E-2</v>
      </c>
      <c r="F161" s="13">
        <f t="shared" si="46"/>
        <v>3.0100000000000002E-2</v>
      </c>
      <c r="G161" s="8">
        <f>'[1]TARIFNE STAVKE od 01.10.2022'!F146</f>
        <v>5.4000000000000003E-3</v>
      </c>
      <c r="H161" s="8">
        <f>'TARIFNE STAVKE od 01.10.2022'!H146</f>
        <v>5.4000000000000003E-3</v>
      </c>
      <c r="I161" s="9">
        <f t="shared" si="47"/>
        <v>3.5500000000000004E-2</v>
      </c>
    </row>
    <row r="162" spans="1:9">
      <c r="A162" s="3">
        <v>5</v>
      </c>
      <c r="B162" s="3" t="s">
        <v>23</v>
      </c>
      <c r="C162" s="9">
        <f t="shared" si="44"/>
        <v>3.2000000000000002E-3</v>
      </c>
      <c r="D162" s="9">
        <f t="shared" si="45"/>
        <v>3.5304267038290525E-3</v>
      </c>
      <c r="E162" s="9">
        <v>2.6599999999999999E-2</v>
      </c>
      <c r="F162" s="13">
        <f t="shared" si="46"/>
        <v>3.0100000000000002E-2</v>
      </c>
      <c r="G162" s="8">
        <f>'[1]TARIFNE STAVKE od 01.10.2022'!F147</f>
        <v>5.1000000000000004E-3</v>
      </c>
      <c r="H162" s="8">
        <f>'TARIFNE STAVKE od 01.10.2022'!H147</f>
        <v>5.1000000000000004E-3</v>
      </c>
      <c r="I162" s="9">
        <f t="shared" si="47"/>
        <v>3.5200000000000002E-2</v>
      </c>
    </row>
    <row r="163" spans="1:9">
      <c r="A163" s="3">
        <v>6</v>
      </c>
      <c r="B163" s="3" t="s">
        <v>24</v>
      </c>
      <c r="C163" s="9">
        <f t="shared" si="44"/>
        <v>3.2000000000000002E-3</v>
      </c>
      <c r="D163" s="9">
        <f t="shared" si="45"/>
        <v>3.5304267038290525E-3</v>
      </c>
      <c r="E163" s="9">
        <v>2.6599999999999999E-2</v>
      </c>
      <c r="F163" s="13">
        <f t="shared" si="46"/>
        <v>3.0100000000000002E-2</v>
      </c>
      <c r="G163" s="8">
        <f>'[1]TARIFNE STAVKE od 01.10.2022'!F148</f>
        <v>4.7000000000000002E-3</v>
      </c>
      <c r="H163" s="8">
        <f>'TARIFNE STAVKE od 01.10.2022'!H148</f>
        <v>4.7000000000000002E-3</v>
      </c>
      <c r="I163" s="9">
        <f t="shared" si="47"/>
        <v>3.4800000000000005E-2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48">ROUND(D169*0.901,4)</f>
        <v>3.2000000000000002E-3</v>
      </c>
      <c r="D169" s="9">
        <f t="shared" ref="D169:D174" si="49">E169/$G$9</f>
        <v>3.5304267038290525E-3</v>
      </c>
      <c r="E169" s="9">
        <v>2.6599999999999999E-2</v>
      </c>
      <c r="F169" s="13">
        <f t="shared" ref="F169:F174" si="50">C169+$C$9</f>
        <v>3.0100000000000002E-2</v>
      </c>
      <c r="G169" s="76">
        <f>'[1]TARIFNE STAVKE od 01.10.2022'!F152</f>
        <v>4.5999999999999999E-3</v>
      </c>
      <c r="H169" s="76">
        <f>'TARIFNE STAVKE od 01.10.2022'!H152</f>
        <v>4.7999999999999996E-3</v>
      </c>
      <c r="I169" s="9">
        <f t="shared" ref="I169:I174" si="51">(F169+H169)</f>
        <v>3.49E-2</v>
      </c>
    </row>
    <row r="170" spans="1:9">
      <c r="A170" s="3">
        <v>2</v>
      </c>
      <c r="B170" s="3" t="s">
        <v>20</v>
      </c>
      <c r="C170" s="9">
        <f t="shared" si="48"/>
        <v>3.2000000000000002E-3</v>
      </c>
      <c r="D170" s="9">
        <f t="shared" si="49"/>
        <v>3.5304267038290525E-3</v>
      </c>
      <c r="E170" s="9">
        <v>2.6599999999999999E-2</v>
      </c>
      <c r="F170" s="13">
        <f t="shared" si="50"/>
        <v>3.0100000000000002E-2</v>
      </c>
      <c r="G170" s="76">
        <f>'[1]TARIFNE STAVKE od 01.10.2022'!F153</f>
        <v>4.5999999999999999E-3</v>
      </c>
      <c r="H170" s="76">
        <f>'TARIFNE STAVKE od 01.10.2022'!H153</f>
        <v>4.7999999999999996E-3</v>
      </c>
      <c r="I170" s="9">
        <f t="shared" si="51"/>
        <v>3.49E-2</v>
      </c>
    </row>
    <row r="171" spans="1:9">
      <c r="A171" s="3">
        <v>3</v>
      </c>
      <c r="B171" s="3" t="s">
        <v>21</v>
      </c>
      <c r="C171" s="9">
        <f t="shared" si="48"/>
        <v>3.2000000000000002E-3</v>
      </c>
      <c r="D171" s="9">
        <f t="shared" si="49"/>
        <v>3.5304267038290525E-3</v>
      </c>
      <c r="E171" s="9">
        <v>2.6599999999999999E-2</v>
      </c>
      <c r="F171" s="13">
        <f t="shared" si="50"/>
        <v>3.0100000000000002E-2</v>
      </c>
      <c r="G171" s="76">
        <f>'[1]TARIFNE STAVKE od 01.10.2022'!F154</f>
        <v>3.7000000000000002E-3</v>
      </c>
      <c r="H171" s="76">
        <f>'TARIFNE STAVKE od 01.10.2022'!H154</f>
        <v>3.8E-3</v>
      </c>
      <c r="I171" s="9">
        <f t="shared" si="51"/>
        <v>3.39E-2</v>
      </c>
    </row>
    <row r="172" spans="1:9">
      <c r="A172" s="3">
        <v>4</v>
      </c>
      <c r="B172" s="3" t="s">
        <v>22</v>
      </c>
      <c r="C172" s="9">
        <f t="shared" si="48"/>
        <v>3.2000000000000002E-3</v>
      </c>
      <c r="D172" s="9">
        <f t="shared" si="49"/>
        <v>3.5304267038290525E-3</v>
      </c>
      <c r="E172" s="9">
        <v>2.6599999999999999E-2</v>
      </c>
      <c r="F172" s="13">
        <f t="shared" si="50"/>
        <v>3.0100000000000002E-2</v>
      </c>
      <c r="G172" s="76">
        <f>'[1]TARIFNE STAVKE od 01.10.2022'!F155</f>
        <v>3.5000000000000001E-3</v>
      </c>
      <c r="H172" s="76">
        <f>'TARIFNE STAVKE od 01.10.2022'!H155</f>
        <v>3.5999999999999999E-3</v>
      </c>
      <c r="I172" s="9">
        <f t="shared" si="51"/>
        <v>3.3700000000000001E-2</v>
      </c>
    </row>
    <row r="173" spans="1:9">
      <c r="A173" s="3">
        <v>5</v>
      </c>
      <c r="B173" s="3" t="s">
        <v>23</v>
      </c>
      <c r="C173" s="9">
        <f t="shared" si="48"/>
        <v>3.2000000000000002E-3</v>
      </c>
      <c r="D173" s="9">
        <f t="shared" si="49"/>
        <v>3.5304267038290525E-3</v>
      </c>
      <c r="E173" s="9">
        <v>2.6599999999999999E-2</v>
      </c>
      <c r="F173" s="13">
        <f t="shared" si="50"/>
        <v>3.0100000000000002E-2</v>
      </c>
      <c r="G173" s="76">
        <f>'[1]TARIFNE STAVKE od 01.10.2022'!F156</f>
        <v>3.2000000000000002E-3</v>
      </c>
      <c r="H173" s="76">
        <f>'TARIFNE STAVKE od 01.10.2022'!H156</f>
        <v>3.3E-3</v>
      </c>
      <c r="I173" s="9">
        <f t="shared" si="51"/>
        <v>3.3399999999999999E-2</v>
      </c>
    </row>
    <row r="174" spans="1:9">
      <c r="A174" s="3">
        <v>6</v>
      </c>
      <c r="B174" s="3" t="s">
        <v>24</v>
      </c>
      <c r="C174" s="9">
        <f t="shared" si="48"/>
        <v>3.2000000000000002E-3</v>
      </c>
      <c r="D174" s="9">
        <f t="shared" si="49"/>
        <v>3.5304267038290525E-3</v>
      </c>
      <c r="E174" s="9">
        <v>2.6599999999999999E-2</v>
      </c>
      <c r="F174" s="13">
        <f t="shared" si="50"/>
        <v>3.0100000000000002E-2</v>
      </c>
      <c r="G174" s="76">
        <f>'[1]TARIFNE STAVKE od 01.10.2022'!F157</f>
        <v>3.0000000000000001E-3</v>
      </c>
      <c r="H174" s="76">
        <f>'TARIFNE STAVKE od 01.10.2022'!H157</f>
        <v>3.0999999999999999E-3</v>
      </c>
      <c r="I174" s="9">
        <f t="shared" si="51"/>
        <v>3.32E-2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52">ROUND(D180*0.901,4)</f>
        <v>3.2000000000000002E-3</v>
      </c>
      <c r="D180" s="9">
        <f t="shared" ref="D180:D182" si="53">E180/$G$9</f>
        <v>3.5304267038290525E-3</v>
      </c>
      <c r="E180" s="9">
        <v>2.6599999999999999E-2</v>
      </c>
      <c r="F180" s="13">
        <f>C180+$C$9</f>
        <v>3.0100000000000002E-2</v>
      </c>
      <c r="G180" s="8">
        <f>'[1]TARIFNE STAVKE od 01.10.2022'!F161</f>
        <v>3.5999999999999999E-3</v>
      </c>
      <c r="H180" s="8">
        <f>'TARIFNE STAVKE od 01.10.2022'!H161</f>
        <v>3.8999999999999998E-3</v>
      </c>
      <c r="I180" s="9">
        <f>(F180+H180)</f>
        <v>3.4000000000000002E-2</v>
      </c>
    </row>
    <row r="181" spans="1:9">
      <c r="A181" s="3">
        <v>2</v>
      </c>
      <c r="B181" s="3" t="s">
        <v>21</v>
      </c>
      <c r="C181" s="9">
        <f t="shared" si="52"/>
        <v>3.2000000000000002E-3</v>
      </c>
      <c r="D181" s="9">
        <f t="shared" si="53"/>
        <v>3.5304267038290525E-3</v>
      </c>
      <c r="E181" s="9">
        <v>2.6599999999999999E-2</v>
      </c>
      <c r="F181" s="13">
        <f>C181+$C$9</f>
        <v>3.0100000000000002E-2</v>
      </c>
      <c r="G181" s="8">
        <f>'[1]TARIFNE STAVKE od 01.10.2022'!F162</f>
        <v>3.5999999999999999E-3</v>
      </c>
      <c r="H181" s="8">
        <f>'TARIFNE STAVKE od 01.10.2022'!H162</f>
        <v>3.8E-3</v>
      </c>
      <c r="I181" s="9">
        <f>(F181+H181)</f>
        <v>3.39E-2</v>
      </c>
    </row>
    <row r="182" spans="1:9">
      <c r="A182" s="3">
        <v>3</v>
      </c>
      <c r="B182" s="3" t="s">
        <v>23</v>
      </c>
      <c r="C182" s="9">
        <f t="shared" si="52"/>
        <v>3.2000000000000002E-3</v>
      </c>
      <c r="D182" s="9">
        <f t="shared" si="53"/>
        <v>3.5304267038290525E-3</v>
      </c>
      <c r="E182" s="9">
        <v>2.6599999999999999E-2</v>
      </c>
      <c r="F182" s="13">
        <f>C182+$C$9</f>
        <v>3.0100000000000002E-2</v>
      </c>
      <c r="G182" s="8">
        <f>'[1]TARIFNE STAVKE od 01.10.2022'!F163</f>
        <v>3.3E-3</v>
      </c>
      <c r="H182" s="8">
        <f>'TARIFNE STAVKE od 01.10.2022'!H163</f>
        <v>3.5000000000000001E-3</v>
      </c>
      <c r="I182" s="9">
        <f>(F182+H182)</f>
        <v>3.3600000000000005E-2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54">ROUND(D188*0.901,4)</f>
        <v>3.2000000000000002E-3</v>
      </c>
      <c r="D188" s="9">
        <f t="shared" ref="D188:D191" si="55">E188/$G$9</f>
        <v>3.5304267038290525E-3</v>
      </c>
      <c r="E188" s="9">
        <v>2.6599999999999999E-2</v>
      </c>
      <c r="F188" s="13">
        <f>C188+$C$9</f>
        <v>3.0100000000000002E-2</v>
      </c>
      <c r="G188" s="8">
        <f>'[1]TARIFNE STAVKE od 01.10.2022'!F167</f>
        <v>8.3000000000000001E-3</v>
      </c>
      <c r="H188" s="8">
        <f>'TARIFNE STAVKE od 01.10.2022'!H167</f>
        <v>8.3000000000000001E-3</v>
      </c>
      <c r="I188" s="9">
        <f>(F188+H188)</f>
        <v>3.8400000000000004E-2</v>
      </c>
    </row>
    <row r="189" spans="1:9">
      <c r="A189" s="3">
        <v>2</v>
      </c>
      <c r="B189" s="3" t="s">
        <v>21</v>
      </c>
      <c r="C189" s="9">
        <f t="shared" si="54"/>
        <v>3.2000000000000002E-3</v>
      </c>
      <c r="D189" s="9">
        <f t="shared" si="55"/>
        <v>3.5304267038290525E-3</v>
      </c>
      <c r="E189" s="9">
        <v>2.6599999999999999E-2</v>
      </c>
      <c r="F189" s="13">
        <f>C189+$C$9</f>
        <v>3.0100000000000002E-2</v>
      </c>
      <c r="G189" s="8">
        <f>'[1]TARIFNE STAVKE od 01.10.2022'!F168</f>
        <v>7.9000000000000008E-3</v>
      </c>
      <c r="H189" s="8">
        <f>'TARIFNE STAVKE od 01.10.2022'!H168</f>
        <v>7.9000000000000008E-3</v>
      </c>
      <c r="I189" s="9">
        <f>(F189+H189)</f>
        <v>3.8000000000000006E-2</v>
      </c>
    </row>
    <row r="190" spans="1:9">
      <c r="A190" s="3">
        <v>3</v>
      </c>
      <c r="B190" s="3" t="s">
        <v>23</v>
      </c>
      <c r="C190" s="9">
        <f t="shared" si="54"/>
        <v>3.2000000000000002E-3</v>
      </c>
      <c r="D190" s="9">
        <f t="shared" si="55"/>
        <v>3.5304267038290525E-3</v>
      </c>
      <c r="E190" s="9">
        <v>2.6599999999999999E-2</v>
      </c>
      <c r="F190" s="13">
        <f>C190+$C$9</f>
        <v>3.0100000000000002E-2</v>
      </c>
      <c r="G190" s="8">
        <f>'[1]TARIFNE STAVKE od 01.10.2022'!F169</f>
        <v>7.0000000000000001E-3</v>
      </c>
      <c r="H190" s="8">
        <f>'TARIFNE STAVKE od 01.10.2022'!H169</f>
        <v>7.0000000000000001E-3</v>
      </c>
      <c r="I190" s="9">
        <f>(F190+H190)</f>
        <v>3.7100000000000001E-2</v>
      </c>
    </row>
    <row r="191" spans="1:9">
      <c r="A191" s="3">
        <v>4</v>
      </c>
      <c r="B191" s="3" t="s">
        <v>25</v>
      </c>
      <c r="C191" s="9">
        <f t="shared" si="54"/>
        <v>3.2000000000000002E-3</v>
      </c>
      <c r="D191" s="9">
        <f t="shared" si="55"/>
        <v>3.5304267038290525E-3</v>
      </c>
      <c r="E191" s="9">
        <v>2.6599999999999999E-2</v>
      </c>
      <c r="F191" s="13">
        <f>C191+$C$9</f>
        <v>3.0100000000000002E-2</v>
      </c>
      <c r="G191" s="8">
        <f>'[1]TARIFNE STAVKE od 01.10.2022'!F170</f>
        <v>5.0000000000000001E-3</v>
      </c>
      <c r="H191" s="8">
        <f>'TARIFNE STAVKE od 01.10.2022'!H170</f>
        <v>5.0000000000000001E-3</v>
      </c>
      <c r="I191" s="9">
        <f>(F191+H191)</f>
        <v>3.5099999999999999E-2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56">ROUND(D197*0.901,4)</f>
        <v>3.0999999999999999E-3</v>
      </c>
      <c r="D197" s="9">
        <f t="shared" ref="D197:D201" si="57">E197/$G$9</f>
        <v>3.4375207379388146E-3</v>
      </c>
      <c r="E197" s="9">
        <v>2.5899999999999999E-2</v>
      </c>
      <c r="F197" s="13">
        <f>C197+$C$9</f>
        <v>0.03</v>
      </c>
      <c r="G197" s="76">
        <f>'[1]TARIFNE STAVKE od 01.10.2022'!F174</f>
        <v>3.5000000000000001E-3</v>
      </c>
      <c r="H197" s="76">
        <f>'TARIFNE STAVKE od 01.10.2022'!H174</f>
        <v>4.4000000000000003E-3</v>
      </c>
      <c r="I197" s="9">
        <f>(F197+H197)</f>
        <v>3.44E-2</v>
      </c>
    </row>
    <row r="198" spans="1:9">
      <c r="A198" s="3">
        <v>2</v>
      </c>
      <c r="B198" s="3" t="s">
        <v>20</v>
      </c>
      <c r="C198" s="9">
        <f t="shared" si="56"/>
        <v>3.0999999999999999E-3</v>
      </c>
      <c r="D198" s="9">
        <f t="shared" si="57"/>
        <v>3.4375207379388146E-3</v>
      </c>
      <c r="E198" s="9">
        <v>2.5899999999999999E-2</v>
      </c>
      <c r="F198" s="13">
        <f>C198+$C$9</f>
        <v>0.03</v>
      </c>
      <c r="G198" s="76">
        <f>'[1]TARIFNE STAVKE od 01.10.2022'!F175</f>
        <v>3.5000000000000001E-3</v>
      </c>
      <c r="H198" s="76">
        <f>'TARIFNE STAVKE od 01.10.2022'!H175</f>
        <v>4.4000000000000003E-3</v>
      </c>
      <c r="I198" s="9">
        <f>(F198+H198)</f>
        <v>3.44E-2</v>
      </c>
    </row>
    <row r="199" spans="1:9">
      <c r="A199" s="3">
        <v>3</v>
      </c>
      <c r="B199" s="3" t="s">
        <v>21</v>
      </c>
      <c r="C199" s="9">
        <f t="shared" si="56"/>
        <v>3.0999999999999999E-3</v>
      </c>
      <c r="D199" s="9">
        <f t="shared" si="57"/>
        <v>3.4375207379388146E-3</v>
      </c>
      <c r="E199" s="9">
        <v>2.5899999999999999E-2</v>
      </c>
      <c r="F199" s="13">
        <f>C199+$C$9</f>
        <v>0.03</v>
      </c>
      <c r="G199" s="76">
        <f>'[1]TARIFNE STAVKE od 01.10.2022'!F176</f>
        <v>3.2000000000000002E-3</v>
      </c>
      <c r="H199" s="76">
        <f>'TARIFNE STAVKE od 01.10.2022'!H176</f>
        <v>3.8999999999999998E-3</v>
      </c>
      <c r="I199" s="9">
        <f>(F199+H199)</f>
        <v>3.39E-2</v>
      </c>
    </row>
    <row r="200" spans="1:9">
      <c r="A200" s="3">
        <v>4</v>
      </c>
      <c r="B200" s="3" t="s">
        <v>22</v>
      </c>
      <c r="C200" s="9">
        <f t="shared" si="56"/>
        <v>3.0999999999999999E-3</v>
      </c>
      <c r="D200" s="9">
        <f t="shared" si="57"/>
        <v>3.4375207379388146E-3</v>
      </c>
      <c r="E200" s="9">
        <v>2.5899999999999999E-2</v>
      </c>
      <c r="F200" s="13">
        <f>C200+$C$9</f>
        <v>0.03</v>
      </c>
      <c r="G200" s="76">
        <f>'[1]TARIFNE STAVKE od 01.10.2022'!F177</f>
        <v>3.2000000000000002E-3</v>
      </c>
      <c r="H200" s="76">
        <f>'TARIFNE STAVKE od 01.10.2022'!H177</f>
        <v>3.8999999999999998E-3</v>
      </c>
      <c r="I200" s="9">
        <f>(F200+H200)</f>
        <v>3.39E-2</v>
      </c>
    </row>
    <row r="201" spans="1:9">
      <c r="A201" s="3">
        <v>5</v>
      </c>
      <c r="B201" s="3" t="s">
        <v>23</v>
      </c>
      <c r="C201" s="9">
        <f t="shared" si="56"/>
        <v>3.0999999999999999E-3</v>
      </c>
      <c r="D201" s="9">
        <f t="shared" si="57"/>
        <v>3.4375207379388146E-3</v>
      </c>
      <c r="E201" s="9">
        <v>2.5899999999999999E-2</v>
      </c>
      <c r="F201" s="13">
        <f>C201+$C$9</f>
        <v>0.03</v>
      </c>
      <c r="G201" s="76">
        <f>'[1]TARIFNE STAVKE od 01.10.2022'!F178</f>
        <v>2.8E-3</v>
      </c>
      <c r="H201" s="76">
        <f>'TARIFNE STAVKE od 01.10.2022'!H178</f>
        <v>3.5000000000000001E-3</v>
      </c>
      <c r="I201" s="9">
        <f>(F201+H201)</f>
        <v>3.3500000000000002E-2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58">ROUND(D207*0.901,4)</f>
        <v>3.0999999999999999E-3</v>
      </c>
      <c r="D207" s="9">
        <f t="shared" ref="D207:D211" si="59">E207/$G$9</f>
        <v>3.4375207379388146E-3</v>
      </c>
      <c r="E207" s="9">
        <v>2.5899999999999999E-2</v>
      </c>
      <c r="F207" s="13">
        <f>C207+$C$9</f>
        <v>0.03</v>
      </c>
      <c r="G207" s="8">
        <f>'[1]TARIFNE STAVKE od 01.10.2022'!F16</f>
        <v>4.0000000000000001E-3</v>
      </c>
      <c r="H207" s="8">
        <f>'TARIFNE STAVKE od 01.10.2022'!H16</f>
        <v>4.1999999999999997E-3</v>
      </c>
      <c r="I207" s="9">
        <f>(F207+H207)</f>
        <v>3.4200000000000001E-2</v>
      </c>
    </row>
    <row r="208" spans="1:9">
      <c r="A208" s="3">
        <v>2</v>
      </c>
      <c r="B208" s="3" t="s">
        <v>20</v>
      </c>
      <c r="C208" s="9">
        <f t="shared" si="58"/>
        <v>3.0999999999999999E-3</v>
      </c>
      <c r="D208" s="9">
        <f t="shared" si="59"/>
        <v>3.4375207379388146E-3</v>
      </c>
      <c r="E208" s="9">
        <v>2.5899999999999999E-2</v>
      </c>
      <c r="F208" s="13">
        <f>C208+$C$9</f>
        <v>0.03</v>
      </c>
      <c r="G208" s="8">
        <f>'[1]TARIFNE STAVKE od 01.10.2022'!F17</f>
        <v>4.0000000000000001E-3</v>
      </c>
      <c r="H208" s="8">
        <f>'TARIFNE STAVKE od 01.10.2022'!H17</f>
        <v>4.1999999999999997E-3</v>
      </c>
      <c r="I208" s="9">
        <f>(F208+H208)</f>
        <v>3.4200000000000001E-2</v>
      </c>
    </row>
    <row r="209" spans="1:9">
      <c r="A209" s="3">
        <v>3</v>
      </c>
      <c r="B209" s="3" t="s">
        <v>21</v>
      </c>
      <c r="C209" s="9">
        <f t="shared" si="58"/>
        <v>3.0999999999999999E-3</v>
      </c>
      <c r="D209" s="9">
        <f t="shared" si="59"/>
        <v>3.4375207379388146E-3</v>
      </c>
      <c r="E209" s="9">
        <v>2.5899999999999999E-2</v>
      </c>
      <c r="F209" s="13">
        <f>C209+$C$9</f>
        <v>0.03</v>
      </c>
      <c r="G209" s="8">
        <f>'[1]TARIFNE STAVKE od 01.10.2022'!F18</f>
        <v>4.0000000000000001E-3</v>
      </c>
      <c r="H209" s="8">
        <f>'TARIFNE STAVKE od 01.10.2022'!H18</f>
        <v>4.1999999999999997E-3</v>
      </c>
      <c r="I209" s="9">
        <f>(F209+H209)</f>
        <v>3.4200000000000001E-2</v>
      </c>
    </row>
    <row r="210" spans="1:9">
      <c r="A210" s="3">
        <v>4</v>
      </c>
      <c r="B210" s="3" t="s">
        <v>22</v>
      </c>
      <c r="C210" s="9">
        <f t="shared" si="58"/>
        <v>3.0999999999999999E-3</v>
      </c>
      <c r="D210" s="9">
        <f t="shared" si="59"/>
        <v>3.4375207379388146E-3</v>
      </c>
      <c r="E210" s="9">
        <v>2.5899999999999999E-2</v>
      </c>
      <c r="F210" s="13">
        <f>C210+$C$9</f>
        <v>0.03</v>
      </c>
      <c r="G210" s="8">
        <f>'[1]TARIFNE STAVKE od 01.10.2022'!F19</f>
        <v>3.5999999999999999E-3</v>
      </c>
      <c r="H210" s="8">
        <f>'TARIFNE STAVKE od 01.10.2022'!H19</f>
        <v>3.7000000000000002E-3</v>
      </c>
      <c r="I210" s="9">
        <f>(F210+H210)</f>
        <v>3.3700000000000001E-2</v>
      </c>
    </row>
    <row r="211" spans="1:9">
      <c r="A211" s="3">
        <v>5</v>
      </c>
      <c r="B211" s="3" t="s">
        <v>23</v>
      </c>
      <c r="C211" s="9">
        <f t="shared" si="58"/>
        <v>3.0999999999999999E-3</v>
      </c>
      <c r="D211" s="9">
        <f t="shared" si="59"/>
        <v>3.4375207379388146E-3</v>
      </c>
      <c r="E211" s="9">
        <v>2.5899999999999999E-2</v>
      </c>
      <c r="F211" s="13">
        <f>C211+$C$9</f>
        <v>0.03</v>
      </c>
      <c r="G211" s="8">
        <f>'[1]TARIFNE STAVKE od 01.10.2022'!F20</f>
        <v>3.5999999999999999E-3</v>
      </c>
      <c r="H211" s="8">
        <f>'TARIFNE STAVKE od 01.10.2022'!H20</f>
        <v>3.7000000000000002E-3</v>
      </c>
      <c r="I211" s="9">
        <f>(F211+H211)</f>
        <v>3.3700000000000001E-2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60">ROUND(D213*0.901,4)</f>
        <v>3.0999999999999999E-3</v>
      </c>
      <c r="D213" s="9">
        <f t="shared" ref="D213:D221" si="61">E213/$G$9</f>
        <v>3.4375207379388146E-3</v>
      </c>
      <c r="E213" s="9">
        <v>2.5899999999999999E-2</v>
      </c>
      <c r="F213" s="13">
        <f>C213+$C$9</f>
        <v>0.03</v>
      </c>
      <c r="G213" s="8">
        <f>'[1]TARIFNE STAVKE od 01.10.2022'!F190</f>
        <v>4.8999999999999998E-3</v>
      </c>
      <c r="H213" s="8">
        <f>'TARIFNE STAVKE od 01.10.2022'!H190</f>
        <v>5.4000000000000003E-3</v>
      </c>
      <c r="I213" s="9">
        <f>(F213+H213)</f>
        <v>3.5400000000000001E-2</v>
      </c>
    </row>
    <row r="214" spans="1:9">
      <c r="A214" s="3">
        <v>2</v>
      </c>
      <c r="B214" s="3" t="s">
        <v>21</v>
      </c>
      <c r="C214" s="9">
        <f t="shared" si="60"/>
        <v>3.0999999999999999E-3</v>
      </c>
      <c r="D214" s="9">
        <f t="shared" si="61"/>
        <v>3.4375207379388146E-3</v>
      </c>
      <c r="E214" s="9">
        <v>2.5899999999999999E-2</v>
      </c>
      <c r="F214" s="13">
        <f>C214+$C$9</f>
        <v>0.03</v>
      </c>
      <c r="G214" s="8">
        <f>'[1]TARIFNE STAVKE od 01.10.2022'!F191</f>
        <v>4.8999999999999998E-3</v>
      </c>
      <c r="H214" s="8">
        <f>'TARIFNE STAVKE od 01.10.2022'!H191</f>
        <v>5.4000000000000003E-3</v>
      </c>
      <c r="I214" s="9">
        <f>(F214+H214)</f>
        <v>3.5400000000000001E-2</v>
      </c>
    </row>
    <row r="215" spans="1:9">
      <c r="A215" s="3">
        <v>3</v>
      </c>
      <c r="B215" s="3" t="s">
        <v>22</v>
      </c>
      <c r="C215" s="9">
        <f t="shared" si="60"/>
        <v>3.0999999999999999E-3</v>
      </c>
      <c r="D215" s="9">
        <f t="shared" si="61"/>
        <v>3.4375207379388146E-3</v>
      </c>
      <c r="E215" s="9">
        <v>2.5899999999999999E-2</v>
      </c>
      <c r="F215" s="13">
        <f>C215+$C$9</f>
        <v>0.03</v>
      </c>
      <c r="G215" s="8">
        <f>'[1]TARIFNE STAVKE od 01.10.2022'!F192</f>
        <v>4.5999999999999999E-3</v>
      </c>
      <c r="H215" s="8">
        <f>'TARIFNE STAVKE od 01.10.2022'!H192</f>
        <v>5.1000000000000004E-3</v>
      </c>
      <c r="I215" s="9">
        <f>(F215+H215)</f>
        <v>3.5099999999999999E-2</v>
      </c>
    </row>
    <row r="216" spans="1:9">
      <c r="A216" s="3">
        <v>4</v>
      </c>
      <c r="B216" s="3" t="s">
        <v>23</v>
      </c>
      <c r="C216" s="9">
        <f t="shared" si="60"/>
        <v>3.0999999999999999E-3</v>
      </c>
      <c r="D216" s="9">
        <f t="shared" si="61"/>
        <v>3.4375207379388146E-3</v>
      </c>
      <c r="E216" s="9">
        <v>2.5899999999999999E-2</v>
      </c>
      <c r="F216" s="13">
        <f>C216+$C$9</f>
        <v>0.03</v>
      </c>
      <c r="G216" s="8">
        <f>'[1]TARIFNE STAVKE od 01.10.2022'!F193</f>
        <v>4.4000000000000003E-3</v>
      </c>
      <c r="H216" s="8">
        <f>'TARIFNE STAVKE od 01.10.2022'!H193</f>
        <v>4.8999999999999998E-3</v>
      </c>
      <c r="I216" s="9">
        <f>(F216+H216)</f>
        <v>3.49E-2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60"/>
        <v>3.0999999999999999E-3</v>
      </c>
      <c r="D218" s="9">
        <f t="shared" si="61"/>
        <v>3.4375207379388146E-3</v>
      </c>
      <c r="E218" s="9">
        <v>2.5899999999999999E-2</v>
      </c>
      <c r="F218" s="13">
        <f>C218+$C$9</f>
        <v>0.03</v>
      </c>
      <c r="G218" s="8">
        <f>'[1]TARIFNE STAVKE od 01.10.2022'!F197</f>
        <v>5.4999999999999997E-3</v>
      </c>
      <c r="H218" s="8">
        <f>'TARIFNE STAVKE od 01.10.2022'!H197</f>
        <v>6.0000000000000001E-3</v>
      </c>
      <c r="I218" s="9">
        <f>(F218+H218)</f>
        <v>3.5999999999999997E-2</v>
      </c>
    </row>
    <row r="219" spans="1:9">
      <c r="A219" s="3">
        <v>2</v>
      </c>
      <c r="B219" s="3" t="s">
        <v>21</v>
      </c>
      <c r="C219" s="9">
        <f t="shared" si="60"/>
        <v>3.0999999999999999E-3</v>
      </c>
      <c r="D219" s="9">
        <f t="shared" si="61"/>
        <v>3.4375207379388146E-3</v>
      </c>
      <c r="E219" s="9">
        <v>2.5899999999999999E-2</v>
      </c>
      <c r="F219" s="13">
        <f>C219+$C$9</f>
        <v>0.03</v>
      </c>
      <c r="G219" s="8">
        <f>'[1]TARIFNE STAVKE od 01.10.2022'!F198</f>
        <v>4.4000000000000003E-3</v>
      </c>
      <c r="H219" s="8">
        <f>'TARIFNE STAVKE od 01.10.2022'!H198</f>
        <v>4.7999999999999996E-3</v>
      </c>
      <c r="I219" s="9">
        <f>(F219+H219)</f>
        <v>3.4799999999999998E-2</v>
      </c>
    </row>
    <row r="220" spans="1:9">
      <c r="A220" s="3">
        <v>3</v>
      </c>
      <c r="B220" s="3" t="s">
        <v>22</v>
      </c>
      <c r="C220" s="9">
        <f t="shared" si="60"/>
        <v>3.0999999999999999E-3</v>
      </c>
      <c r="D220" s="9">
        <f t="shared" si="61"/>
        <v>3.4375207379388146E-3</v>
      </c>
      <c r="E220" s="9">
        <v>2.5899999999999999E-2</v>
      </c>
      <c r="F220" s="13">
        <f>C220+$C$9</f>
        <v>0.03</v>
      </c>
      <c r="G220" s="8">
        <f>'[1]TARIFNE STAVKE od 01.10.2022'!F199</f>
        <v>4.1000000000000003E-3</v>
      </c>
      <c r="H220" s="8">
        <f>'TARIFNE STAVKE od 01.10.2022'!H199</f>
        <v>4.4999999999999997E-3</v>
      </c>
      <c r="I220" s="9">
        <f>(F220+H220)</f>
        <v>3.4499999999999996E-2</v>
      </c>
    </row>
    <row r="221" spans="1:9">
      <c r="A221" s="3">
        <v>4</v>
      </c>
      <c r="B221" s="3" t="s">
        <v>23</v>
      </c>
      <c r="C221" s="9">
        <f t="shared" si="60"/>
        <v>3.0999999999999999E-3</v>
      </c>
      <c r="D221" s="9">
        <f t="shared" si="61"/>
        <v>3.4375207379388146E-3</v>
      </c>
      <c r="E221" s="9">
        <v>2.5899999999999999E-2</v>
      </c>
      <c r="F221" s="13">
        <f>C221+$C$9</f>
        <v>0.03</v>
      </c>
      <c r="G221" s="8">
        <f>'[1]TARIFNE STAVKE od 01.10.2022'!F200</f>
        <v>3.8E-3</v>
      </c>
      <c r="H221" s="8">
        <f>'TARIFNE STAVKE od 01.10.2022'!H200</f>
        <v>4.1999999999999997E-3</v>
      </c>
      <c r="I221" s="9">
        <f>(F221+H221)</f>
        <v>3.4200000000000001E-2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62">ROUND(D227*0.901,4)</f>
        <v>3.5000000000000001E-3</v>
      </c>
      <c r="D227" s="9">
        <f t="shared" ref="D227:D230" si="63">E227/$G$9</f>
        <v>3.9153228482314683E-3</v>
      </c>
      <c r="E227" s="9">
        <v>2.9499999999999998E-2</v>
      </c>
      <c r="F227" s="13">
        <f>C227+$C$9</f>
        <v>3.04E-2</v>
      </c>
      <c r="G227" s="8">
        <f>'[1]TARIFNE STAVKE od 01.10.2022'!F204</f>
        <v>6.1000000000000004E-3</v>
      </c>
      <c r="H227" s="8">
        <f>'TARIFNE STAVKE od 01.10.2022'!H204</f>
        <v>6.7999999999999996E-3</v>
      </c>
      <c r="I227" s="9">
        <f>(F227+H227)</f>
        <v>3.7199999999999997E-2</v>
      </c>
    </row>
    <row r="228" spans="1:9">
      <c r="A228" s="3">
        <v>2</v>
      </c>
      <c r="B228" s="3" t="s">
        <v>20</v>
      </c>
      <c r="C228" s="9">
        <f t="shared" si="62"/>
        <v>3.5000000000000001E-3</v>
      </c>
      <c r="D228" s="9">
        <f t="shared" si="63"/>
        <v>3.9153228482314683E-3</v>
      </c>
      <c r="E228" s="9">
        <v>2.9499999999999998E-2</v>
      </c>
      <c r="F228" s="13">
        <f>C228+$C$9</f>
        <v>3.04E-2</v>
      </c>
      <c r="G228" s="8">
        <f>'[1]TARIFNE STAVKE od 01.10.2022'!F205</f>
        <v>4.7000000000000002E-3</v>
      </c>
      <c r="H228" s="8">
        <f>'TARIFNE STAVKE od 01.10.2022'!H205</f>
        <v>5.1999999999999998E-3</v>
      </c>
      <c r="I228" s="9">
        <f>(F228+H228)</f>
        <v>3.56E-2</v>
      </c>
    </row>
    <row r="229" spans="1:9">
      <c r="A229" s="3">
        <v>3</v>
      </c>
      <c r="B229" s="3" t="s">
        <v>21</v>
      </c>
      <c r="C229" s="9">
        <f t="shared" si="62"/>
        <v>3.5000000000000001E-3</v>
      </c>
      <c r="D229" s="9">
        <f t="shared" si="63"/>
        <v>3.9153228482314683E-3</v>
      </c>
      <c r="E229" s="9">
        <v>2.9499999999999998E-2</v>
      </c>
      <c r="F229" s="13">
        <f>C229+$C$9</f>
        <v>3.04E-2</v>
      </c>
      <c r="G229" s="8">
        <f>'[1]TARIFNE STAVKE od 01.10.2022'!F206</f>
        <v>4.0000000000000001E-3</v>
      </c>
      <c r="H229" s="8">
        <f>'TARIFNE STAVKE od 01.10.2022'!H206</f>
        <v>4.4000000000000003E-3</v>
      </c>
      <c r="I229" s="9">
        <f>(F229+H229)</f>
        <v>3.4799999999999998E-2</v>
      </c>
    </row>
    <row r="230" spans="1:9">
      <c r="A230" s="3">
        <v>4</v>
      </c>
      <c r="B230" s="3" t="s">
        <v>23</v>
      </c>
      <c r="C230" s="9">
        <f t="shared" si="62"/>
        <v>3.5000000000000001E-3</v>
      </c>
      <c r="D230" s="9">
        <f t="shared" si="63"/>
        <v>3.9153228482314683E-3</v>
      </c>
      <c r="E230" s="9">
        <v>2.9499999999999998E-2</v>
      </c>
      <c r="F230" s="13">
        <f>C230+$C$9</f>
        <v>3.04E-2</v>
      </c>
      <c r="G230" s="8">
        <f>'[1]TARIFNE STAVKE od 01.10.2022'!F207</f>
        <v>3.5000000000000001E-3</v>
      </c>
      <c r="H230" s="8">
        <f>'TARIFNE STAVKE od 01.10.2022'!H207</f>
        <v>3.8999999999999998E-3</v>
      </c>
      <c r="I230" s="9">
        <f>(F230+H230)</f>
        <v>3.4299999999999997E-2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64">ROUND(D236*0.901,4)</f>
        <v>4.4000000000000003E-3</v>
      </c>
      <c r="D236" s="9">
        <f t="shared" ref="D236:D243" si="65">E236/$G$9</f>
        <v>4.9240161921826264E-3</v>
      </c>
      <c r="E236" s="9">
        <v>3.7100000000000001E-2</v>
      </c>
      <c r="F236" s="13">
        <f t="shared" ref="F236:F243" si="66">C236+$C$9</f>
        <v>3.1300000000000001E-2</v>
      </c>
      <c r="G236" s="8">
        <f>'[1]TARIFNE STAVKE od 01.10.2022'!F211</f>
        <v>6.1000000000000004E-3</v>
      </c>
      <c r="H236" s="8">
        <f>'TARIFNE STAVKE od 01.10.2022'!H211</f>
        <v>6.7999999999999996E-3</v>
      </c>
      <c r="I236" s="9">
        <f t="shared" ref="I236:I243" si="67">(F236+H236)</f>
        <v>3.8100000000000002E-2</v>
      </c>
    </row>
    <row r="237" spans="1:9">
      <c r="A237" s="3">
        <v>2</v>
      </c>
      <c r="B237" s="3" t="s">
        <v>20</v>
      </c>
      <c r="C237" s="9">
        <f t="shared" si="64"/>
        <v>4.4000000000000003E-3</v>
      </c>
      <c r="D237" s="9">
        <f t="shared" si="65"/>
        <v>4.9240161921826264E-3</v>
      </c>
      <c r="E237" s="9">
        <v>3.7100000000000001E-2</v>
      </c>
      <c r="F237" s="13">
        <f t="shared" si="66"/>
        <v>3.1300000000000001E-2</v>
      </c>
      <c r="G237" s="8">
        <f>'[1]TARIFNE STAVKE od 01.10.2022'!F212</f>
        <v>4.7000000000000002E-3</v>
      </c>
      <c r="H237" s="8">
        <f>'TARIFNE STAVKE od 01.10.2022'!H212</f>
        <v>5.1999999999999998E-3</v>
      </c>
      <c r="I237" s="9">
        <f t="shared" si="67"/>
        <v>3.6500000000000005E-2</v>
      </c>
    </row>
    <row r="238" spans="1:9">
      <c r="A238" s="3">
        <v>3</v>
      </c>
      <c r="B238" s="3" t="s">
        <v>21</v>
      </c>
      <c r="C238" s="9">
        <f t="shared" si="64"/>
        <v>4.4000000000000003E-3</v>
      </c>
      <c r="D238" s="9">
        <f t="shared" si="65"/>
        <v>4.9240161921826264E-3</v>
      </c>
      <c r="E238" s="9">
        <v>3.7100000000000001E-2</v>
      </c>
      <c r="F238" s="13">
        <f t="shared" si="66"/>
        <v>3.1300000000000001E-2</v>
      </c>
      <c r="G238" s="8">
        <f>'[1]TARIFNE STAVKE od 01.10.2022'!F213</f>
        <v>4.0000000000000001E-3</v>
      </c>
      <c r="H238" s="8">
        <f>'TARIFNE STAVKE od 01.10.2022'!H213</f>
        <v>4.4000000000000003E-3</v>
      </c>
      <c r="I238" s="9">
        <f t="shared" si="67"/>
        <v>3.5700000000000003E-2</v>
      </c>
    </row>
    <row r="239" spans="1:9">
      <c r="A239" s="3">
        <v>4</v>
      </c>
      <c r="B239" s="3" t="s">
        <v>22</v>
      </c>
      <c r="C239" s="9">
        <f t="shared" si="64"/>
        <v>4.4000000000000003E-3</v>
      </c>
      <c r="D239" s="9">
        <f t="shared" si="65"/>
        <v>4.9240161921826264E-3</v>
      </c>
      <c r="E239" s="9">
        <v>3.7100000000000001E-2</v>
      </c>
      <c r="F239" s="13">
        <f t="shared" si="66"/>
        <v>3.1300000000000001E-2</v>
      </c>
      <c r="G239" s="8">
        <f>'[1]TARIFNE STAVKE od 01.10.2022'!F214</f>
        <v>3.8E-3</v>
      </c>
      <c r="H239" s="8">
        <f>'TARIFNE STAVKE od 01.10.2022'!H214</f>
        <v>4.1999999999999997E-3</v>
      </c>
      <c r="I239" s="9">
        <f t="shared" si="67"/>
        <v>3.5500000000000004E-2</v>
      </c>
    </row>
    <row r="240" spans="1:9">
      <c r="A240" s="3">
        <v>5</v>
      </c>
      <c r="B240" s="3" t="s">
        <v>23</v>
      </c>
      <c r="C240" s="9">
        <f t="shared" si="64"/>
        <v>4.4000000000000003E-3</v>
      </c>
      <c r="D240" s="9">
        <f t="shared" si="65"/>
        <v>4.9240161921826264E-3</v>
      </c>
      <c r="E240" s="9">
        <v>3.7100000000000001E-2</v>
      </c>
      <c r="F240" s="13">
        <f t="shared" si="66"/>
        <v>3.1300000000000001E-2</v>
      </c>
      <c r="G240" s="8">
        <f>'[1]TARIFNE STAVKE od 01.10.2022'!F215</f>
        <v>3.5000000000000001E-3</v>
      </c>
      <c r="H240" s="8">
        <f>'TARIFNE STAVKE od 01.10.2022'!H215</f>
        <v>3.8999999999999998E-3</v>
      </c>
      <c r="I240" s="9">
        <f t="shared" si="67"/>
        <v>3.5200000000000002E-2</v>
      </c>
    </row>
    <row r="241" spans="1:9">
      <c r="A241" s="3">
        <v>6</v>
      </c>
      <c r="B241" s="3" t="s">
        <v>24</v>
      </c>
      <c r="C241" s="9">
        <f t="shared" si="64"/>
        <v>4.4000000000000003E-3</v>
      </c>
      <c r="D241" s="9">
        <f t="shared" si="65"/>
        <v>4.9240161921826264E-3</v>
      </c>
      <c r="E241" s="9">
        <v>3.7100000000000001E-2</v>
      </c>
      <c r="F241" s="13">
        <f t="shared" si="66"/>
        <v>3.1300000000000001E-2</v>
      </c>
      <c r="G241" s="8">
        <f>'[1]TARIFNE STAVKE od 01.10.2022'!F216</f>
        <v>3.3E-3</v>
      </c>
      <c r="H241" s="8">
        <f>'TARIFNE STAVKE od 01.10.2022'!H216</f>
        <v>3.7000000000000002E-3</v>
      </c>
      <c r="I241" s="9">
        <f t="shared" si="67"/>
        <v>3.5000000000000003E-2</v>
      </c>
    </row>
    <row r="242" spans="1:9">
      <c r="A242" s="3">
        <v>7</v>
      </c>
      <c r="B242" s="3" t="s">
        <v>25</v>
      </c>
      <c r="C242" s="9">
        <f t="shared" si="64"/>
        <v>4.4000000000000003E-3</v>
      </c>
      <c r="D242" s="9">
        <f t="shared" si="65"/>
        <v>4.9240161921826264E-3</v>
      </c>
      <c r="E242" s="9">
        <v>3.7100000000000001E-2</v>
      </c>
      <c r="F242" s="13">
        <f t="shared" si="66"/>
        <v>3.1300000000000001E-2</v>
      </c>
      <c r="G242" s="8">
        <f>'[1]TARIFNE STAVKE od 01.10.2022'!F217</f>
        <v>3.0999999999999999E-3</v>
      </c>
      <c r="H242" s="8">
        <f>'TARIFNE STAVKE od 01.10.2022'!H217</f>
        <v>3.3999999999999998E-3</v>
      </c>
      <c r="I242" s="9">
        <f t="shared" si="67"/>
        <v>3.4700000000000002E-2</v>
      </c>
    </row>
    <row r="243" spans="1:9">
      <c r="A243" s="3">
        <v>8</v>
      </c>
      <c r="B243" s="3" t="s">
        <v>28</v>
      </c>
      <c r="C243" s="9">
        <f t="shared" si="64"/>
        <v>4.4000000000000003E-3</v>
      </c>
      <c r="D243" s="9">
        <f t="shared" si="65"/>
        <v>4.9240161921826264E-3</v>
      </c>
      <c r="E243" s="9">
        <v>3.7100000000000001E-2</v>
      </c>
      <c r="F243" s="13">
        <f t="shared" si="66"/>
        <v>3.1300000000000001E-2</v>
      </c>
      <c r="G243" s="8">
        <f>'[1]TARIFNE STAVKE od 01.10.2022'!F218</f>
        <v>2.8E-3</v>
      </c>
      <c r="H243" s="8">
        <f>'TARIFNE STAVKE od 01.10.2022'!H218</f>
        <v>3.0999999999999999E-3</v>
      </c>
      <c r="I243" s="9">
        <f t="shared" si="67"/>
        <v>3.44E-2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68">ROUND(D249*0.901,4)</f>
        <v>4.4000000000000003E-3</v>
      </c>
      <c r="D249" s="9">
        <f t="shared" ref="D249:D255" si="69">E249/$G$9</f>
        <v>4.9240161921826264E-3</v>
      </c>
      <c r="E249" s="9">
        <v>3.7100000000000001E-2</v>
      </c>
      <c r="F249" s="13">
        <f t="shared" ref="F249:F255" si="70">C249+$C$9</f>
        <v>3.1300000000000001E-2</v>
      </c>
      <c r="G249" s="8">
        <f>'[1]TARIFNE STAVKE od 01.10.2022'!F222</f>
        <v>6.1000000000000004E-3</v>
      </c>
      <c r="H249" s="8">
        <f>'TARIFNE STAVKE od 01.10.2022'!H222</f>
        <v>6.7999999999999996E-3</v>
      </c>
      <c r="I249" s="9">
        <f t="shared" ref="I249:I255" si="71">(F249+H249)</f>
        <v>3.8100000000000002E-2</v>
      </c>
    </row>
    <row r="250" spans="1:9">
      <c r="A250" s="3">
        <v>2</v>
      </c>
      <c r="B250" s="3" t="s">
        <v>20</v>
      </c>
      <c r="C250" s="9">
        <f t="shared" si="68"/>
        <v>4.4000000000000003E-3</v>
      </c>
      <c r="D250" s="9">
        <f t="shared" si="69"/>
        <v>4.9240161921826264E-3</v>
      </c>
      <c r="E250" s="9">
        <v>3.7100000000000001E-2</v>
      </c>
      <c r="F250" s="13">
        <f t="shared" si="70"/>
        <v>3.1300000000000001E-2</v>
      </c>
      <c r="G250" s="8">
        <f>'[1]TARIFNE STAVKE od 01.10.2022'!F223</f>
        <v>4.7000000000000002E-3</v>
      </c>
      <c r="H250" s="8">
        <f>'TARIFNE STAVKE od 01.10.2022'!H223</f>
        <v>5.1999999999999998E-3</v>
      </c>
      <c r="I250" s="9">
        <f t="shared" si="71"/>
        <v>3.6500000000000005E-2</v>
      </c>
    </row>
    <row r="251" spans="1:9">
      <c r="A251" s="3">
        <v>3</v>
      </c>
      <c r="B251" s="3" t="s">
        <v>21</v>
      </c>
      <c r="C251" s="9">
        <f t="shared" si="68"/>
        <v>4.4000000000000003E-3</v>
      </c>
      <c r="D251" s="9">
        <f t="shared" si="69"/>
        <v>4.9240161921826264E-3</v>
      </c>
      <c r="E251" s="9">
        <v>3.7100000000000001E-2</v>
      </c>
      <c r="F251" s="13">
        <f t="shared" si="70"/>
        <v>3.1300000000000001E-2</v>
      </c>
      <c r="G251" s="8">
        <f>'[1]TARIFNE STAVKE od 01.10.2022'!F224</f>
        <v>4.0000000000000001E-3</v>
      </c>
      <c r="H251" s="8">
        <f>'TARIFNE STAVKE od 01.10.2022'!H224</f>
        <v>4.4000000000000003E-3</v>
      </c>
      <c r="I251" s="9">
        <f t="shared" si="71"/>
        <v>3.5700000000000003E-2</v>
      </c>
    </row>
    <row r="252" spans="1:9">
      <c r="A252" s="3">
        <v>4</v>
      </c>
      <c r="B252" s="3" t="s">
        <v>22</v>
      </c>
      <c r="C252" s="9">
        <f t="shared" si="68"/>
        <v>4.4000000000000003E-3</v>
      </c>
      <c r="D252" s="9">
        <f t="shared" si="69"/>
        <v>4.9240161921826264E-3</v>
      </c>
      <c r="E252" s="9">
        <v>3.7100000000000001E-2</v>
      </c>
      <c r="F252" s="13">
        <f t="shared" si="70"/>
        <v>3.1300000000000001E-2</v>
      </c>
      <c r="G252" s="8">
        <f>'[1]TARIFNE STAVKE od 01.10.2022'!F225</f>
        <v>3.8E-3</v>
      </c>
      <c r="H252" s="8">
        <f>'TARIFNE STAVKE od 01.10.2022'!H225</f>
        <v>4.1999999999999997E-3</v>
      </c>
      <c r="I252" s="9">
        <f t="shared" si="71"/>
        <v>3.5500000000000004E-2</v>
      </c>
    </row>
    <row r="253" spans="1:9">
      <c r="A253" s="3">
        <v>5</v>
      </c>
      <c r="B253" s="3" t="s">
        <v>23</v>
      </c>
      <c r="C253" s="9">
        <f t="shared" si="68"/>
        <v>4.4000000000000003E-3</v>
      </c>
      <c r="D253" s="9">
        <f t="shared" si="69"/>
        <v>4.9240161921826264E-3</v>
      </c>
      <c r="E253" s="9">
        <v>3.7100000000000001E-2</v>
      </c>
      <c r="F253" s="13">
        <f t="shared" si="70"/>
        <v>3.1300000000000001E-2</v>
      </c>
      <c r="G253" s="8">
        <f>'[1]TARIFNE STAVKE od 01.10.2022'!F226</f>
        <v>3.5000000000000001E-3</v>
      </c>
      <c r="H253" s="8">
        <f>'TARIFNE STAVKE od 01.10.2022'!H226</f>
        <v>3.8999999999999998E-3</v>
      </c>
      <c r="I253" s="9">
        <f t="shared" si="71"/>
        <v>3.5200000000000002E-2</v>
      </c>
    </row>
    <row r="254" spans="1:9">
      <c r="A254" s="3">
        <v>6</v>
      </c>
      <c r="B254" s="3" t="s">
        <v>24</v>
      </c>
      <c r="C254" s="9">
        <f t="shared" si="68"/>
        <v>4.4000000000000003E-3</v>
      </c>
      <c r="D254" s="9">
        <f t="shared" si="69"/>
        <v>4.9240161921826264E-3</v>
      </c>
      <c r="E254" s="9">
        <v>3.7100000000000001E-2</v>
      </c>
      <c r="F254" s="13">
        <f t="shared" si="70"/>
        <v>3.1300000000000001E-2</v>
      </c>
      <c r="G254" s="8">
        <f>'[1]TARIFNE STAVKE od 01.10.2022'!F227</f>
        <v>3.3E-3</v>
      </c>
      <c r="H254" s="8">
        <f>'TARIFNE STAVKE od 01.10.2022'!H227</f>
        <v>3.7000000000000002E-3</v>
      </c>
      <c r="I254" s="9">
        <f t="shared" si="71"/>
        <v>3.5000000000000003E-2</v>
      </c>
    </row>
    <row r="255" spans="1:9">
      <c r="A255" s="3">
        <v>7</v>
      </c>
      <c r="B255" s="3" t="s">
        <v>25</v>
      </c>
      <c r="C255" s="9">
        <f t="shared" si="68"/>
        <v>4.4000000000000003E-3</v>
      </c>
      <c r="D255" s="9">
        <f t="shared" si="69"/>
        <v>4.9240161921826264E-3</v>
      </c>
      <c r="E255" s="9">
        <v>3.7100000000000001E-2</v>
      </c>
      <c r="F255" s="13">
        <f t="shared" si="70"/>
        <v>3.1300000000000001E-2</v>
      </c>
      <c r="G255" s="8">
        <f>'[1]TARIFNE STAVKE od 01.10.2022'!F228</f>
        <v>3.0999999999999999E-3</v>
      </c>
      <c r="H255" s="8">
        <f>'TARIFNE STAVKE od 01.10.2022'!H228</f>
        <v>3.3999999999999998E-3</v>
      </c>
      <c r="I255" s="9">
        <f t="shared" si="71"/>
        <v>3.4700000000000002E-2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72">ROUND(D261*0.901,4)</f>
        <v>3.5000000000000001E-3</v>
      </c>
      <c r="D261" s="9">
        <f t="shared" ref="D261:D267" si="73">E261/$G$9</f>
        <v>3.9153228482314683E-3</v>
      </c>
      <c r="E261" s="9">
        <v>2.9499999999999998E-2</v>
      </c>
      <c r="F261" s="13">
        <f t="shared" ref="F261:F267" si="74">C261+$C$9</f>
        <v>3.04E-2</v>
      </c>
      <c r="G261" s="8">
        <f>'[1]TARIFNE STAVKE od 01.10.2022'!F232</f>
        <v>6.1000000000000004E-3</v>
      </c>
      <c r="H261" s="8">
        <f>'TARIFNE STAVKE od 01.10.2022'!H232</f>
        <v>6.7999999999999996E-3</v>
      </c>
      <c r="I261" s="9">
        <f t="shared" ref="I261:I267" si="75">(F261+H261)</f>
        <v>3.7199999999999997E-2</v>
      </c>
    </row>
    <row r="262" spans="1:9">
      <c r="A262" s="3">
        <v>2</v>
      </c>
      <c r="B262" s="3" t="s">
        <v>20</v>
      </c>
      <c r="C262" s="9">
        <f t="shared" si="72"/>
        <v>3.5000000000000001E-3</v>
      </c>
      <c r="D262" s="9">
        <f t="shared" si="73"/>
        <v>3.9153228482314683E-3</v>
      </c>
      <c r="E262" s="9">
        <v>2.9499999999999998E-2</v>
      </c>
      <c r="F262" s="13">
        <f t="shared" si="74"/>
        <v>3.04E-2</v>
      </c>
      <c r="G262" s="8">
        <f>'[1]TARIFNE STAVKE od 01.10.2022'!F233</f>
        <v>4.7000000000000002E-3</v>
      </c>
      <c r="H262" s="8">
        <f>'TARIFNE STAVKE od 01.10.2022'!H233</f>
        <v>5.1999999999999998E-3</v>
      </c>
      <c r="I262" s="9">
        <f t="shared" si="75"/>
        <v>3.56E-2</v>
      </c>
    </row>
    <row r="263" spans="1:9">
      <c r="A263" s="3">
        <v>3</v>
      </c>
      <c r="B263" s="3" t="s">
        <v>21</v>
      </c>
      <c r="C263" s="9">
        <f t="shared" si="72"/>
        <v>3.5000000000000001E-3</v>
      </c>
      <c r="D263" s="9">
        <f t="shared" si="73"/>
        <v>3.9153228482314683E-3</v>
      </c>
      <c r="E263" s="9">
        <v>2.9499999999999998E-2</v>
      </c>
      <c r="F263" s="13">
        <f t="shared" si="74"/>
        <v>3.04E-2</v>
      </c>
      <c r="G263" s="8">
        <f>'[1]TARIFNE STAVKE od 01.10.2022'!F234</f>
        <v>4.0000000000000001E-3</v>
      </c>
      <c r="H263" s="8">
        <f>'TARIFNE STAVKE od 01.10.2022'!H234</f>
        <v>4.4000000000000003E-3</v>
      </c>
      <c r="I263" s="9">
        <f t="shared" si="75"/>
        <v>3.4799999999999998E-2</v>
      </c>
    </row>
    <row r="264" spans="1:9">
      <c r="A264" s="3">
        <v>4</v>
      </c>
      <c r="B264" s="3" t="s">
        <v>22</v>
      </c>
      <c r="C264" s="9">
        <f t="shared" si="72"/>
        <v>3.5000000000000001E-3</v>
      </c>
      <c r="D264" s="9">
        <f t="shared" si="73"/>
        <v>3.9153228482314683E-3</v>
      </c>
      <c r="E264" s="9">
        <v>2.9499999999999998E-2</v>
      </c>
      <c r="F264" s="13">
        <f t="shared" si="74"/>
        <v>3.04E-2</v>
      </c>
      <c r="G264" s="8">
        <f>'[1]TARIFNE STAVKE od 01.10.2022'!F235</f>
        <v>3.8E-3</v>
      </c>
      <c r="H264" s="8">
        <f>'TARIFNE STAVKE od 01.10.2022'!H235</f>
        <v>4.1999999999999997E-3</v>
      </c>
      <c r="I264" s="9">
        <f t="shared" si="75"/>
        <v>3.4599999999999999E-2</v>
      </c>
    </row>
    <row r="265" spans="1:9">
      <c r="A265" s="3">
        <v>5</v>
      </c>
      <c r="B265" s="3" t="s">
        <v>23</v>
      </c>
      <c r="C265" s="9">
        <f t="shared" si="72"/>
        <v>3.5000000000000001E-3</v>
      </c>
      <c r="D265" s="9">
        <f t="shared" si="73"/>
        <v>3.9153228482314683E-3</v>
      </c>
      <c r="E265" s="9">
        <v>2.9499999999999998E-2</v>
      </c>
      <c r="F265" s="13">
        <f t="shared" si="74"/>
        <v>3.04E-2</v>
      </c>
      <c r="G265" s="8">
        <f>'[1]TARIFNE STAVKE od 01.10.2022'!F236</f>
        <v>3.5000000000000001E-3</v>
      </c>
      <c r="H265" s="8">
        <f>'TARIFNE STAVKE od 01.10.2022'!H236</f>
        <v>3.8999999999999998E-3</v>
      </c>
      <c r="I265" s="9">
        <f t="shared" si="75"/>
        <v>3.4299999999999997E-2</v>
      </c>
    </row>
    <row r="266" spans="1:9">
      <c r="A266" s="3">
        <v>6</v>
      </c>
      <c r="B266" s="3" t="s">
        <v>24</v>
      </c>
      <c r="C266" s="9">
        <f t="shared" si="72"/>
        <v>3.5000000000000001E-3</v>
      </c>
      <c r="D266" s="9">
        <f t="shared" si="73"/>
        <v>3.9153228482314683E-3</v>
      </c>
      <c r="E266" s="9">
        <v>2.9499999999999998E-2</v>
      </c>
      <c r="F266" s="13">
        <f t="shared" si="74"/>
        <v>3.04E-2</v>
      </c>
      <c r="G266" s="8">
        <f>'[1]TARIFNE STAVKE od 01.10.2022'!F237</f>
        <v>3.3E-3</v>
      </c>
      <c r="H266" s="8">
        <f>'TARIFNE STAVKE od 01.10.2022'!H237</f>
        <v>3.7000000000000002E-3</v>
      </c>
      <c r="I266" s="9">
        <f t="shared" si="75"/>
        <v>3.4099999999999998E-2</v>
      </c>
    </row>
    <row r="267" spans="1:9">
      <c r="A267" s="3">
        <v>7</v>
      </c>
      <c r="B267" s="3" t="s">
        <v>25</v>
      </c>
      <c r="C267" s="9">
        <f t="shared" si="72"/>
        <v>3.5000000000000001E-3</v>
      </c>
      <c r="D267" s="9">
        <f t="shared" si="73"/>
        <v>3.9153228482314683E-3</v>
      </c>
      <c r="E267" s="9">
        <v>2.9499999999999998E-2</v>
      </c>
      <c r="F267" s="13">
        <f t="shared" si="74"/>
        <v>3.04E-2</v>
      </c>
      <c r="G267" s="8">
        <f>'[1]TARIFNE STAVKE od 01.10.2022'!F238</f>
        <v>3.0999999999999999E-3</v>
      </c>
      <c r="H267" s="8">
        <f>'TARIFNE STAVKE od 01.10.2022'!H238</f>
        <v>3.3999999999999998E-3</v>
      </c>
      <c r="I267" s="9">
        <f t="shared" si="75"/>
        <v>3.3799999999999997E-2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76">ROUND(D273*0.901,4)</f>
        <v>4.4000000000000003E-3</v>
      </c>
      <c r="D273" s="9">
        <f t="shared" ref="D273:D278" si="77">E273/$G$9</f>
        <v>4.9240161921826264E-3</v>
      </c>
      <c r="E273" s="9">
        <v>3.7100000000000001E-2</v>
      </c>
      <c r="F273" s="13">
        <f t="shared" ref="F273:F278" si="78">C273+$C$9</f>
        <v>3.1300000000000001E-2</v>
      </c>
      <c r="G273" s="8">
        <f>'[1]TARIFNE STAVKE od 01.10.2022'!F242</f>
        <v>6.1000000000000004E-3</v>
      </c>
      <c r="H273" s="8">
        <f>'TARIFNE STAVKE od 01.10.2022'!H242</f>
        <v>7.4999999999999997E-3</v>
      </c>
      <c r="I273" s="9">
        <f t="shared" ref="I273:I278" si="79">(F273+H273)</f>
        <v>3.8800000000000001E-2</v>
      </c>
    </row>
    <row r="274" spans="1:9">
      <c r="A274" s="3">
        <v>2</v>
      </c>
      <c r="B274" s="3" t="s">
        <v>20</v>
      </c>
      <c r="C274" s="9">
        <f t="shared" si="76"/>
        <v>4.4000000000000003E-3</v>
      </c>
      <c r="D274" s="9">
        <f t="shared" si="77"/>
        <v>4.9240161921826264E-3</v>
      </c>
      <c r="E274" s="9">
        <v>3.7100000000000001E-2</v>
      </c>
      <c r="F274" s="13">
        <f t="shared" si="78"/>
        <v>3.1300000000000001E-2</v>
      </c>
      <c r="G274" s="8">
        <f>'[1]TARIFNE STAVKE od 01.10.2022'!F243</f>
        <v>4.7000000000000002E-3</v>
      </c>
      <c r="H274" s="8">
        <f>'TARIFNE STAVKE od 01.10.2022'!H243</f>
        <v>5.7999999999999996E-3</v>
      </c>
      <c r="I274" s="9">
        <f t="shared" si="79"/>
        <v>3.7100000000000001E-2</v>
      </c>
    </row>
    <row r="275" spans="1:9">
      <c r="A275" s="3">
        <v>3</v>
      </c>
      <c r="B275" s="3" t="s">
        <v>21</v>
      </c>
      <c r="C275" s="9">
        <f t="shared" si="76"/>
        <v>4.4000000000000003E-3</v>
      </c>
      <c r="D275" s="9">
        <f t="shared" si="77"/>
        <v>4.9240161921826264E-3</v>
      </c>
      <c r="E275" s="9">
        <v>3.7100000000000001E-2</v>
      </c>
      <c r="F275" s="13">
        <f t="shared" si="78"/>
        <v>3.1300000000000001E-2</v>
      </c>
      <c r="G275" s="8">
        <f>'[1]TARIFNE STAVKE od 01.10.2022'!F244</f>
        <v>4.0000000000000001E-3</v>
      </c>
      <c r="H275" s="8">
        <f>'TARIFNE STAVKE od 01.10.2022'!H244</f>
        <v>4.8999999999999998E-3</v>
      </c>
      <c r="I275" s="9">
        <f t="shared" si="79"/>
        <v>3.6200000000000003E-2</v>
      </c>
    </row>
    <row r="276" spans="1:9">
      <c r="A276" s="3">
        <v>4</v>
      </c>
      <c r="B276" s="3" t="s">
        <v>23</v>
      </c>
      <c r="C276" s="9">
        <f t="shared" si="76"/>
        <v>4.4000000000000003E-3</v>
      </c>
      <c r="D276" s="9">
        <f t="shared" si="77"/>
        <v>4.9240161921826264E-3</v>
      </c>
      <c r="E276" s="9">
        <v>3.7100000000000001E-2</v>
      </c>
      <c r="F276" s="13">
        <f t="shared" si="78"/>
        <v>3.1300000000000001E-2</v>
      </c>
      <c r="G276" s="8">
        <f>'[1]TARIFNE STAVKE od 01.10.2022'!F245</f>
        <v>3.8E-3</v>
      </c>
      <c r="H276" s="8">
        <f>'TARIFNE STAVKE od 01.10.2022'!H245</f>
        <v>4.4000000000000003E-3</v>
      </c>
      <c r="I276" s="9">
        <f t="shared" si="79"/>
        <v>3.5700000000000003E-2</v>
      </c>
    </row>
    <row r="277" spans="1:9">
      <c r="A277" s="3">
        <v>5</v>
      </c>
      <c r="B277" s="3" t="s">
        <v>28</v>
      </c>
      <c r="C277" s="9">
        <f t="shared" si="76"/>
        <v>4.4000000000000003E-3</v>
      </c>
      <c r="D277" s="9">
        <f t="shared" si="77"/>
        <v>4.9240161921826264E-3</v>
      </c>
      <c r="E277" s="9">
        <v>3.7100000000000001E-2</v>
      </c>
      <c r="F277" s="13">
        <f t="shared" si="78"/>
        <v>3.1300000000000001E-2</v>
      </c>
      <c r="G277" s="8">
        <f>'[1]TARIFNE STAVKE od 01.10.2022'!F246</f>
        <v>2.8E-3</v>
      </c>
      <c r="H277" s="8">
        <f>'TARIFNE STAVKE od 01.10.2022'!H246</f>
        <v>3.5000000000000001E-3</v>
      </c>
      <c r="I277" s="9">
        <f t="shared" si="79"/>
        <v>3.4800000000000005E-2</v>
      </c>
    </row>
    <row r="278" spans="1:9">
      <c r="A278" s="3">
        <v>6</v>
      </c>
      <c r="B278" s="3" t="s">
        <v>73</v>
      </c>
      <c r="C278" s="9">
        <f t="shared" si="76"/>
        <v>4.4000000000000003E-3</v>
      </c>
      <c r="D278" s="9">
        <f t="shared" si="77"/>
        <v>4.9240161921826264E-3</v>
      </c>
      <c r="E278" s="9">
        <v>3.7100000000000001E-2</v>
      </c>
      <c r="F278" s="13">
        <f t="shared" si="78"/>
        <v>3.1300000000000001E-2</v>
      </c>
      <c r="G278" s="8">
        <f>'[1]TARIFNE STAVKE od 01.10.2022'!F247</f>
        <v>1.6000000000000001E-3</v>
      </c>
      <c r="H278" s="8">
        <f>'TARIFNE STAVKE od 01.10.2022'!H247</f>
        <v>1.8E-3</v>
      </c>
      <c r="I278" s="9">
        <f t="shared" si="79"/>
        <v>3.3100000000000004E-2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80">ROUND(D284*0.901,4)</f>
        <v>4.4000000000000003E-3</v>
      </c>
      <c r="D284" s="9">
        <f t="shared" ref="D284:D290" si="81">E284/$G$9</f>
        <v>4.9240161921826264E-3</v>
      </c>
      <c r="E284" s="9">
        <v>3.7100000000000001E-2</v>
      </c>
      <c r="F284" s="13">
        <f t="shared" ref="F284:F290" si="82">C284+$C$9</f>
        <v>3.1300000000000001E-2</v>
      </c>
      <c r="G284" s="8">
        <f>'[1]TARIFNE STAVKE od 01.10.2022'!F251</f>
        <v>6.1000000000000004E-3</v>
      </c>
      <c r="H284" s="8">
        <f>'TARIFNE STAVKE od 01.10.2022'!H251</f>
        <v>6.7999999999999996E-3</v>
      </c>
      <c r="I284" s="9">
        <f t="shared" ref="I284:I290" si="83">(F284+H284)</f>
        <v>3.8100000000000002E-2</v>
      </c>
    </row>
    <row r="285" spans="1:9">
      <c r="A285" s="3">
        <v>2</v>
      </c>
      <c r="B285" s="3" t="s">
        <v>20</v>
      </c>
      <c r="C285" s="9">
        <f t="shared" si="80"/>
        <v>4.4000000000000003E-3</v>
      </c>
      <c r="D285" s="9">
        <f t="shared" si="81"/>
        <v>4.9240161921826264E-3</v>
      </c>
      <c r="E285" s="9">
        <v>3.7100000000000001E-2</v>
      </c>
      <c r="F285" s="13">
        <f t="shared" si="82"/>
        <v>3.1300000000000001E-2</v>
      </c>
      <c r="G285" s="8">
        <f>'[1]TARIFNE STAVKE od 01.10.2022'!F252</f>
        <v>4.7000000000000002E-3</v>
      </c>
      <c r="H285" s="8">
        <f>'TARIFNE STAVKE od 01.10.2022'!H252</f>
        <v>5.1999999999999998E-3</v>
      </c>
      <c r="I285" s="9">
        <f t="shared" si="83"/>
        <v>3.6500000000000005E-2</v>
      </c>
    </row>
    <row r="286" spans="1:9">
      <c r="A286" s="3">
        <v>3</v>
      </c>
      <c r="B286" s="3" t="s">
        <v>21</v>
      </c>
      <c r="C286" s="9">
        <f t="shared" si="80"/>
        <v>4.4000000000000003E-3</v>
      </c>
      <c r="D286" s="9">
        <f t="shared" si="81"/>
        <v>4.9240161921826264E-3</v>
      </c>
      <c r="E286" s="9">
        <v>3.7100000000000001E-2</v>
      </c>
      <c r="F286" s="13">
        <f t="shared" si="82"/>
        <v>3.1300000000000001E-2</v>
      </c>
      <c r="G286" s="8">
        <f>'[1]TARIFNE STAVKE od 01.10.2022'!F253</f>
        <v>4.0000000000000001E-3</v>
      </c>
      <c r="H286" s="8">
        <f>'TARIFNE STAVKE od 01.10.2022'!H253</f>
        <v>4.4000000000000003E-3</v>
      </c>
      <c r="I286" s="9">
        <f t="shared" si="83"/>
        <v>3.5700000000000003E-2</v>
      </c>
    </row>
    <row r="287" spans="1:9">
      <c r="A287" s="3">
        <v>4</v>
      </c>
      <c r="B287" s="3" t="s">
        <v>22</v>
      </c>
      <c r="C287" s="9">
        <f t="shared" si="80"/>
        <v>4.4000000000000003E-3</v>
      </c>
      <c r="D287" s="9">
        <f t="shared" si="81"/>
        <v>4.9240161921826264E-3</v>
      </c>
      <c r="E287" s="9">
        <v>3.7100000000000001E-2</v>
      </c>
      <c r="F287" s="13">
        <f t="shared" si="82"/>
        <v>3.1300000000000001E-2</v>
      </c>
      <c r="G287" s="8">
        <f>'[1]TARIFNE STAVKE od 01.10.2022'!F254</f>
        <v>3.8E-3</v>
      </c>
      <c r="H287" s="8">
        <f>'TARIFNE STAVKE od 01.10.2022'!H254</f>
        <v>4.1999999999999997E-3</v>
      </c>
      <c r="I287" s="9">
        <f t="shared" si="83"/>
        <v>3.5500000000000004E-2</v>
      </c>
    </row>
    <row r="288" spans="1:9">
      <c r="A288" s="3">
        <v>5</v>
      </c>
      <c r="B288" s="3" t="s">
        <v>23</v>
      </c>
      <c r="C288" s="9">
        <f t="shared" si="80"/>
        <v>4.4000000000000003E-3</v>
      </c>
      <c r="D288" s="9">
        <f t="shared" si="81"/>
        <v>4.9240161921826264E-3</v>
      </c>
      <c r="E288" s="9">
        <v>3.7100000000000001E-2</v>
      </c>
      <c r="F288" s="13">
        <f t="shared" si="82"/>
        <v>3.1300000000000001E-2</v>
      </c>
      <c r="G288" s="8">
        <f>'[1]TARIFNE STAVKE od 01.10.2022'!F255</f>
        <v>3.5000000000000001E-3</v>
      </c>
      <c r="H288" s="8">
        <f>'TARIFNE STAVKE od 01.10.2022'!H255</f>
        <v>3.8999999999999998E-3</v>
      </c>
      <c r="I288" s="9">
        <f t="shared" si="83"/>
        <v>3.5200000000000002E-2</v>
      </c>
    </row>
    <row r="289" spans="1:9">
      <c r="A289" s="3">
        <v>6</v>
      </c>
      <c r="B289" s="3" t="s">
        <v>24</v>
      </c>
      <c r="C289" s="9">
        <f t="shared" si="80"/>
        <v>4.4000000000000003E-3</v>
      </c>
      <c r="D289" s="9">
        <f t="shared" si="81"/>
        <v>4.9240161921826264E-3</v>
      </c>
      <c r="E289" s="9">
        <v>3.7100000000000001E-2</v>
      </c>
      <c r="F289" s="13">
        <f t="shared" si="82"/>
        <v>3.1300000000000001E-2</v>
      </c>
      <c r="G289" s="8">
        <f>'[1]TARIFNE STAVKE od 01.10.2022'!F256</f>
        <v>3.3E-3</v>
      </c>
      <c r="H289" s="8">
        <f>'TARIFNE STAVKE od 01.10.2022'!H256</f>
        <v>3.7000000000000002E-3</v>
      </c>
      <c r="I289" s="9">
        <f t="shared" si="83"/>
        <v>3.5000000000000003E-2</v>
      </c>
    </row>
    <row r="290" spans="1:9">
      <c r="A290" s="3">
        <v>7</v>
      </c>
      <c r="B290" s="3" t="s">
        <v>25</v>
      </c>
      <c r="C290" s="9">
        <f t="shared" si="80"/>
        <v>4.4000000000000003E-3</v>
      </c>
      <c r="D290" s="9">
        <f t="shared" si="81"/>
        <v>4.9240161921826264E-3</v>
      </c>
      <c r="E290" s="9">
        <v>3.7100000000000001E-2</v>
      </c>
      <c r="F290" s="13">
        <f t="shared" si="82"/>
        <v>3.1300000000000001E-2</v>
      </c>
      <c r="G290" s="8">
        <f>'[1]TARIFNE STAVKE od 01.10.2022'!F257</f>
        <v>3.0999999999999999E-3</v>
      </c>
      <c r="H290" s="8">
        <f>'TARIFNE STAVKE od 01.10.2022'!H257</f>
        <v>3.3999999999999998E-3</v>
      </c>
      <c r="I290" s="9">
        <f t="shared" si="83"/>
        <v>3.4700000000000002E-2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84">ROUND(D296*0.901,4)</f>
        <v>3.5000000000000001E-3</v>
      </c>
      <c r="D296" s="9">
        <f t="shared" ref="D296:D301" si="85">E296/$G$9</f>
        <v>3.9153228482314683E-3</v>
      </c>
      <c r="E296" s="9">
        <v>2.9499999999999998E-2</v>
      </c>
      <c r="F296" s="13">
        <f t="shared" ref="F296:F301" si="86">C296+$C$9</f>
        <v>3.04E-2</v>
      </c>
      <c r="G296" s="76">
        <f>'[1]TARIFNE STAVKE od 01.10.2022'!F261</f>
        <v>3.3E-3</v>
      </c>
      <c r="H296" s="76">
        <f>'TARIFNE STAVKE od 01.10.2022'!H261</f>
        <v>4.0000000000000001E-3</v>
      </c>
      <c r="I296" s="9">
        <f t="shared" ref="I296:I301" si="87">(F296+H296)</f>
        <v>3.44E-2</v>
      </c>
    </row>
    <row r="297" spans="1:9">
      <c r="A297" s="3">
        <v>2</v>
      </c>
      <c r="B297" s="3" t="s">
        <v>20</v>
      </c>
      <c r="C297" s="9">
        <f t="shared" si="84"/>
        <v>3.5000000000000001E-3</v>
      </c>
      <c r="D297" s="9">
        <f t="shared" si="85"/>
        <v>3.9153228482314683E-3</v>
      </c>
      <c r="E297" s="9">
        <v>2.9499999999999998E-2</v>
      </c>
      <c r="F297" s="13">
        <f t="shared" si="86"/>
        <v>3.04E-2</v>
      </c>
      <c r="G297" s="76">
        <f>'[1]TARIFNE STAVKE od 01.10.2022'!F262</f>
        <v>3.3E-3</v>
      </c>
      <c r="H297" s="76">
        <f>'TARIFNE STAVKE od 01.10.2022'!H262</f>
        <v>4.0000000000000001E-3</v>
      </c>
      <c r="I297" s="9">
        <f t="shared" si="87"/>
        <v>3.44E-2</v>
      </c>
    </row>
    <row r="298" spans="1:9">
      <c r="A298" s="3">
        <v>3</v>
      </c>
      <c r="B298" s="3" t="s">
        <v>21</v>
      </c>
      <c r="C298" s="9">
        <f t="shared" si="84"/>
        <v>3.5000000000000001E-3</v>
      </c>
      <c r="D298" s="9">
        <f t="shared" si="85"/>
        <v>3.9153228482314683E-3</v>
      </c>
      <c r="E298" s="9">
        <v>2.9499999999999998E-2</v>
      </c>
      <c r="F298" s="13">
        <f t="shared" si="86"/>
        <v>3.04E-2</v>
      </c>
      <c r="G298" s="76">
        <f>'[1]TARIFNE STAVKE od 01.10.2022'!F263</f>
        <v>3.3E-3</v>
      </c>
      <c r="H298" s="76">
        <f>'TARIFNE STAVKE od 01.10.2022'!H263</f>
        <v>4.0000000000000001E-3</v>
      </c>
      <c r="I298" s="9">
        <f t="shared" si="87"/>
        <v>3.44E-2</v>
      </c>
    </row>
    <row r="299" spans="1:9">
      <c r="A299" s="3">
        <v>4</v>
      </c>
      <c r="B299" s="3" t="s">
        <v>22</v>
      </c>
      <c r="C299" s="9">
        <f t="shared" si="84"/>
        <v>3.5000000000000001E-3</v>
      </c>
      <c r="D299" s="9">
        <f t="shared" si="85"/>
        <v>3.9153228482314683E-3</v>
      </c>
      <c r="E299" s="9">
        <v>2.9499999999999998E-2</v>
      </c>
      <c r="F299" s="13">
        <f t="shared" si="86"/>
        <v>3.04E-2</v>
      </c>
      <c r="G299" s="76">
        <f>'[1]TARIFNE STAVKE od 01.10.2022'!F264</f>
        <v>3.2000000000000002E-3</v>
      </c>
      <c r="H299" s="76">
        <f>'TARIFNE STAVKE od 01.10.2022'!H264</f>
        <v>3.8E-3</v>
      </c>
      <c r="I299" s="9">
        <f t="shared" si="87"/>
        <v>3.4200000000000001E-2</v>
      </c>
    </row>
    <row r="300" spans="1:9">
      <c r="A300" s="3">
        <v>5</v>
      </c>
      <c r="B300" s="3" t="s">
        <v>23</v>
      </c>
      <c r="C300" s="9">
        <f t="shared" si="84"/>
        <v>3.5000000000000001E-3</v>
      </c>
      <c r="D300" s="9">
        <f t="shared" si="85"/>
        <v>3.9153228482314683E-3</v>
      </c>
      <c r="E300" s="9">
        <v>2.9499999999999998E-2</v>
      </c>
      <c r="F300" s="13">
        <f t="shared" si="86"/>
        <v>3.04E-2</v>
      </c>
      <c r="G300" s="76">
        <f>'[1]TARIFNE STAVKE od 01.10.2022'!F265</f>
        <v>3.0000000000000001E-3</v>
      </c>
      <c r="H300" s="76">
        <f>'TARIFNE STAVKE od 01.10.2022'!H265</f>
        <v>3.5999999999999999E-3</v>
      </c>
      <c r="I300" s="9">
        <f t="shared" si="87"/>
        <v>3.4000000000000002E-2</v>
      </c>
    </row>
    <row r="301" spans="1:9">
      <c r="A301" s="3">
        <v>6</v>
      </c>
      <c r="B301" s="3" t="s">
        <v>24</v>
      </c>
      <c r="C301" s="9">
        <f t="shared" si="84"/>
        <v>3.5000000000000001E-3</v>
      </c>
      <c r="D301" s="9">
        <f t="shared" si="85"/>
        <v>3.9153228482314683E-3</v>
      </c>
      <c r="E301" s="9">
        <v>2.9499999999999998E-2</v>
      </c>
      <c r="F301" s="13">
        <f t="shared" si="86"/>
        <v>3.04E-2</v>
      </c>
      <c r="G301" s="76">
        <f>'[1]TARIFNE STAVKE od 01.10.2022'!F266</f>
        <v>2.8E-3</v>
      </c>
      <c r="H301" s="76">
        <f>'TARIFNE STAVKE od 01.10.2022'!H266</f>
        <v>3.3999999999999998E-3</v>
      </c>
      <c r="I301" s="9">
        <f t="shared" si="87"/>
        <v>3.3799999999999997E-2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88">ROUND(D307*0.901,4)</f>
        <v>3.5999999999999999E-3</v>
      </c>
      <c r="D307" s="9">
        <f t="shared" ref="D307:D311" si="89">E307/$G$9</f>
        <v>4.0347733758046315E-3</v>
      </c>
      <c r="E307" s="9">
        <v>3.04E-2</v>
      </c>
      <c r="F307" s="13">
        <f>C307+$C$9</f>
        <v>3.0499999999999999E-2</v>
      </c>
      <c r="G307" s="76">
        <f>'[1]TARIFNE STAVKE od 01.10.2022'!F270</f>
        <v>6.1000000000000004E-3</v>
      </c>
      <c r="H307" s="76">
        <f>'TARIFNE STAVKE od 01.10.2022'!H270</f>
        <v>6.7000000000000002E-3</v>
      </c>
      <c r="I307" s="9">
        <f>(F307+H307)</f>
        <v>3.7199999999999997E-2</v>
      </c>
    </row>
    <row r="308" spans="1:9">
      <c r="A308" s="3">
        <v>2</v>
      </c>
      <c r="B308" s="3" t="s">
        <v>20</v>
      </c>
      <c r="C308" s="9">
        <f t="shared" si="88"/>
        <v>3.5999999999999999E-3</v>
      </c>
      <c r="D308" s="9">
        <f t="shared" si="89"/>
        <v>4.0347733758046315E-3</v>
      </c>
      <c r="E308" s="9">
        <v>3.04E-2</v>
      </c>
      <c r="F308" s="13">
        <f>C308+$C$9</f>
        <v>3.0499999999999999E-2</v>
      </c>
      <c r="G308" s="76">
        <f>'[1]TARIFNE STAVKE od 01.10.2022'!F271</f>
        <v>5.1000000000000004E-3</v>
      </c>
      <c r="H308" s="76">
        <f>'TARIFNE STAVKE od 01.10.2022'!H271</f>
        <v>5.5999999999999999E-3</v>
      </c>
      <c r="I308" s="9">
        <f>(F308+H308)</f>
        <v>3.61E-2</v>
      </c>
    </row>
    <row r="309" spans="1:9">
      <c r="A309" s="3">
        <v>3</v>
      </c>
      <c r="B309" s="3" t="s">
        <v>21</v>
      </c>
      <c r="C309" s="9">
        <f t="shared" si="88"/>
        <v>3.5999999999999999E-3</v>
      </c>
      <c r="D309" s="9">
        <f t="shared" si="89"/>
        <v>4.0347733758046315E-3</v>
      </c>
      <c r="E309" s="9">
        <v>3.04E-2</v>
      </c>
      <c r="F309" s="13">
        <f>C309+$C$9</f>
        <v>3.0499999999999999E-2</v>
      </c>
      <c r="G309" s="76">
        <f>'[1]TARIFNE STAVKE od 01.10.2022'!F272</f>
        <v>4.7999999999999996E-3</v>
      </c>
      <c r="H309" s="76">
        <f>'TARIFNE STAVKE od 01.10.2022'!H272</f>
        <v>5.3E-3</v>
      </c>
      <c r="I309" s="9">
        <f>(F309+H309)</f>
        <v>3.5799999999999998E-2</v>
      </c>
    </row>
    <row r="310" spans="1:9">
      <c r="A310" s="3">
        <v>4</v>
      </c>
      <c r="B310" s="3" t="s">
        <v>22</v>
      </c>
      <c r="C310" s="9">
        <f t="shared" si="88"/>
        <v>3.5999999999999999E-3</v>
      </c>
      <c r="D310" s="9">
        <f t="shared" si="89"/>
        <v>4.0347733758046315E-3</v>
      </c>
      <c r="E310" s="9">
        <v>3.04E-2</v>
      </c>
      <c r="F310" s="13">
        <f>C310+$C$9</f>
        <v>3.0499999999999999E-2</v>
      </c>
      <c r="G310" s="76">
        <f>'[1]TARIFNE STAVKE od 01.10.2022'!F273</f>
        <v>4.5999999999999999E-3</v>
      </c>
      <c r="H310" s="76">
        <f>'TARIFNE STAVKE od 01.10.2022'!H273</f>
        <v>5.0000000000000001E-3</v>
      </c>
      <c r="I310" s="9">
        <f>(F310+H310)</f>
        <v>3.5499999999999997E-2</v>
      </c>
    </row>
    <row r="311" spans="1:9">
      <c r="A311" s="3">
        <v>5</v>
      </c>
      <c r="B311" s="3" t="s">
        <v>23</v>
      </c>
      <c r="C311" s="9">
        <f t="shared" si="88"/>
        <v>3.5999999999999999E-3</v>
      </c>
      <c r="D311" s="9">
        <f t="shared" si="89"/>
        <v>4.0347733758046315E-3</v>
      </c>
      <c r="E311" s="9">
        <v>3.04E-2</v>
      </c>
      <c r="F311" s="13">
        <f>C311+$C$9</f>
        <v>3.0499999999999999E-2</v>
      </c>
      <c r="G311" s="76">
        <f>'[1]TARIFNE STAVKE od 01.10.2022'!F274</f>
        <v>4.3E-3</v>
      </c>
      <c r="H311" s="76">
        <f>'TARIFNE STAVKE od 01.10.2022'!H274</f>
        <v>4.7000000000000002E-3</v>
      </c>
      <c r="I311" s="9">
        <f>(F311+H311)</f>
        <v>3.5200000000000002E-2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90">ROUND(D313*0.901,4)</f>
        <v>3.5999999999999999E-3</v>
      </c>
      <c r="D313" s="9">
        <f t="shared" ref="D313:D315" si="91">E313/$G$9</f>
        <v>4.0347733758046315E-3</v>
      </c>
      <c r="E313" s="9">
        <v>3.04E-2</v>
      </c>
      <c r="F313" s="13">
        <f>C313+$C$9</f>
        <v>3.0499999999999999E-2</v>
      </c>
      <c r="G313" s="76">
        <f>'[1]TARIFNE STAVKE od 01.10.2022'!F278</f>
        <v>6.0000000000000001E-3</v>
      </c>
      <c r="H313" s="76">
        <f>'TARIFNE STAVKE od 01.10.2022'!H278</f>
        <v>5.8999999999999999E-3</v>
      </c>
      <c r="I313" s="9">
        <f>(F313+H313)</f>
        <v>3.6400000000000002E-2</v>
      </c>
    </row>
    <row r="314" spans="1:9">
      <c r="A314" s="3">
        <v>2</v>
      </c>
      <c r="B314" s="3" t="s">
        <v>22</v>
      </c>
      <c r="C314" s="9">
        <f t="shared" si="90"/>
        <v>3.5999999999999999E-3</v>
      </c>
      <c r="D314" s="9">
        <f t="shared" si="91"/>
        <v>4.0347733758046315E-3</v>
      </c>
      <c r="E314" s="9">
        <v>3.04E-2</v>
      </c>
      <c r="F314" s="13">
        <f>C314+$C$9</f>
        <v>3.0499999999999999E-2</v>
      </c>
      <c r="G314" s="76">
        <f>'[1]TARIFNE STAVKE od 01.10.2022'!F279</f>
        <v>5.7000000000000002E-3</v>
      </c>
      <c r="H314" s="76">
        <f>'TARIFNE STAVKE od 01.10.2022'!H279</f>
        <v>5.5999999999999999E-3</v>
      </c>
      <c r="I314" s="9">
        <f>(F314+H314)</f>
        <v>3.61E-2</v>
      </c>
    </row>
    <row r="315" spans="1:9">
      <c r="A315" s="3">
        <v>3</v>
      </c>
      <c r="B315" s="3" t="s">
        <v>23</v>
      </c>
      <c r="C315" s="9">
        <f t="shared" si="90"/>
        <v>3.5999999999999999E-3</v>
      </c>
      <c r="D315" s="9">
        <f t="shared" si="91"/>
        <v>4.0347733758046315E-3</v>
      </c>
      <c r="E315" s="9">
        <v>3.04E-2</v>
      </c>
      <c r="F315" s="13">
        <f>C315+$C$9</f>
        <v>3.0499999999999999E-2</v>
      </c>
      <c r="G315" s="76">
        <f>'[1]TARIFNE STAVKE od 01.10.2022'!F280</f>
        <v>5.4000000000000003E-3</v>
      </c>
      <c r="H315" s="76">
        <f>'TARIFNE STAVKE od 01.10.2022'!H280</f>
        <v>5.3E-3</v>
      </c>
      <c r="I315" s="9">
        <f>(F315+H315)</f>
        <v>3.5799999999999998E-2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92">ROUND(D321*0.901,4)</f>
        <v>3.3E-3</v>
      </c>
      <c r="D321" s="9">
        <f t="shared" ref="D321:D325" si="93">E321/$G$9</f>
        <v>3.7029663547680667E-3</v>
      </c>
      <c r="E321" s="9">
        <v>2.7900000000000001E-2</v>
      </c>
      <c r="F321" s="13">
        <f>C321+$C$9</f>
        <v>3.0200000000000001E-2</v>
      </c>
      <c r="G321" s="76">
        <f>'[1]TARIFNE STAVKE od 01.10.2022'!F284</f>
        <v>1.2999999999999999E-2</v>
      </c>
      <c r="H321" s="76">
        <f>'TARIFNE STAVKE od 01.10.2022'!H284</f>
        <v>1.4200000000000001E-2</v>
      </c>
      <c r="I321" s="9">
        <f>(F321+H321)</f>
        <v>4.4400000000000002E-2</v>
      </c>
    </row>
    <row r="322" spans="1:9">
      <c r="A322" s="3">
        <v>2</v>
      </c>
      <c r="B322" s="3" t="s">
        <v>20</v>
      </c>
      <c r="C322" s="9">
        <f t="shared" si="92"/>
        <v>3.3E-3</v>
      </c>
      <c r="D322" s="9">
        <f t="shared" si="93"/>
        <v>3.7029663547680667E-3</v>
      </c>
      <c r="E322" s="9">
        <v>2.7900000000000001E-2</v>
      </c>
      <c r="F322" s="13">
        <f>C322+$C$9</f>
        <v>3.0200000000000001E-2</v>
      </c>
      <c r="G322" s="76">
        <f>'[1]TARIFNE STAVKE od 01.10.2022'!F285</f>
        <v>1.18E-2</v>
      </c>
      <c r="H322" s="76">
        <f>'TARIFNE STAVKE od 01.10.2022'!H285</f>
        <v>1.29E-2</v>
      </c>
      <c r="I322" s="9">
        <f>(F322+H322)</f>
        <v>4.3099999999999999E-2</v>
      </c>
    </row>
    <row r="323" spans="1:9">
      <c r="A323" s="3">
        <v>3</v>
      </c>
      <c r="B323" s="3" t="s">
        <v>21</v>
      </c>
      <c r="C323" s="9">
        <f t="shared" si="92"/>
        <v>3.3E-3</v>
      </c>
      <c r="D323" s="9">
        <f t="shared" si="93"/>
        <v>3.7029663547680667E-3</v>
      </c>
      <c r="E323" s="9">
        <v>2.7900000000000001E-2</v>
      </c>
      <c r="F323" s="13">
        <f>C323+$C$9</f>
        <v>3.0200000000000001E-2</v>
      </c>
      <c r="G323" s="76">
        <f>'[1]TARIFNE STAVKE od 01.10.2022'!F286</f>
        <v>1.18E-2</v>
      </c>
      <c r="H323" s="76">
        <f>'TARIFNE STAVKE od 01.10.2022'!H286</f>
        <v>1.29E-2</v>
      </c>
      <c r="I323" s="9">
        <f>(F323+H323)</f>
        <v>4.3099999999999999E-2</v>
      </c>
    </row>
    <row r="324" spans="1:9">
      <c r="A324" s="3">
        <v>4</v>
      </c>
      <c r="B324" s="3" t="s">
        <v>22</v>
      </c>
      <c r="C324" s="9">
        <f t="shared" si="92"/>
        <v>3.3E-3</v>
      </c>
      <c r="D324" s="9">
        <f t="shared" si="93"/>
        <v>3.7029663547680667E-3</v>
      </c>
      <c r="E324" s="9">
        <v>2.7900000000000001E-2</v>
      </c>
      <c r="F324" s="13">
        <f>C324+$C$9</f>
        <v>3.0200000000000001E-2</v>
      </c>
      <c r="G324" s="76">
        <f>'[1]TARIFNE STAVKE od 01.10.2022'!F287</f>
        <v>1.12E-2</v>
      </c>
      <c r="H324" s="76">
        <f>'TARIFNE STAVKE od 01.10.2022'!H287</f>
        <v>1.2200000000000001E-2</v>
      </c>
      <c r="I324" s="9">
        <f>(F324+H324)</f>
        <v>4.24E-2</v>
      </c>
    </row>
    <row r="325" spans="1:9">
      <c r="A325" s="3">
        <v>5</v>
      </c>
      <c r="B325" s="3" t="s">
        <v>23</v>
      </c>
      <c r="C325" s="9">
        <f t="shared" si="92"/>
        <v>3.3E-3</v>
      </c>
      <c r="D325" s="9">
        <f t="shared" si="93"/>
        <v>3.7029663547680667E-3</v>
      </c>
      <c r="E325" s="9">
        <v>2.7900000000000001E-2</v>
      </c>
      <c r="F325" s="13">
        <f>C325+$C$9</f>
        <v>3.0200000000000001E-2</v>
      </c>
      <c r="G325" s="76">
        <f>'[1]TARIFNE STAVKE od 01.10.2022'!F288</f>
        <v>1.06E-2</v>
      </c>
      <c r="H325" s="76">
        <f>'TARIFNE STAVKE od 01.10.2022'!H288</f>
        <v>1.1599999999999999E-2</v>
      </c>
      <c r="I325" s="9">
        <f>(F325+H325)</f>
        <v>4.1800000000000004E-2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94">ROUND(D331*0.901,4)</f>
        <v>3.3E-3</v>
      </c>
      <c r="D331" s="9">
        <f t="shared" ref="D331:D336" si="95">E331/$G$9</f>
        <v>3.7029663547680667E-3</v>
      </c>
      <c r="E331" s="9">
        <v>2.7900000000000001E-2</v>
      </c>
      <c r="F331" s="13">
        <f t="shared" ref="F331:F336" si="96">C331+$C$9</f>
        <v>3.0200000000000001E-2</v>
      </c>
      <c r="G331" s="8">
        <f>'[1]TARIFNE STAVKE od 01.10.2022'!F292</f>
        <v>1.2999999999999999E-2</v>
      </c>
      <c r="H331" s="8">
        <f>'TARIFNE STAVKE od 01.10.2022'!H292</f>
        <v>1.32E-2</v>
      </c>
      <c r="I331" s="9">
        <f t="shared" ref="I331:I336" si="97">(F331+H331)</f>
        <v>4.3400000000000001E-2</v>
      </c>
    </row>
    <row r="332" spans="1:9">
      <c r="A332" s="3">
        <v>2</v>
      </c>
      <c r="B332" s="3" t="s">
        <v>20</v>
      </c>
      <c r="C332" s="9">
        <f t="shared" si="94"/>
        <v>3.3E-3</v>
      </c>
      <c r="D332" s="9">
        <f t="shared" si="95"/>
        <v>3.7029663547680667E-3</v>
      </c>
      <c r="E332" s="9">
        <v>2.7900000000000001E-2</v>
      </c>
      <c r="F332" s="13">
        <f t="shared" si="96"/>
        <v>3.0200000000000001E-2</v>
      </c>
      <c r="G332" s="8">
        <f>'[1]TARIFNE STAVKE od 01.10.2022'!F293</f>
        <v>1.18E-2</v>
      </c>
      <c r="H332" s="8">
        <f>'TARIFNE STAVKE od 01.10.2022'!H293</f>
        <v>1.2E-2</v>
      </c>
      <c r="I332" s="9">
        <f t="shared" si="97"/>
        <v>4.2200000000000001E-2</v>
      </c>
    </row>
    <row r="333" spans="1:9">
      <c r="A333" s="3">
        <v>3</v>
      </c>
      <c r="B333" s="3" t="s">
        <v>21</v>
      </c>
      <c r="C333" s="9">
        <f t="shared" si="94"/>
        <v>3.3E-3</v>
      </c>
      <c r="D333" s="9">
        <f t="shared" si="95"/>
        <v>3.7029663547680667E-3</v>
      </c>
      <c r="E333" s="9">
        <v>2.7900000000000001E-2</v>
      </c>
      <c r="F333" s="13">
        <f t="shared" si="96"/>
        <v>3.0200000000000001E-2</v>
      </c>
      <c r="G333" s="8">
        <f>'[1]TARIFNE STAVKE od 01.10.2022'!F294</f>
        <v>1.18E-2</v>
      </c>
      <c r="H333" s="8">
        <f>'TARIFNE STAVKE od 01.10.2022'!H294</f>
        <v>1.2E-2</v>
      </c>
      <c r="I333" s="9">
        <f t="shared" si="97"/>
        <v>4.2200000000000001E-2</v>
      </c>
    </row>
    <row r="334" spans="1:9">
      <c r="A334" s="3">
        <v>4</v>
      </c>
      <c r="B334" s="3" t="s">
        <v>22</v>
      </c>
      <c r="C334" s="9">
        <f t="shared" si="94"/>
        <v>3.3E-3</v>
      </c>
      <c r="D334" s="9">
        <f t="shared" si="95"/>
        <v>3.7029663547680667E-3</v>
      </c>
      <c r="E334" s="9">
        <v>2.7900000000000001E-2</v>
      </c>
      <c r="F334" s="13">
        <f t="shared" si="96"/>
        <v>3.0200000000000001E-2</v>
      </c>
      <c r="G334" s="8">
        <f>'[1]TARIFNE STAVKE od 01.10.2022'!F295</f>
        <v>1.12E-2</v>
      </c>
      <c r="H334" s="8">
        <f>'TARIFNE STAVKE od 01.10.2022'!H295</f>
        <v>1.14E-2</v>
      </c>
      <c r="I334" s="9">
        <f t="shared" si="97"/>
        <v>4.1599999999999998E-2</v>
      </c>
    </row>
    <row r="335" spans="1:9">
      <c r="A335" s="3">
        <v>5</v>
      </c>
      <c r="B335" s="3" t="s">
        <v>23</v>
      </c>
      <c r="C335" s="9">
        <f t="shared" si="94"/>
        <v>3.3E-3</v>
      </c>
      <c r="D335" s="9">
        <f t="shared" si="95"/>
        <v>3.7029663547680667E-3</v>
      </c>
      <c r="E335" s="9">
        <v>2.7900000000000001E-2</v>
      </c>
      <c r="F335" s="13">
        <f t="shared" si="96"/>
        <v>3.0200000000000001E-2</v>
      </c>
      <c r="G335" s="8">
        <f>'[1]TARIFNE STAVKE od 01.10.2022'!F296</f>
        <v>1.06E-2</v>
      </c>
      <c r="H335" s="8">
        <f>'TARIFNE STAVKE od 01.10.2022'!H296</f>
        <v>1.0800000000000001E-2</v>
      </c>
      <c r="I335" s="9">
        <f t="shared" si="97"/>
        <v>4.1000000000000002E-2</v>
      </c>
    </row>
    <row r="336" spans="1:9">
      <c r="A336" s="3">
        <v>6</v>
      </c>
      <c r="B336" s="3" t="s">
        <v>24</v>
      </c>
      <c r="C336" s="9">
        <f t="shared" si="94"/>
        <v>3.3E-3</v>
      </c>
      <c r="D336" s="9">
        <f t="shared" si="95"/>
        <v>3.7029663547680667E-3</v>
      </c>
      <c r="E336" s="9">
        <v>2.7900000000000001E-2</v>
      </c>
      <c r="F336" s="13">
        <f t="shared" si="96"/>
        <v>3.0200000000000001E-2</v>
      </c>
      <c r="G336" s="8">
        <f>'[1]TARIFNE STAVKE od 01.10.2022'!F297</f>
        <v>0.01</v>
      </c>
      <c r="H336" s="8">
        <f>'TARIFNE STAVKE od 01.10.2022'!H297</f>
        <v>1.0200000000000001E-2</v>
      </c>
      <c r="I336" s="9">
        <f t="shared" si="97"/>
        <v>4.0400000000000005E-2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98">ROUND(D342*0.901,4)</f>
        <v>3.3E-3</v>
      </c>
      <c r="D342" s="9">
        <f t="shared" ref="D342:D344" si="99">E342/$G$9</f>
        <v>3.7029663547680667E-3</v>
      </c>
      <c r="E342" s="9">
        <v>2.7900000000000001E-2</v>
      </c>
      <c r="F342" s="13">
        <f>C342+$C$9</f>
        <v>3.0200000000000001E-2</v>
      </c>
      <c r="G342" s="8">
        <f>'[1]TARIFNE STAVKE od 01.10.2022'!F301</f>
        <v>1.04E-2</v>
      </c>
      <c r="H342" s="8">
        <f>'TARIFNE STAVKE od 01.10.2022'!H301</f>
        <v>1.01E-2</v>
      </c>
      <c r="I342" s="9">
        <f>(F342+H342)</f>
        <v>4.0300000000000002E-2</v>
      </c>
    </row>
    <row r="343" spans="1:9">
      <c r="A343" s="3">
        <v>2</v>
      </c>
      <c r="B343" s="3" t="s">
        <v>25</v>
      </c>
      <c r="C343" s="9">
        <f t="shared" si="98"/>
        <v>3.3E-3</v>
      </c>
      <c r="D343" s="9">
        <f t="shared" si="99"/>
        <v>3.7029663547680667E-3</v>
      </c>
      <c r="E343" s="9">
        <v>2.7900000000000001E-2</v>
      </c>
      <c r="F343" s="13">
        <f>C343+$C$9</f>
        <v>3.0200000000000001E-2</v>
      </c>
      <c r="G343" s="8">
        <f>'[1]TARIFNE STAVKE od 01.10.2022'!F302</f>
        <v>9.1999999999999998E-3</v>
      </c>
      <c r="H343" s="8">
        <f>'TARIFNE STAVKE od 01.10.2022'!H302</f>
        <v>8.9999999999999993E-3</v>
      </c>
      <c r="I343" s="9">
        <f>(F343+H343)</f>
        <v>3.9199999999999999E-2</v>
      </c>
    </row>
    <row r="344" spans="1:9">
      <c r="A344" s="3">
        <v>3</v>
      </c>
      <c r="B344" s="3" t="s">
        <v>28</v>
      </c>
      <c r="C344" s="9">
        <f t="shared" si="98"/>
        <v>3.3E-3</v>
      </c>
      <c r="D344" s="9">
        <f t="shared" si="99"/>
        <v>3.7029663547680667E-3</v>
      </c>
      <c r="E344" s="9">
        <v>2.7900000000000001E-2</v>
      </c>
      <c r="F344" s="13">
        <f>C344+$C$9</f>
        <v>3.0200000000000001E-2</v>
      </c>
      <c r="G344" s="8">
        <f>'[1]TARIFNE STAVKE od 01.10.2022'!F303</f>
        <v>8.6E-3</v>
      </c>
      <c r="H344" s="8">
        <f>'TARIFNE STAVKE od 01.10.2022'!H303</f>
        <v>8.3999999999999995E-3</v>
      </c>
      <c r="I344" s="9">
        <f>(F344+H344)</f>
        <v>3.8600000000000002E-2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A5964DA5-A24E-4CB9-A4F1-CD0857EEA8E8}"/>
  </hyperlinks>
  <pageMargins left="0.39370078740157483" right="0.39370078740157483" top="1.0833333333333333" bottom="0.74803149606299213" header="0.31496062992125984" footer="0.31496062992125984"/>
  <pageSetup scale="60" orientation="portrait" r:id="rId2"/>
  <rowBreaks count="3" manualBreakCount="3">
    <brk id="52" max="16383" man="1"/>
    <brk id="100" max="16383" man="1"/>
    <brk id="1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58B52-A1AD-4CFE-B4CA-AF7C4B06439D}">
  <sheetPr codeName="Sheet35"/>
  <dimension ref="A1:I344"/>
  <sheetViews>
    <sheetView view="pageBreakPreview" topLeftCell="A3" zoomScaleNormal="100" zoomScaleSheetLayoutView="100" workbookViewId="0">
      <selection activeCell="A9" sqref="A9:XFD9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301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3.04E-2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>C17+$C$9</f>
        <v>3.4000000000000002E-2</v>
      </c>
      <c r="G17" s="8">
        <f>'[1]TARIFNE STAVKE od 01.10.2022'!F6</f>
        <v>6.8999999999999999E-3</v>
      </c>
      <c r="H17" s="8">
        <f>'TARIFNE STAVKE od 01.10.2022'!H6</f>
        <v>7.4000000000000003E-3</v>
      </c>
      <c r="I17" s="9">
        <f t="shared" ref="I17:I23" si="0">(F17+H17)</f>
        <v>4.1400000000000006E-2</v>
      </c>
    </row>
    <row r="18" spans="1:9">
      <c r="A18" s="3">
        <v>2</v>
      </c>
      <c r="B18" s="3" t="s">
        <v>20</v>
      </c>
      <c r="C18" s="9">
        <f t="shared" ref="C18:C23" si="1">ROUND(D18*0.901,4)</f>
        <v>3.5999999999999999E-3</v>
      </c>
      <c r="D18" s="9">
        <f t="shared" ref="D18:D23" si="2">E18/$G$9</f>
        <v>3.941867409914394E-3</v>
      </c>
      <c r="E18" s="9">
        <v>2.9700000000000001E-2</v>
      </c>
      <c r="F18" s="13">
        <f>C18+$C$9</f>
        <v>3.4000000000000002E-2</v>
      </c>
      <c r="G18" s="8">
        <f>'[1]TARIFNE STAVKE od 01.10.2022'!F7</f>
        <v>5.3E-3</v>
      </c>
      <c r="H18" s="8">
        <f>'TARIFNE STAVKE od 01.10.2022'!H7</f>
        <v>5.7000000000000002E-3</v>
      </c>
      <c r="I18" s="9">
        <f t="shared" si="0"/>
        <v>3.9699999999999999E-2</v>
      </c>
    </row>
    <row r="19" spans="1:9">
      <c r="A19" s="3">
        <v>3</v>
      </c>
      <c r="B19" s="3" t="s">
        <v>21</v>
      </c>
      <c r="C19" s="9">
        <f t="shared" si="1"/>
        <v>3.5999999999999999E-3</v>
      </c>
      <c r="D19" s="9">
        <f t="shared" si="2"/>
        <v>3.941867409914394E-3</v>
      </c>
      <c r="E19" s="9">
        <v>2.9700000000000001E-2</v>
      </c>
      <c r="F19" s="13">
        <f t="shared" ref="F19:F23" si="3">C19+$C$9</f>
        <v>3.4000000000000002E-2</v>
      </c>
      <c r="G19" s="8">
        <f>'[1]TARIFNE STAVKE od 01.10.2022'!F8</f>
        <v>5.1999999999999998E-3</v>
      </c>
      <c r="H19" s="8">
        <f>'TARIFNE STAVKE od 01.10.2022'!H8</f>
        <v>5.4999999999999997E-3</v>
      </c>
      <c r="I19" s="9">
        <f t="shared" si="0"/>
        <v>3.95E-2</v>
      </c>
    </row>
    <row r="20" spans="1:9">
      <c r="A20" s="3">
        <v>4</v>
      </c>
      <c r="B20" s="3" t="s">
        <v>22</v>
      </c>
      <c r="C20" s="9">
        <f t="shared" si="1"/>
        <v>3.5999999999999999E-3</v>
      </c>
      <c r="D20" s="9">
        <f t="shared" si="2"/>
        <v>3.941867409914394E-3</v>
      </c>
      <c r="E20" s="9">
        <v>2.9700000000000001E-2</v>
      </c>
      <c r="F20" s="13">
        <f t="shared" si="3"/>
        <v>3.4000000000000002E-2</v>
      </c>
      <c r="G20" s="8">
        <f>'[1]TARIFNE STAVKE od 01.10.2022'!F9</f>
        <v>5.0000000000000001E-3</v>
      </c>
      <c r="H20" s="8">
        <f>'TARIFNE STAVKE od 01.10.2022'!H9</f>
        <v>5.4000000000000003E-3</v>
      </c>
      <c r="I20" s="9">
        <f t="shared" si="0"/>
        <v>3.9400000000000004E-2</v>
      </c>
    </row>
    <row r="21" spans="1:9">
      <c r="A21" s="3">
        <v>5</v>
      </c>
      <c r="B21" s="3" t="s">
        <v>23</v>
      </c>
      <c r="C21" s="9">
        <f t="shared" si="1"/>
        <v>3.5999999999999999E-3</v>
      </c>
      <c r="D21" s="9">
        <f t="shared" si="2"/>
        <v>3.941867409914394E-3</v>
      </c>
      <c r="E21" s="9">
        <v>2.9700000000000001E-2</v>
      </c>
      <c r="F21" s="13">
        <f t="shared" si="3"/>
        <v>3.4000000000000002E-2</v>
      </c>
      <c r="G21" s="8">
        <f>'[1]TARIFNE STAVKE od 01.10.2022'!F10</f>
        <v>4.7999999999999996E-3</v>
      </c>
      <c r="H21" s="8">
        <f>'TARIFNE STAVKE od 01.10.2022'!H10</f>
        <v>5.1000000000000004E-3</v>
      </c>
      <c r="I21" s="9">
        <f t="shared" si="0"/>
        <v>3.9100000000000003E-2</v>
      </c>
    </row>
    <row r="22" spans="1:9">
      <c r="A22" s="3">
        <v>6</v>
      </c>
      <c r="B22" s="3" t="s">
        <v>24</v>
      </c>
      <c r="C22" s="9">
        <f t="shared" si="1"/>
        <v>3.5999999999999999E-3</v>
      </c>
      <c r="D22" s="9">
        <f t="shared" si="2"/>
        <v>3.941867409914394E-3</v>
      </c>
      <c r="E22" s="9">
        <v>2.9700000000000001E-2</v>
      </c>
      <c r="F22" s="13">
        <f t="shared" si="3"/>
        <v>3.4000000000000002E-2</v>
      </c>
      <c r="G22" s="8">
        <f>'[1]TARIFNE STAVKE od 01.10.2022'!F11</f>
        <v>4.4999999999999997E-3</v>
      </c>
      <c r="H22" s="8">
        <f>'TARIFNE STAVKE od 01.10.2022'!H11</f>
        <v>4.7999999999999996E-3</v>
      </c>
      <c r="I22" s="9">
        <f t="shared" si="0"/>
        <v>3.8800000000000001E-2</v>
      </c>
    </row>
    <row r="23" spans="1:9">
      <c r="A23" s="3">
        <v>7</v>
      </c>
      <c r="B23" s="3" t="s">
        <v>25</v>
      </c>
      <c r="C23" s="9">
        <f t="shared" si="1"/>
        <v>3.5999999999999999E-3</v>
      </c>
      <c r="D23" s="9">
        <f t="shared" si="2"/>
        <v>3.941867409914394E-3</v>
      </c>
      <c r="E23" s="9">
        <v>2.9700000000000001E-2</v>
      </c>
      <c r="F23" s="13">
        <f t="shared" si="3"/>
        <v>3.4000000000000002E-2</v>
      </c>
      <c r="G23" s="8">
        <f>'[1]TARIFNE STAVKE od 01.10.2022'!F12</f>
        <v>4.1999999999999997E-3</v>
      </c>
      <c r="H23" s="8">
        <f>'TARIFNE STAVKE od 01.10.2022'!H12</f>
        <v>4.4999999999999997E-3</v>
      </c>
      <c r="I23" s="9">
        <f t="shared" si="0"/>
        <v>3.85E-2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>ROUND(D29*0.901,4)</f>
        <v>2.8E-3</v>
      </c>
      <c r="D29" s="9">
        <f t="shared" ref="D29:D36" si="4">E29/$G$9</f>
        <v>3.079169155219324E-3</v>
      </c>
      <c r="E29" s="9">
        <v>2.3199999999999998E-2</v>
      </c>
      <c r="F29" s="13">
        <f t="shared" ref="F29:F36" si="5">C29+$C$9</f>
        <v>3.32E-2</v>
      </c>
      <c r="G29" s="10">
        <f>'[1]TARIFNE STAVKE od 01.10.2022'!F16</f>
        <v>4.0000000000000001E-3</v>
      </c>
      <c r="H29" s="10">
        <f>'TARIFNE STAVKE od 01.10.2022'!H16</f>
        <v>4.1999999999999997E-3</v>
      </c>
      <c r="I29" s="9">
        <f t="shared" ref="I29:I36" si="6">(F29+H29)</f>
        <v>3.7400000000000003E-2</v>
      </c>
    </row>
    <row r="30" spans="1:9">
      <c r="A30" s="3">
        <v>2</v>
      </c>
      <c r="B30" s="3" t="s">
        <v>20</v>
      </c>
      <c r="C30" s="9">
        <f t="shared" ref="C30:C36" si="7">ROUND(D30*0.901,4)</f>
        <v>2.8E-3</v>
      </c>
      <c r="D30" s="9">
        <f t="shared" si="4"/>
        <v>3.079169155219324E-3</v>
      </c>
      <c r="E30" s="9">
        <v>2.3199999999999998E-2</v>
      </c>
      <c r="F30" s="13">
        <f t="shared" si="5"/>
        <v>3.32E-2</v>
      </c>
      <c r="G30" s="10">
        <f>'[1]TARIFNE STAVKE od 01.10.2022'!F17</f>
        <v>4.0000000000000001E-3</v>
      </c>
      <c r="H30" s="10">
        <f>'TARIFNE STAVKE od 01.10.2022'!H17</f>
        <v>4.1999999999999997E-3</v>
      </c>
      <c r="I30" s="9">
        <f t="shared" si="6"/>
        <v>3.7400000000000003E-2</v>
      </c>
    </row>
    <row r="31" spans="1:9">
      <c r="A31" s="3">
        <v>3</v>
      </c>
      <c r="B31" s="3" t="s">
        <v>21</v>
      </c>
      <c r="C31" s="9">
        <f t="shared" si="7"/>
        <v>2.8E-3</v>
      </c>
      <c r="D31" s="9">
        <f t="shared" si="4"/>
        <v>3.079169155219324E-3</v>
      </c>
      <c r="E31" s="9">
        <v>2.3199999999999998E-2</v>
      </c>
      <c r="F31" s="13">
        <f t="shared" si="5"/>
        <v>3.32E-2</v>
      </c>
      <c r="G31" s="10">
        <f>'[1]TARIFNE STAVKE od 01.10.2022'!F18</f>
        <v>4.0000000000000001E-3</v>
      </c>
      <c r="H31" s="10">
        <f>'TARIFNE STAVKE od 01.10.2022'!H18</f>
        <v>4.1999999999999997E-3</v>
      </c>
      <c r="I31" s="9">
        <f t="shared" si="6"/>
        <v>3.7400000000000003E-2</v>
      </c>
    </row>
    <row r="32" spans="1:9">
      <c r="A32" s="3">
        <v>4</v>
      </c>
      <c r="B32" s="3" t="s">
        <v>22</v>
      </c>
      <c r="C32" s="9">
        <f t="shared" si="7"/>
        <v>2.8E-3</v>
      </c>
      <c r="D32" s="9">
        <f t="shared" si="4"/>
        <v>3.079169155219324E-3</v>
      </c>
      <c r="E32" s="9">
        <v>2.3199999999999998E-2</v>
      </c>
      <c r="F32" s="13">
        <f t="shared" si="5"/>
        <v>3.32E-2</v>
      </c>
      <c r="G32" s="10">
        <f>'[1]TARIFNE STAVKE od 01.10.2022'!F19</f>
        <v>3.5999999999999999E-3</v>
      </c>
      <c r="H32" s="10">
        <f>'TARIFNE STAVKE od 01.10.2022'!H19</f>
        <v>3.7000000000000002E-3</v>
      </c>
      <c r="I32" s="9">
        <f t="shared" si="6"/>
        <v>3.6900000000000002E-2</v>
      </c>
    </row>
    <row r="33" spans="1:9">
      <c r="A33" s="3">
        <v>5</v>
      </c>
      <c r="B33" s="3" t="s">
        <v>23</v>
      </c>
      <c r="C33" s="9">
        <f t="shared" si="7"/>
        <v>2.8E-3</v>
      </c>
      <c r="D33" s="9">
        <f t="shared" si="4"/>
        <v>3.079169155219324E-3</v>
      </c>
      <c r="E33" s="9">
        <v>2.3199999999999998E-2</v>
      </c>
      <c r="F33" s="13">
        <f t="shared" si="5"/>
        <v>3.32E-2</v>
      </c>
      <c r="G33" s="10">
        <f>'[1]TARIFNE STAVKE od 01.10.2022'!F20</f>
        <v>3.5999999999999999E-3</v>
      </c>
      <c r="H33" s="10">
        <f>'TARIFNE STAVKE od 01.10.2022'!H20</f>
        <v>3.7000000000000002E-3</v>
      </c>
      <c r="I33" s="9">
        <f t="shared" si="6"/>
        <v>3.6900000000000002E-2</v>
      </c>
    </row>
    <row r="34" spans="1:9">
      <c r="A34" s="3">
        <v>6</v>
      </c>
      <c r="B34" s="3" t="s">
        <v>24</v>
      </c>
      <c r="C34" s="9">
        <f t="shared" si="7"/>
        <v>2.8E-3</v>
      </c>
      <c r="D34" s="9">
        <f t="shared" si="4"/>
        <v>3.079169155219324E-3</v>
      </c>
      <c r="E34" s="9">
        <v>2.3199999999999998E-2</v>
      </c>
      <c r="F34" s="13">
        <f t="shared" si="5"/>
        <v>3.32E-2</v>
      </c>
      <c r="G34" s="10">
        <f>'[1]TARIFNE STAVKE od 01.10.2022'!F21</f>
        <v>3.3999999999999998E-3</v>
      </c>
      <c r="H34" s="10">
        <f>'TARIFNE STAVKE od 01.10.2022'!H21</f>
        <v>3.5000000000000001E-3</v>
      </c>
      <c r="I34" s="9">
        <f t="shared" si="6"/>
        <v>3.6700000000000003E-2</v>
      </c>
    </row>
    <row r="35" spans="1:9">
      <c r="A35" s="3">
        <v>7</v>
      </c>
      <c r="B35" s="3" t="s">
        <v>25</v>
      </c>
      <c r="C35" s="9">
        <f t="shared" si="7"/>
        <v>2.8E-3</v>
      </c>
      <c r="D35" s="9">
        <f t="shared" si="4"/>
        <v>3.079169155219324E-3</v>
      </c>
      <c r="E35" s="9">
        <v>2.3199999999999998E-2</v>
      </c>
      <c r="F35" s="13">
        <f t="shared" si="5"/>
        <v>3.32E-2</v>
      </c>
      <c r="G35" s="10">
        <f>'[1]TARIFNE STAVKE od 01.10.2022'!F22</f>
        <v>3.2000000000000002E-3</v>
      </c>
      <c r="H35" s="10">
        <f>'TARIFNE STAVKE od 01.10.2022'!H22</f>
        <v>3.3E-3</v>
      </c>
      <c r="I35" s="9">
        <f t="shared" si="6"/>
        <v>3.6499999999999998E-2</v>
      </c>
    </row>
    <row r="36" spans="1:9">
      <c r="A36" s="3">
        <v>8</v>
      </c>
      <c r="B36" s="3" t="s">
        <v>28</v>
      </c>
      <c r="C36" s="9">
        <f t="shared" si="7"/>
        <v>2.8E-3</v>
      </c>
      <c r="D36" s="9">
        <f t="shared" si="4"/>
        <v>3.079169155219324E-3</v>
      </c>
      <c r="E36" s="9">
        <v>2.3199999999999998E-2</v>
      </c>
      <c r="F36" s="13">
        <f t="shared" si="5"/>
        <v>3.32E-2</v>
      </c>
      <c r="G36" s="10">
        <f>'[1]TARIFNE STAVKE od 01.10.2022'!F23</f>
        <v>3.0000000000000001E-3</v>
      </c>
      <c r="H36" s="10">
        <f>'TARIFNE STAVKE od 01.10.2022'!H23</f>
        <v>3.0999999999999999E-3</v>
      </c>
      <c r="I36" s="9">
        <f t="shared" si="6"/>
        <v>3.6299999999999999E-2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3.3500000000000002E-2</v>
      </c>
      <c r="G42" s="8">
        <f>'[1]TARIFNE STAVKE od 01.10.2022'!F27</f>
        <v>2.8999999999999998E-3</v>
      </c>
      <c r="H42" s="8">
        <f>'TARIFNE STAVKE od 01.10.2022'!H27</f>
        <v>3.2000000000000002E-3</v>
      </c>
      <c r="I42" s="9">
        <f>(F42+H42)</f>
        <v>3.6700000000000003E-2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3.3500000000000002E-2</v>
      </c>
      <c r="G43" s="8">
        <f>'[1]TARIFNE STAVKE od 01.10.2022'!F28</f>
        <v>2.8999999999999998E-3</v>
      </c>
      <c r="H43" s="8">
        <f>'TARIFNE STAVKE od 01.10.2022'!H28</f>
        <v>3.2000000000000002E-3</v>
      </c>
      <c r="I43" s="9">
        <f>(F43+H43)</f>
        <v>3.6700000000000003E-2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3.3500000000000002E-2</v>
      </c>
      <c r="G44" s="8">
        <f>'[1]TARIFNE STAVKE od 01.10.2022'!F29</f>
        <v>2.5999999999999999E-3</v>
      </c>
      <c r="H44" s="8">
        <f>'TARIFNE STAVKE od 01.10.2022'!H29</f>
        <v>2.8E-3</v>
      </c>
      <c r="I44" s="9">
        <f>(F44+H44)</f>
        <v>3.6299999999999999E-2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3.3500000000000002E-2</v>
      </c>
      <c r="G45" s="8">
        <f>'[1]TARIFNE STAVKE od 01.10.2022'!F30</f>
        <v>2.5000000000000001E-3</v>
      </c>
      <c r="H45" s="8">
        <f>'TARIFNE STAVKE od 01.10.2022'!H30</f>
        <v>2.7000000000000001E-3</v>
      </c>
      <c r="I45" s="9">
        <f>(F45+H45)</f>
        <v>3.6200000000000003E-2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3.3500000000000002E-2</v>
      </c>
      <c r="G46" s="8">
        <f>'[1]TARIFNE STAVKE od 01.10.2022'!F31</f>
        <v>2.2000000000000001E-3</v>
      </c>
      <c r="H46" s="8">
        <f>'TARIFNE STAVKE od 01.10.2022'!H31</f>
        <v>2.3999999999999998E-3</v>
      </c>
      <c r="I46" s="9">
        <f>(F46+H46)</f>
        <v>3.5900000000000001E-2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0">ROUND(D48*0.901,4)</f>
        <v>3.5999999999999999E-3</v>
      </c>
      <c r="D48" s="9">
        <f t="shared" ref="D48:D51" si="11">E48/$G$9</f>
        <v>4.0347733758046315E-3</v>
      </c>
      <c r="E48" s="9">
        <v>3.04E-2</v>
      </c>
      <c r="F48" s="13">
        <f>C48+$C$9</f>
        <v>3.4000000000000002E-2</v>
      </c>
      <c r="G48" s="8">
        <f>'[1]TARIFNE STAVKE od 01.10.2022'!F35</f>
        <v>8.8999999999999999E-3</v>
      </c>
      <c r="H48" s="8">
        <f>'TARIFNE STAVKE od 01.10.2022'!H35</f>
        <v>9.4000000000000004E-3</v>
      </c>
      <c r="I48" s="9">
        <f>(F48+H48)</f>
        <v>4.3400000000000001E-2</v>
      </c>
    </row>
    <row r="49" spans="1:9">
      <c r="A49" s="3">
        <v>2</v>
      </c>
      <c r="B49" s="3" t="s">
        <v>21</v>
      </c>
      <c r="C49" s="9">
        <f t="shared" si="10"/>
        <v>3.5999999999999999E-3</v>
      </c>
      <c r="D49" s="9">
        <f t="shared" si="11"/>
        <v>4.0347733758046315E-3</v>
      </c>
      <c r="E49" s="9">
        <v>3.04E-2</v>
      </c>
      <c r="F49" s="13">
        <f>C49+$C$9</f>
        <v>3.4000000000000002E-2</v>
      </c>
      <c r="G49" s="8">
        <f>'[1]TARIFNE STAVKE od 01.10.2022'!F36</f>
        <v>8.5000000000000006E-3</v>
      </c>
      <c r="H49" s="8">
        <f>'TARIFNE STAVKE od 01.10.2022'!H36</f>
        <v>8.8999999999999999E-3</v>
      </c>
      <c r="I49" s="9">
        <f>(F49+H49)</f>
        <v>4.2900000000000001E-2</v>
      </c>
    </row>
    <row r="50" spans="1:9">
      <c r="A50" s="3">
        <v>3</v>
      </c>
      <c r="B50" s="3" t="s">
        <v>22</v>
      </c>
      <c r="C50" s="9">
        <f t="shared" si="10"/>
        <v>3.5999999999999999E-3</v>
      </c>
      <c r="D50" s="9">
        <f t="shared" si="11"/>
        <v>4.0347733758046315E-3</v>
      </c>
      <c r="E50" s="9">
        <v>3.04E-2</v>
      </c>
      <c r="F50" s="13">
        <f>C50+$C$9</f>
        <v>3.4000000000000002E-2</v>
      </c>
      <c r="G50" s="8">
        <f>'[1]TARIFNE STAVKE od 01.10.2022'!F37</f>
        <v>8.0000000000000002E-3</v>
      </c>
      <c r="H50" s="8">
        <f>'TARIFNE STAVKE od 01.10.2022'!H37</f>
        <v>8.5000000000000006E-3</v>
      </c>
      <c r="I50" s="9">
        <f>(F50+H50)</f>
        <v>4.2500000000000003E-2</v>
      </c>
    </row>
    <row r="51" spans="1:9">
      <c r="A51" s="3">
        <v>4</v>
      </c>
      <c r="B51" s="3" t="s">
        <v>23</v>
      </c>
      <c r="C51" s="9">
        <f t="shared" si="10"/>
        <v>3.5999999999999999E-3</v>
      </c>
      <c r="D51" s="9">
        <f t="shared" si="11"/>
        <v>4.0347733758046315E-3</v>
      </c>
      <c r="E51" s="9">
        <v>3.04E-2</v>
      </c>
      <c r="F51" s="13">
        <f>C51+$C$9</f>
        <v>3.4000000000000002E-2</v>
      </c>
      <c r="G51" s="8">
        <f>'[1]TARIFNE STAVKE od 01.10.2022'!F38</f>
        <v>8.0000000000000002E-3</v>
      </c>
      <c r="H51" s="8">
        <f>'TARIFNE STAVKE od 01.10.2022'!H38</f>
        <v>8.5000000000000006E-3</v>
      </c>
      <c r="I51" s="9">
        <f>(F51+H51)</f>
        <v>4.2500000000000003E-2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2">ROUND(D57*0.901,4)</f>
        <v>4.1000000000000003E-3</v>
      </c>
      <c r="D57" s="9">
        <f t="shared" ref="D57:D59" si="13">E57/$G$9</f>
        <v>4.539120047780211E-3</v>
      </c>
      <c r="E57" s="9">
        <v>3.4200000000000001E-2</v>
      </c>
      <c r="F57" s="13">
        <f>C57+$C$9</f>
        <v>3.4500000000000003E-2</v>
      </c>
      <c r="G57" s="10">
        <f>'[1]TARIFNE STAVKE od 01.10.2022'!F42</f>
        <v>6.1999999999999998E-3</v>
      </c>
      <c r="H57" s="10">
        <f>'TARIFNE STAVKE od 01.10.2022'!H42</f>
        <v>6.6E-3</v>
      </c>
      <c r="I57" s="9">
        <f>(F57+H57)</f>
        <v>4.1100000000000005E-2</v>
      </c>
    </row>
    <row r="58" spans="1:9">
      <c r="A58" s="3">
        <v>2</v>
      </c>
      <c r="B58" s="3" t="s">
        <v>21</v>
      </c>
      <c r="C58" s="9">
        <f t="shared" si="12"/>
        <v>4.1000000000000003E-3</v>
      </c>
      <c r="D58" s="9">
        <f t="shared" si="13"/>
        <v>4.539120047780211E-3</v>
      </c>
      <c r="E58" s="9">
        <v>3.4200000000000001E-2</v>
      </c>
      <c r="F58" s="13">
        <f>C58+$C$9</f>
        <v>3.4500000000000003E-2</v>
      </c>
      <c r="G58" s="10">
        <f>'[1]TARIFNE STAVKE od 01.10.2022'!F43</f>
        <v>6.1999999999999998E-3</v>
      </c>
      <c r="H58" s="10">
        <f>'TARIFNE STAVKE od 01.10.2022'!H43</f>
        <v>6.6E-3</v>
      </c>
      <c r="I58" s="9">
        <f>(F58+H58)</f>
        <v>4.1100000000000005E-2</v>
      </c>
    </row>
    <row r="59" spans="1:9">
      <c r="A59" s="3">
        <v>3</v>
      </c>
      <c r="B59" s="3" t="s">
        <v>22</v>
      </c>
      <c r="C59" s="9">
        <f t="shared" si="12"/>
        <v>4.1000000000000003E-3</v>
      </c>
      <c r="D59" s="9">
        <f t="shared" si="13"/>
        <v>4.539120047780211E-3</v>
      </c>
      <c r="E59" s="9">
        <v>3.4200000000000001E-2</v>
      </c>
      <c r="F59" s="13">
        <f>C59+$C$9</f>
        <v>3.4500000000000003E-2</v>
      </c>
      <c r="G59" s="10">
        <f>'[1]TARIFNE STAVKE od 01.10.2022'!F44</f>
        <v>5.8999999999999999E-3</v>
      </c>
      <c r="H59" s="10">
        <f>'TARIFNE STAVKE od 01.10.2022'!H44</f>
        <v>6.3E-3</v>
      </c>
      <c r="I59" s="9">
        <f>(F59+H59)</f>
        <v>4.0800000000000003E-2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4">ROUND(D61*0.901,4)</f>
        <v>4.1000000000000003E-3</v>
      </c>
      <c r="D61" s="9">
        <f t="shared" ref="D61:D63" si="15">E61/$G$9</f>
        <v>4.539120047780211E-3</v>
      </c>
      <c r="E61" s="9">
        <v>3.4200000000000001E-2</v>
      </c>
      <c r="F61" s="13">
        <f>C61+$C$9</f>
        <v>3.4500000000000003E-2</v>
      </c>
      <c r="G61" s="10">
        <f>'[1]TARIFNE STAVKE od 01.10.2022'!F48</f>
        <v>5.5999999999999999E-3</v>
      </c>
      <c r="H61" s="10">
        <f>'TARIFNE STAVKE od 01.10.2022'!H48</f>
        <v>5.5999999999999999E-3</v>
      </c>
      <c r="I61" s="9">
        <f>(F61+H61)</f>
        <v>4.0100000000000004E-2</v>
      </c>
    </row>
    <row r="62" spans="1:9">
      <c r="A62" s="3">
        <v>2</v>
      </c>
      <c r="B62" s="3" t="s">
        <v>21</v>
      </c>
      <c r="C62" s="9">
        <f t="shared" si="14"/>
        <v>4.1000000000000003E-3</v>
      </c>
      <c r="D62" s="9">
        <f t="shared" si="15"/>
        <v>4.539120047780211E-3</v>
      </c>
      <c r="E62" s="9">
        <v>3.4200000000000001E-2</v>
      </c>
      <c r="F62" s="13">
        <f>C62+$C$9</f>
        <v>3.4500000000000003E-2</v>
      </c>
      <c r="G62" s="10">
        <f>'[1]TARIFNE STAVKE od 01.10.2022'!F49</f>
        <v>5.5999999999999999E-3</v>
      </c>
      <c r="H62" s="10">
        <f>'TARIFNE STAVKE od 01.10.2022'!H49</f>
        <v>5.5999999999999999E-3</v>
      </c>
      <c r="I62" s="9">
        <f>(F62+H62)</f>
        <v>4.0100000000000004E-2</v>
      </c>
    </row>
    <row r="63" spans="1:9">
      <c r="A63" s="3">
        <v>3</v>
      </c>
      <c r="B63" s="3" t="s">
        <v>23</v>
      </c>
      <c r="C63" s="9">
        <f t="shared" si="14"/>
        <v>4.1000000000000003E-3</v>
      </c>
      <c r="D63" s="9">
        <f t="shared" si="15"/>
        <v>4.539120047780211E-3</v>
      </c>
      <c r="E63" s="9">
        <v>3.4200000000000001E-2</v>
      </c>
      <c r="F63" s="13">
        <f>C63+$C$9</f>
        <v>3.4500000000000003E-2</v>
      </c>
      <c r="G63" s="10">
        <f>'[1]TARIFNE STAVKE od 01.10.2022'!F50</f>
        <v>5.1000000000000004E-3</v>
      </c>
      <c r="H63" s="10">
        <f>'TARIFNE STAVKE od 01.10.2022'!H50</f>
        <v>5.1000000000000004E-3</v>
      </c>
      <c r="I63" s="9">
        <f>(F63+H63)</f>
        <v>3.9600000000000003E-2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16">ROUND(D69*0.901,4)</f>
        <v>3.5999999999999999E-3</v>
      </c>
      <c r="D69" s="9">
        <f t="shared" ref="D69:D72" si="17">E69/$G$9</f>
        <v>4.0347733758046315E-3</v>
      </c>
      <c r="E69" s="9">
        <v>3.04E-2</v>
      </c>
      <c r="F69" s="13">
        <f>C69+$C$9</f>
        <v>3.4000000000000002E-2</v>
      </c>
      <c r="G69" s="8">
        <f>'[1]TARIFNE STAVKE od 01.10.2022'!F17</f>
        <v>4.0000000000000001E-3</v>
      </c>
      <c r="H69" s="8">
        <f>'TARIFNE STAVKE od 01.10.2022'!H17</f>
        <v>4.1999999999999997E-3</v>
      </c>
      <c r="I69" s="9">
        <f>(F69+H69)</f>
        <v>3.8200000000000005E-2</v>
      </c>
    </row>
    <row r="70" spans="1:9">
      <c r="A70" s="3">
        <v>2</v>
      </c>
      <c r="B70" s="3" t="s">
        <v>21</v>
      </c>
      <c r="C70" s="9">
        <f t="shared" si="16"/>
        <v>3.5999999999999999E-3</v>
      </c>
      <c r="D70" s="9">
        <f t="shared" si="17"/>
        <v>4.0347733758046315E-3</v>
      </c>
      <c r="E70" s="9">
        <v>3.04E-2</v>
      </c>
      <c r="F70" s="13">
        <f>C70+$C$9</f>
        <v>3.4000000000000002E-2</v>
      </c>
      <c r="G70" s="8">
        <f>'[1]TARIFNE STAVKE od 01.10.2022'!F18</f>
        <v>4.0000000000000001E-3</v>
      </c>
      <c r="H70" s="8">
        <f>'TARIFNE STAVKE od 01.10.2022'!H18</f>
        <v>4.1999999999999997E-3</v>
      </c>
      <c r="I70" s="9">
        <f>(F70+H70)</f>
        <v>3.8200000000000005E-2</v>
      </c>
    </row>
    <row r="71" spans="1:9">
      <c r="A71" s="3">
        <v>3</v>
      </c>
      <c r="B71" s="3" t="s">
        <v>22</v>
      </c>
      <c r="C71" s="9">
        <f t="shared" si="16"/>
        <v>3.5999999999999999E-3</v>
      </c>
      <c r="D71" s="9">
        <f t="shared" si="17"/>
        <v>4.0347733758046315E-3</v>
      </c>
      <c r="E71" s="9">
        <v>3.04E-2</v>
      </c>
      <c r="F71" s="13">
        <f>C71+$C$9</f>
        <v>3.4000000000000002E-2</v>
      </c>
      <c r="G71" s="8">
        <f>'[1]TARIFNE STAVKE od 01.10.2022'!F19</f>
        <v>3.5999999999999999E-3</v>
      </c>
      <c r="H71" s="8">
        <f>'TARIFNE STAVKE od 01.10.2022'!H19</f>
        <v>3.7000000000000002E-3</v>
      </c>
      <c r="I71" s="9">
        <f>(F71+H71)</f>
        <v>3.7700000000000004E-2</v>
      </c>
    </row>
    <row r="72" spans="1:9">
      <c r="A72" s="3">
        <v>4</v>
      </c>
      <c r="B72" s="3" t="s">
        <v>23</v>
      </c>
      <c r="C72" s="9">
        <f t="shared" si="16"/>
        <v>3.5999999999999999E-3</v>
      </c>
      <c r="D72" s="9">
        <f t="shared" si="17"/>
        <v>4.0347733758046315E-3</v>
      </c>
      <c r="E72" s="9">
        <v>3.04E-2</v>
      </c>
      <c r="F72" s="13">
        <f>C72+$C$9</f>
        <v>3.4000000000000002E-2</v>
      </c>
      <c r="G72" s="8">
        <f>'[1]TARIFNE STAVKE od 01.10.2022'!F20</f>
        <v>3.5999999999999999E-3</v>
      </c>
      <c r="H72" s="8">
        <f>'TARIFNE STAVKE od 01.10.2022'!H20</f>
        <v>3.7000000000000002E-3</v>
      </c>
      <c r="I72" s="9">
        <f>(F72+H72)</f>
        <v>3.7700000000000004E-2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18">ROUND(D74*0.901,4)</f>
        <v>3.5999999999999999E-3</v>
      </c>
      <c r="D74" s="9">
        <f t="shared" ref="D74:D78" si="19">E74/$G$9</f>
        <v>4.0347733758046315E-3</v>
      </c>
      <c r="E74" s="9">
        <v>3.04E-2</v>
      </c>
      <c r="F74" s="13">
        <f>C74+$C$9</f>
        <v>3.4000000000000002E-2</v>
      </c>
      <c r="G74" s="8">
        <f>'[1]TARIFNE STAVKE od 01.10.2022'!F61</f>
        <v>4.7999999999999996E-3</v>
      </c>
      <c r="H74" s="8">
        <f>'TARIFNE STAVKE od 01.10.2022'!H61</f>
        <v>5.4999999999999997E-3</v>
      </c>
      <c r="I74" s="9">
        <f>(F74+H74)</f>
        <v>3.95E-2</v>
      </c>
    </row>
    <row r="75" spans="1:9">
      <c r="A75" s="3">
        <v>2</v>
      </c>
      <c r="B75" s="3" t="s">
        <v>20</v>
      </c>
      <c r="C75" s="9">
        <f t="shared" si="18"/>
        <v>3.5999999999999999E-3</v>
      </c>
      <c r="D75" s="9">
        <f t="shared" si="19"/>
        <v>4.0347733758046315E-3</v>
      </c>
      <c r="E75" s="9">
        <v>3.04E-2</v>
      </c>
      <c r="F75" s="13">
        <f>C75+$C$9</f>
        <v>3.4000000000000002E-2</v>
      </c>
      <c r="G75" s="8">
        <f>'[1]TARIFNE STAVKE od 01.10.2022'!F62</f>
        <v>3.7000000000000002E-3</v>
      </c>
      <c r="H75" s="8">
        <f>'TARIFNE STAVKE od 01.10.2022'!H62</f>
        <v>4.3E-3</v>
      </c>
      <c r="I75" s="9">
        <f>(F75+H75)</f>
        <v>3.8300000000000001E-2</v>
      </c>
    </row>
    <row r="76" spans="1:9">
      <c r="A76" s="3">
        <v>3</v>
      </c>
      <c r="B76" s="3" t="s">
        <v>21</v>
      </c>
      <c r="C76" s="9">
        <f t="shared" si="18"/>
        <v>3.5999999999999999E-3</v>
      </c>
      <c r="D76" s="9">
        <f t="shared" si="19"/>
        <v>4.0347733758046315E-3</v>
      </c>
      <c r="E76" s="9">
        <v>3.04E-2</v>
      </c>
      <c r="F76" s="13">
        <f>C76+$C$9</f>
        <v>3.4000000000000002E-2</v>
      </c>
      <c r="G76" s="8">
        <f>'[1]TARIFNE STAVKE od 01.10.2022'!F63</f>
        <v>3.7000000000000002E-3</v>
      </c>
      <c r="H76" s="8">
        <f>'TARIFNE STAVKE od 01.10.2022'!H63</f>
        <v>4.3E-3</v>
      </c>
      <c r="I76" s="9">
        <f>(F76+H76)</f>
        <v>3.8300000000000001E-2</v>
      </c>
    </row>
    <row r="77" spans="1:9">
      <c r="A77" s="3">
        <v>4</v>
      </c>
      <c r="B77" s="3" t="s">
        <v>22</v>
      </c>
      <c r="C77" s="9">
        <f t="shared" si="18"/>
        <v>3.5999999999999999E-3</v>
      </c>
      <c r="D77" s="9">
        <f t="shared" si="19"/>
        <v>4.0347733758046315E-3</v>
      </c>
      <c r="E77" s="9">
        <v>3.04E-2</v>
      </c>
      <c r="F77" s="13">
        <f>C77+$C$9</f>
        <v>3.4000000000000002E-2</v>
      </c>
      <c r="G77" s="8">
        <f>'[1]TARIFNE STAVKE od 01.10.2022'!F64</f>
        <v>3.5000000000000001E-3</v>
      </c>
      <c r="H77" s="8">
        <f>'TARIFNE STAVKE od 01.10.2022'!H64</f>
        <v>4.0000000000000001E-3</v>
      </c>
      <c r="I77" s="9">
        <f>(F77+H77)</f>
        <v>3.8000000000000006E-2</v>
      </c>
    </row>
    <row r="78" spans="1:9">
      <c r="A78" s="3">
        <v>5</v>
      </c>
      <c r="B78" s="3" t="s">
        <v>23</v>
      </c>
      <c r="C78" s="9">
        <f t="shared" si="18"/>
        <v>3.5999999999999999E-3</v>
      </c>
      <c r="D78" s="9">
        <f t="shared" si="19"/>
        <v>4.0347733758046315E-3</v>
      </c>
      <c r="E78" s="9">
        <v>3.04E-2</v>
      </c>
      <c r="F78" s="13">
        <f>C78+$C$9</f>
        <v>3.4000000000000002E-2</v>
      </c>
      <c r="G78" s="8">
        <f>'[1]TARIFNE STAVKE od 01.10.2022'!F65</f>
        <v>3.3E-3</v>
      </c>
      <c r="H78" s="8">
        <f>'TARIFNE STAVKE od 01.10.2022'!H65</f>
        <v>3.8E-3</v>
      </c>
      <c r="I78" s="9">
        <f>(F78+H78)</f>
        <v>3.78E-2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0">ROUND(D80*0.901,4)</f>
        <v>4.1000000000000003E-3</v>
      </c>
      <c r="D80" s="9">
        <f t="shared" ref="D80:D83" si="21">E80/$G$9</f>
        <v>4.539120047780211E-3</v>
      </c>
      <c r="E80" s="9">
        <v>3.4200000000000001E-2</v>
      </c>
      <c r="F80" s="13">
        <f>C80+$C$9</f>
        <v>3.4500000000000003E-2</v>
      </c>
      <c r="G80" s="8">
        <f>'[1]TARIFNE STAVKE od 01.10.2022'!F69</f>
        <v>4.4000000000000003E-3</v>
      </c>
      <c r="H80" s="8">
        <f>'TARIFNE STAVKE od 01.10.2022'!H69</f>
        <v>4.4999999999999997E-3</v>
      </c>
      <c r="I80" s="9">
        <f>(F80+H80)</f>
        <v>3.9E-2</v>
      </c>
    </row>
    <row r="81" spans="1:9">
      <c r="A81" s="3">
        <v>2</v>
      </c>
      <c r="B81" s="3" t="s">
        <v>20</v>
      </c>
      <c r="C81" s="9">
        <f t="shared" si="20"/>
        <v>4.1000000000000003E-3</v>
      </c>
      <c r="D81" s="9">
        <f t="shared" si="21"/>
        <v>4.539120047780211E-3</v>
      </c>
      <c r="E81" s="9">
        <v>3.4200000000000001E-2</v>
      </c>
      <c r="F81" s="13">
        <f>C81+$C$9</f>
        <v>3.4500000000000003E-2</v>
      </c>
      <c r="G81" s="8">
        <f>'[1]TARIFNE STAVKE od 01.10.2022'!F70</f>
        <v>3.8E-3</v>
      </c>
      <c r="H81" s="8">
        <f>'TARIFNE STAVKE od 01.10.2022'!H70</f>
        <v>3.8999999999999998E-3</v>
      </c>
      <c r="I81" s="9">
        <f>(F81+H81)</f>
        <v>3.8400000000000004E-2</v>
      </c>
    </row>
    <row r="82" spans="1:9">
      <c r="A82" s="3">
        <v>3</v>
      </c>
      <c r="B82" s="3" t="s">
        <v>21</v>
      </c>
      <c r="C82" s="9">
        <f t="shared" si="20"/>
        <v>4.1000000000000003E-3</v>
      </c>
      <c r="D82" s="9">
        <f t="shared" si="21"/>
        <v>4.539120047780211E-3</v>
      </c>
      <c r="E82" s="9">
        <v>3.4200000000000001E-2</v>
      </c>
      <c r="F82" s="13">
        <f>C82+$C$9</f>
        <v>3.4500000000000003E-2</v>
      </c>
      <c r="G82" s="8">
        <f>'[1]TARIFNE STAVKE od 01.10.2022'!F71</f>
        <v>3.3999999999999998E-3</v>
      </c>
      <c r="H82" s="8">
        <f>'TARIFNE STAVKE od 01.10.2022'!H71</f>
        <v>3.5000000000000001E-3</v>
      </c>
      <c r="I82" s="9">
        <f>(F82+H82)</f>
        <v>3.8000000000000006E-2</v>
      </c>
    </row>
    <row r="83" spans="1:9">
      <c r="A83" s="3">
        <v>4</v>
      </c>
      <c r="B83" s="3" t="s">
        <v>23</v>
      </c>
      <c r="C83" s="9">
        <f t="shared" si="20"/>
        <v>4.1000000000000003E-3</v>
      </c>
      <c r="D83" s="9">
        <f t="shared" si="21"/>
        <v>4.539120047780211E-3</v>
      </c>
      <c r="E83" s="9">
        <v>3.4200000000000001E-2</v>
      </c>
      <c r="F83" s="13">
        <f>C83+$C$9</f>
        <v>3.4500000000000003E-2</v>
      </c>
      <c r="G83" s="8">
        <f>'[1]TARIFNE STAVKE od 01.10.2022'!F72</f>
        <v>3.0000000000000001E-3</v>
      </c>
      <c r="H83" s="8">
        <f>'TARIFNE STAVKE od 01.10.2022'!H72</f>
        <v>3.0999999999999999E-3</v>
      </c>
      <c r="I83" s="9">
        <f>(F83+H83)</f>
        <v>3.7600000000000001E-2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2">ROUND(D89*0.901,4)</f>
        <v>3.3999999999999998E-3</v>
      </c>
      <c r="D89" s="9">
        <f t="shared" ref="D89:D95" si="23">E89/$G$9</f>
        <v>3.7427831972924545E-3</v>
      </c>
      <c r="E89" s="9">
        <v>2.8199999999999999E-2</v>
      </c>
      <c r="F89" s="13">
        <f t="shared" ref="F89:F95" si="24">C89+$C$9</f>
        <v>3.3799999999999997E-2</v>
      </c>
      <c r="G89" s="8">
        <f>'[1]TARIFNE STAVKE od 01.10.2022'!F76</f>
        <v>5.1000000000000004E-3</v>
      </c>
      <c r="H89" s="8">
        <f>'TARIFNE STAVKE od 01.10.2022'!H76</f>
        <v>5.5999999999999999E-3</v>
      </c>
      <c r="I89" s="9">
        <f t="shared" ref="I89:I95" si="25">(F89+H89)</f>
        <v>3.9399999999999998E-2</v>
      </c>
    </row>
    <row r="90" spans="1:9">
      <c r="A90" s="3">
        <v>2</v>
      </c>
      <c r="B90" s="3" t="s">
        <v>20</v>
      </c>
      <c r="C90" s="9">
        <f t="shared" si="22"/>
        <v>3.3999999999999998E-3</v>
      </c>
      <c r="D90" s="9">
        <f t="shared" si="23"/>
        <v>3.7427831972924545E-3</v>
      </c>
      <c r="E90" s="9">
        <v>2.8199999999999999E-2</v>
      </c>
      <c r="F90" s="13">
        <f t="shared" si="24"/>
        <v>3.3799999999999997E-2</v>
      </c>
      <c r="G90" s="8">
        <f>'[1]TARIFNE STAVKE od 01.10.2022'!F77</f>
        <v>4.3E-3</v>
      </c>
      <c r="H90" s="8">
        <f>'TARIFNE STAVKE od 01.10.2022'!H77</f>
        <v>4.7000000000000002E-3</v>
      </c>
      <c r="I90" s="9">
        <f t="shared" si="25"/>
        <v>3.85E-2</v>
      </c>
    </row>
    <row r="91" spans="1:9">
      <c r="A91" s="3">
        <v>3</v>
      </c>
      <c r="B91" s="3" t="s">
        <v>21</v>
      </c>
      <c r="C91" s="9">
        <f t="shared" si="22"/>
        <v>3.3999999999999998E-3</v>
      </c>
      <c r="D91" s="9">
        <f t="shared" si="23"/>
        <v>3.7427831972924545E-3</v>
      </c>
      <c r="E91" s="9">
        <v>2.8199999999999999E-2</v>
      </c>
      <c r="F91" s="13">
        <f t="shared" si="24"/>
        <v>3.3799999999999997E-2</v>
      </c>
      <c r="G91" s="8">
        <f>'[1]TARIFNE STAVKE od 01.10.2022'!F78</f>
        <v>4.1000000000000003E-3</v>
      </c>
      <c r="H91" s="8">
        <f>'TARIFNE STAVKE od 01.10.2022'!H78</f>
        <v>4.4999999999999997E-3</v>
      </c>
      <c r="I91" s="9">
        <f t="shared" si="25"/>
        <v>3.8299999999999994E-2</v>
      </c>
    </row>
    <row r="92" spans="1:9">
      <c r="A92" s="3">
        <v>4</v>
      </c>
      <c r="B92" s="3" t="s">
        <v>22</v>
      </c>
      <c r="C92" s="9">
        <f t="shared" si="22"/>
        <v>3.3999999999999998E-3</v>
      </c>
      <c r="D92" s="9">
        <f t="shared" si="23"/>
        <v>3.7427831972924545E-3</v>
      </c>
      <c r="E92" s="9">
        <v>2.8199999999999999E-2</v>
      </c>
      <c r="F92" s="13">
        <f t="shared" si="24"/>
        <v>3.3799999999999997E-2</v>
      </c>
      <c r="G92" s="8">
        <f>'[1]TARIFNE STAVKE od 01.10.2022'!F79</f>
        <v>3.8999999999999998E-3</v>
      </c>
      <c r="H92" s="8">
        <f>'TARIFNE STAVKE od 01.10.2022'!H79</f>
        <v>4.1999999999999997E-3</v>
      </c>
      <c r="I92" s="9">
        <f t="shared" si="25"/>
        <v>3.7999999999999999E-2</v>
      </c>
    </row>
    <row r="93" spans="1:9">
      <c r="A93" s="3">
        <v>5</v>
      </c>
      <c r="B93" s="3" t="s">
        <v>23</v>
      </c>
      <c r="C93" s="9">
        <f t="shared" si="22"/>
        <v>3.3999999999999998E-3</v>
      </c>
      <c r="D93" s="9">
        <f t="shared" si="23"/>
        <v>3.7427831972924545E-3</v>
      </c>
      <c r="E93" s="9">
        <v>2.8199999999999999E-2</v>
      </c>
      <c r="F93" s="13">
        <f t="shared" si="24"/>
        <v>3.3799999999999997E-2</v>
      </c>
      <c r="G93" s="8">
        <f>'[1]TARIFNE STAVKE od 01.10.2022'!F80</f>
        <v>3.5999999999999999E-3</v>
      </c>
      <c r="H93" s="8">
        <f>'TARIFNE STAVKE od 01.10.2022'!H80</f>
        <v>4.0000000000000001E-3</v>
      </c>
      <c r="I93" s="9">
        <f t="shared" si="25"/>
        <v>3.78E-2</v>
      </c>
    </row>
    <row r="94" spans="1:9">
      <c r="A94" s="3">
        <v>6</v>
      </c>
      <c r="B94" s="3" t="s">
        <v>24</v>
      </c>
      <c r="C94" s="9">
        <f t="shared" si="22"/>
        <v>3.3999999999999998E-3</v>
      </c>
      <c r="D94" s="9">
        <f t="shared" si="23"/>
        <v>3.7427831972924545E-3</v>
      </c>
      <c r="E94" s="9">
        <v>2.8199999999999999E-2</v>
      </c>
      <c r="F94" s="13">
        <f t="shared" si="24"/>
        <v>3.3799999999999997E-2</v>
      </c>
      <c r="G94" s="8">
        <f>'[1]TARIFNE STAVKE od 01.10.2022'!F81</f>
        <v>3.3999999999999998E-3</v>
      </c>
      <c r="H94" s="8">
        <f>'TARIFNE STAVKE od 01.10.2022'!H81</f>
        <v>3.8E-3</v>
      </c>
      <c r="I94" s="9">
        <f t="shared" si="25"/>
        <v>3.7599999999999995E-2</v>
      </c>
    </row>
    <row r="95" spans="1:9">
      <c r="A95" s="3">
        <v>7</v>
      </c>
      <c r="B95" s="3" t="s">
        <v>25</v>
      </c>
      <c r="C95" s="9">
        <f t="shared" si="22"/>
        <v>3.3999999999999998E-3</v>
      </c>
      <c r="D95" s="9">
        <f t="shared" si="23"/>
        <v>3.7427831972924545E-3</v>
      </c>
      <c r="E95" s="9">
        <v>2.8199999999999999E-2</v>
      </c>
      <c r="F95" s="13">
        <f t="shared" si="24"/>
        <v>3.3799999999999997E-2</v>
      </c>
      <c r="G95" s="8">
        <f>'[1]TARIFNE STAVKE od 01.10.2022'!F82</f>
        <v>3.3999999999999998E-3</v>
      </c>
      <c r="H95" s="8">
        <f>'TARIFNE STAVKE od 01.10.2022'!H82</f>
        <v>3.8E-3</v>
      </c>
      <c r="I95" s="9">
        <f t="shared" si="25"/>
        <v>3.7599999999999995E-2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26">ROUND(D97*0.901,4)</f>
        <v>3.3999999999999998E-3</v>
      </c>
      <c r="D97" s="9">
        <f t="shared" ref="D97:D99" si="27">E97/$G$9</f>
        <v>3.7427831972924545E-3</v>
      </c>
      <c r="E97" s="9">
        <v>2.8199999999999999E-2</v>
      </c>
      <c r="F97" s="13">
        <f>C97+$C$9</f>
        <v>3.3799999999999997E-2</v>
      </c>
      <c r="G97" s="8">
        <f>'[1]TARIFNE STAVKE od 01.10.2022'!F86</f>
        <v>2.7000000000000001E-3</v>
      </c>
      <c r="H97" s="8">
        <f>'TARIFNE STAVKE od 01.10.2022'!H86</f>
        <v>2.7000000000000001E-3</v>
      </c>
      <c r="I97" s="9">
        <f>(F97+H97)</f>
        <v>3.6499999999999998E-2</v>
      </c>
    </row>
    <row r="98" spans="1:9">
      <c r="A98" s="3">
        <v>2</v>
      </c>
      <c r="B98" s="3" t="s">
        <v>22</v>
      </c>
      <c r="C98" s="9">
        <f t="shared" si="26"/>
        <v>3.3999999999999998E-3</v>
      </c>
      <c r="D98" s="9">
        <f t="shared" si="27"/>
        <v>3.7427831972924545E-3</v>
      </c>
      <c r="E98" s="9">
        <v>2.8199999999999999E-2</v>
      </c>
      <c r="F98" s="13">
        <f>C98+$C$9</f>
        <v>3.3799999999999997E-2</v>
      </c>
      <c r="G98" s="8">
        <f>'[1]TARIFNE STAVKE od 01.10.2022'!F87</f>
        <v>2.0999999999999999E-3</v>
      </c>
      <c r="H98" s="8">
        <f>'TARIFNE STAVKE od 01.10.2022'!H87</f>
        <v>2.0999999999999999E-3</v>
      </c>
      <c r="I98" s="9">
        <f>(F98+H98)</f>
        <v>3.5899999999999994E-2</v>
      </c>
    </row>
    <row r="99" spans="1:9">
      <c r="A99" s="3">
        <v>3</v>
      </c>
      <c r="B99" s="3" t="s">
        <v>23</v>
      </c>
      <c r="C99" s="9">
        <f t="shared" si="26"/>
        <v>3.3999999999999998E-3</v>
      </c>
      <c r="D99" s="9">
        <f t="shared" si="27"/>
        <v>3.7427831972924545E-3</v>
      </c>
      <c r="E99" s="9">
        <v>2.8199999999999999E-2</v>
      </c>
      <c r="F99" s="13">
        <f>C99+$C$9</f>
        <v>3.3799999999999997E-2</v>
      </c>
      <c r="G99" s="8">
        <f>'[1]TARIFNE STAVKE od 01.10.2022'!F88</f>
        <v>2.0999999999999999E-3</v>
      </c>
      <c r="H99" s="8">
        <f>'TARIFNE STAVKE od 01.10.2022'!H88</f>
        <v>2.0999999999999999E-3</v>
      </c>
      <c r="I99" s="9">
        <f>(F99+H99)</f>
        <v>3.5899999999999994E-2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28">ROUND(D105*0.901,4)</f>
        <v>3.7000000000000002E-3</v>
      </c>
      <c r="D105" s="9">
        <f t="shared" ref="D105:D107" si="29">E105/$G$9</f>
        <v>4.1409516225363327E-3</v>
      </c>
      <c r="E105" s="9">
        <v>3.1199999999999999E-2</v>
      </c>
      <c r="F105" s="13">
        <f>C105+$C$9</f>
        <v>3.4099999999999998E-2</v>
      </c>
      <c r="G105" s="8">
        <f>'[1]TARIFNE STAVKE od 01.10.2022'!F92</f>
        <v>5.3E-3</v>
      </c>
      <c r="H105" s="8">
        <f>'TARIFNE STAVKE od 01.10.2022'!H92</f>
        <v>6.1999999999999998E-3</v>
      </c>
      <c r="I105" s="9">
        <f>(F105+H105)</f>
        <v>4.0299999999999996E-2</v>
      </c>
    </row>
    <row r="106" spans="1:9">
      <c r="A106" s="3">
        <v>2</v>
      </c>
      <c r="B106" s="3" t="s">
        <v>21</v>
      </c>
      <c r="C106" s="9">
        <f t="shared" si="28"/>
        <v>3.7000000000000002E-3</v>
      </c>
      <c r="D106" s="9">
        <f t="shared" si="29"/>
        <v>4.1409516225363327E-3</v>
      </c>
      <c r="E106" s="9">
        <v>3.1199999999999999E-2</v>
      </c>
      <c r="F106" s="13">
        <f>C106+$C$9</f>
        <v>3.4099999999999998E-2</v>
      </c>
      <c r="G106" s="8">
        <f>'[1]TARIFNE STAVKE od 01.10.2022'!F93</f>
        <v>4.1999999999999997E-3</v>
      </c>
      <c r="H106" s="8">
        <f>'TARIFNE STAVKE od 01.10.2022'!H93</f>
        <v>4.8999999999999998E-3</v>
      </c>
      <c r="I106" s="9">
        <f>(F106+H106)</f>
        <v>3.9E-2</v>
      </c>
    </row>
    <row r="107" spans="1:9">
      <c r="A107" s="3">
        <v>3</v>
      </c>
      <c r="B107" s="3" t="s">
        <v>22</v>
      </c>
      <c r="C107" s="9">
        <f t="shared" si="28"/>
        <v>3.7000000000000002E-3</v>
      </c>
      <c r="D107" s="9">
        <f t="shared" si="29"/>
        <v>4.1409516225363327E-3</v>
      </c>
      <c r="E107" s="9">
        <v>3.1199999999999999E-2</v>
      </c>
      <c r="F107" s="13">
        <f>C107+$C$9</f>
        <v>3.4099999999999998E-2</v>
      </c>
      <c r="G107" s="8">
        <f>'[1]TARIFNE STAVKE od 01.10.2022'!F94</f>
        <v>3.8999999999999998E-3</v>
      </c>
      <c r="H107" s="8">
        <f>'TARIFNE STAVKE od 01.10.2022'!H94</f>
        <v>4.5999999999999999E-3</v>
      </c>
      <c r="I107" s="9">
        <f>(F107+H107)</f>
        <v>3.8699999999999998E-2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0">ROUND(D109*0.901,4)</f>
        <v>3.7000000000000002E-3</v>
      </c>
      <c r="D109" s="9">
        <f t="shared" ref="D109:D112" si="31">E109/$G$9</f>
        <v>4.1409516225363327E-3</v>
      </c>
      <c r="E109" s="9">
        <v>3.1199999999999999E-2</v>
      </c>
      <c r="F109" s="13">
        <f>C109+$C$9</f>
        <v>3.4099999999999998E-2</v>
      </c>
      <c r="G109" s="8">
        <f>'[1]TARIFNE STAVKE od 01.10.2022'!F98</f>
        <v>4.7999999999999996E-3</v>
      </c>
      <c r="H109" s="8">
        <f>'TARIFNE STAVKE od 01.10.2022'!H98</f>
        <v>4.4999999999999997E-3</v>
      </c>
      <c r="I109" s="9">
        <f>(F109+H109)</f>
        <v>3.8599999999999995E-2</v>
      </c>
    </row>
    <row r="110" spans="1:9">
      <c r="A110" s="3">
        <v>2</v>
      </c>
      <c r="B110" s="3" t="s">
        <v>20</v>
      </c>
      <c r="C110" s="9">
        <f t="shared" si="30"/>
        <v>3.7000000000000002E-3</v>
      </c>
      <c r="D110" s="9">
        <f t="shared" si="31"/>
        <v>4.1409516225363327E-3</v>
      </c>
      <c r="E110" s="9">
        <v>3.1199999999999999E-2</v>
      </c>
      <c r="F110" s="13">
        <f>C110+$C$9</f>
        <v>3.4099999999999998E-2</v>
      </c>
      <c r="G110" s="8">
        <f>'[1]TARIFNE STAVKE od 01.10.2022'!F99</f>
        <v>3.8E-3</v>
      </c>
      <c r="H110" s="8">
        <f>'TARIFNE STAVKE od 01.10.2022'!H99</f>
        <v>3.5999999999999999E-3</v>
      </c>
      <c r="I110" s="9">
        <f>(F110+H110)</f>
        <v>3.7699999999999997E-2</v>
      </c>
    </row>
    <row r="111" spans="1:9">
      <c r="A111" s="3">
        <v>3</v>
      </c>
      <c r="B111" s="3" t="s">
        <v>21</v>
      </c>
      <c r="C111" s="9">
        <f t="shared" si="30"/>
        <v>3.7000000000000002E-3</v>
      </c>
      <c r="D111" s="9">
        <f t="shared" si="31"/>
        <v>4.1409516225363327E-3</v>
      </c>
      <c r="E111" s="9">
        <v>3.1199999999999999E-2</v>
      </c>
      <c r="F111" s="13">
        <f>C111+$C$9</f>
        <v>3.4099999999999998E-2</v>
      </c>
      <c r="G111" s="8">
        <f>'[1]TARIFNE STAVKE od 01.10.2022'!F100</f>
        <v>3.8E-3</v>
      </c>
      <c r="H111" s="8">
        <f>'TARIFNE STAVKE od 01.10.2022'!H100</f>
        <v>3.5999999999999999E-3</v>
      </c>
      <c r="I111" s="9">
        <f>(F111+H111)</f>
        <v>3.7699999999999997E-2</v>
      </c>
    </row>
    <row r="112" spans="1:9">
      <c r="A112" s="3">
        <v>4</v>
      </c>
      <c r="B112" s="3" t="s">
        <v>23</v>
      </c>
      <c r="C112" s="9">
        <f t="shared" si="30"/>
        <v>3.7000000000000002E-3</v>
      </c>
      <c r="D112" s="9">
        <f t="shared" si="31"/>
        <v>4.1409516225363327E-3</v>
      </c>
      <c r="E112" s="9">
        <v>3.1199999999999999E-2</v>
      </c>
      <c r="F112" s="13">
        <f>C112+$C$9</f>
        <v>3.4099999999999998E-2</v>
      </c>
      <c r="G112" s="8">
        <f>'[1]TARIFNE STAVKE od 01.10.2022'!F101</f>
        <v>3.3999999999999998E-3</v>
      </c>
      <c r="H112" s="8">
        <f>'TARIFNE STAVKE od 01.10.2022'!H101</f>
        <v>3.3E-3</v>
      </c>
      <c r="I112" s="9">
        <f>(F112+H112)</f>
        <v>3.7399999999999996E-2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32">ROUND(D114*0.901,4)</f>
        <v>3.7000000000000002E-3</v>
      </c>
      <c r="D114" s="9">
        <f t="shared" ref="D114:D115" si="33">E114/$G$9</f>
        <v>4.1409516225363327E-3</v>
      </c>
      <c r="E114" s="9">
        <v>3.1199999999999999E-2</v>
      </c>
      <c r="F114" s="13">
        <f>C114+$C$9</f>
        <v>3.4099999999999998E-2</v>
      </c>
      <c r="G114" s="8">
        <f>'[1]TARIFNE STAVKE od 01.10.2022'!F105</f>
        <v>3.5999999999999999E-3</v>
      </c>
      <c r="H114" s="8">
        <f>'TARIFNE STAVKE od 01.10.2022'!H105</f>
        <v>3.8E-3</v>
      </c>
      <c r="I114" s="9">
        <f>(F114+H114)</f>
        <v>3.7899999999999996E-2</v>
      </c>
    </row>
    <row r="115" spans="1:9">
      <c r="A115" s="3">
        <v>2</v>
      </c>
      <c r="B115" s="3" t="s">
        <v>20</v>
      </c>
      <c r="C115" s="9">
        <f t="shared" si="32"/>
        <v>3.7000000000000002E-3</v>
      </c>
      <c r="D115" s="9">
        <f t="shared" si="33"/>
        <v>4.1409516225363327E-3</v>
      </c>
      <c r="E115" s="9">
        <v>3.1199999999999999E-2</v>
      </c>
      <c r="F115" s="13">
        <f>C115+$C$9</f>
        <v>3.4099999999999998E-2</v>
      </c>
      <c r="G115" s="8">
        <f>'[1]TARIFNE STAVKE od 01.10.2022'!F106</f>
        <v>3.5999999999999999E-3</v>
      </c>
      <c r="H115" s="8">
        <f>'TARIFNE STAVKE od 01.10.2022'!H106</f>
        <v>3.8E-3</v>
      </c>
      <c r="I115" s="9">
        <f>(F115+H115)</f>
        <v>3.7899999999999996E-2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34">ROUND(D121*0.901,4)</f>
        <v>3.0000000000000001E-3</v>
      </c>
      <c r="D121" s="9">
        <f t="shared" ref="D121:D125" si="35">E121/$G$9</f>
        <v>3.3180702103656513E-3</v>
      </c>
      <c r="E121" s="9">
        <v>2.5000000000000001E-2</v>
      </c>
      <c r="F121" s="13">
        <f>C121+$C$9</f>
        <v>3.3399999999999999E-2</v>
      </c>
      <c r="G121" s="8">
        <f>'[1]TARIFNE STAVKE od 01.10.2022'!F110</f>
        <v>3.8E-3</v>
      </c>
      <c r="H121" s="8">
        <f>'TARIFNE STAVKE od 01.10.2022'!H110</f>
        <v>4.4000000000000003E-3</v>
      </c>
      <c r="I121" s="9">
        <f>(F121+H121)</f>
        <v>3.78E-2</v>
      </c>
    </row>
    <row r="122" spans="1:9">
      <c r="A122" s="3">
        <v>2</v>
      </c>
      <c r="B122" s="3" t="s">
        <v>21</v>
      </c>
      <c r="C122" s="9">
        <f t="shared" si="34"/>
        <v>3.0000000000000001E-3</v>
      </c>
      <c r="D122" s="9">
        <f t="shared" si="35"/>
        <v>3.3180702103656513E-3</v>
      </c>
      <c r="E122" s="9">
        <v>2.5000000000000001E-2</v>
      </c>
      <c r="F122" s="13">
        <f>C122+$C$9</f>
        <v>3.3399999999999999E-2</v>
      </c>
      <c r="G122" s="8">
        <f>'[1]TARIFNE STAVKE od 01.10.2022'!F111</f>
        <v>3.0999999999999999E-3</v>
      </c>
      <c r="H122" s="8">
        <f>'TARIFNE STAVKE od 01.10.2022'!H111</f>
        <v>3.5000000000000001E-3</v>
      </c>
      <c r="I122" s="9">
        <f>(F122+H122)</f>
        <v>3.6900000000000002E-2</v>
      </c>
    </row>
    <row r="123" spans="1:9">
      <c r="A123" s="3">
        <v>3</v>
      </c>
      <c r="B123" s="3" t="s">
        <v>22</v>
      </c>
      <c r="C123" s="9">
        <f t="shared" si="34"/>
        <v>3.0000000000000001E-3</v>
      </c>
      <c r="D123" s="9">
        <f t="shared" si="35"/>
        <v>3.3180702103656513E-3</v>
      </c>
      <c r="E123" s="9">
        <v>2.5000000000000001E-2</v>
      </c>
      <c r="F123" s="13">
        <f>C123+$C$9</f>
        <v>3.3399999999999999E-2</v>
      </c>
      <c r="G123" s="8">
        <f>'[1]TARIFNE STAVKE od 01.10.2022'!F112</f>
        <v>2.8999999999999998E-3</v>
      </c>
      <c r="H123" s="8">
        <f>'TARIFNE STAVKE od 01.10.2022'!H112</f>
        <v>3.3E-3</v>
      </c>
      <c r="I123" s="9">
        <f>(F123+H123)</f>
        <v>3.6699999999999997E-2</v>
      </c>
    </row>
    <row r="124" spans="1:9">
      <c r="A124" s="3">
        <v>4</v>
      </c>
      <c r="B124" s="3" t="s">
        <v>23</v>
      </c>
      <c r="C124" s="9">
        <f t="shared" si="34"/>
        <v>3.0000000000000001E-3</v>
      </c>
      <c r="D124" s="9">
        <f t="shared" si="35"/>
        <v>3.3180702103656513E-3</v>
      </c>
      <c r="E124" s="9">
        <v>2.5000000000000001E-2</v>
      </c>
      <c r="F124" s="13">
        <f>C124+$C$9</f>
        <v>3.3399999999999999E-2</v>
      </c>
      <c r="G124" s="8">
        <f>'[1]TARIFNE STAVKE od 01.10.2022'!F113</f>
        <v>2.7000000000000001E-3</v>
      </c>
      <c r="H124" s="8">
        <f>'TARIFNE STAVKE od 01.10.2022'!H113</f>
        <v>3.0999999999999999E-3</v>
      </c>
      <c r="I124" s="9">
        <f>(F124+H124)</f>
        <v>3.6499999999999998E-2</v>
      </c>
    </row>
    <row r="125" spans="1:9">
      <c r="A125" s="3">
        <v>5</v>
      </c>
      <c r="B125" s="3" t="s">
        <v>24</v>
      </c>
      <c r="C125" s="9">
        <f t="shared" si="34"/>
        <v>3.0000000000000001E-3</v>
      </c>
      <c r="D125" s="9">
        <f t="shared" si="35"/>
        <v>3.3180702103656513E-3</v>
      </c>
      <c r="E125" s="9">
        <v>2.5000000000000001E-2</v>
      </c>
      <c r="F125" s="13">
        <f>C125+$C$9</f>
        <v>3.3399999999999999E-2</v>
      </c>
      <c r="G125" s="8">
        <f>'[1]TARIFNE STAVKE od 01.10.2022'!F114</f>
        <v>2.5000000000000001E-3</v>
      </c>
      <c r="H125" s="8">
        <f>'TARIFNE STAVKE od 01.10.2022'!H114</f>
        <v>2.8999999999999998E-3</v>
      </c>
      <c r="I125" s="9">
        <f>(F125+H125)</f>
        <v>3.6299999999999999E-2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36">ROUND(D131*0.901,4)</f>
        <v>3.2000000000000002E-3</v>
      </c>
      <c r="D131" s="9">
        <f t="shared" ref="D131:D136" si="37">E131/$G$9</f>
        <v>3.5304267038290525E-3</v>
      </c>
      <c r="E131" s="9">
        <v>2.6599999999999999E-2</v>
      </c>
      <c r="F131" s="13">
        <f>C131+$C$9</f>
        <v>3.3599999999999998E-2</v>
      </c>
      <c r="G131" s="8">
        <f>'[1]TARIFNE STAVKE od 01.10.2022'!F118</f>
        <v>3.8999999999999998E-3</v>
      </c>
      <c r="H131" s="8">
        <f>'TARIFNE STAVKE od 01.10.2022'!H118</f>
        <v>4.0000000000000001E-3</v>
      </c>
      <c r="I131" s="9">
        <f t="shared" ref="I131:I136" si="38">(F131+H131)</f>
        <v>3.7599999999999995E-2</v>
      </c>
    </row>
    <row r="132" spans="1:9">
      <c r="A132" s="3">
        <v>2</v>
      </c>
      <c r="B132" s="3" t="s">
        <v>20</v>
      </c>
      <c r="C132" s="9">
        <f t="shared" si="36"/>
        <v>3.2000000000000002E-3</v>
      </c>
      <c r="D132" s="9">
        <f t="shared" si="37"/>
        <v>3.5304267038290525E-3</v>
      </c>
      <c r="E132" s="9">
        <v>2.6599999999999999E-2</v>
      </c>
      <c r="F132" s="13">
        <f t="shared" ref="F132:F136" si="39">C132+$C$9</f>
        <v>3.3599999999999998E-2</v>
      </c>
      <c r="G132" s="8">
        <f>'[1]TARIFNE STAVKE od 01.10.2022'!F119</f>
        <v>3.8999999999999998E-3</v>
      </c>
      <c r="H132" s="8">
        <f>'TARIFNE STAVKE od 01.10.2022'!H119</f>
        <v>4.0000000000000001E-3</v>
      </c>
      <c r="I132" s="9">
        <f t="shared" si="38"/>
        <v>3.7599999999999995E-2</v>
      </c>
    </row>
    <row r="133" spans="1:9">
      <c r="A133" s="3">
        <v>3</v>
      </c>
      <c r="B133" s="3" t="s">
        <v>21</v>
      </c>
      <c r="C133" s="9">
        <f t="shared" si="36"/>
        <v>3.2000000000000002E-3</v>
      </c>
      <c r="D133" s="9">
        <f t="shared" si="37"/>
        <v>3.5304267038290525E-3</v>
      </c>
      <c r="E133" s="9">
        <v>2.6599999999999999E-2</v>
      </c>
      <c r="F133" s="13">
        <f t="shared" si="39"/>
        <v>3.3599999999999998E-2</v>
      </c>
      <c r="G133" s="8">
        <f>'[1]TARIFNE STAVKE od 01.10.2022'!F120</f>
        <v>3.8999999999999998E-3</v>
      </c>
      <c r="H133" s="8">
        <f>'TARIFNE STAVKE od 01.10.2022'!H120</f>
        <v>4.0000000000000001E-3</v>
      </c>
      <c r="I133" s="9">
        <f t="shared" si="38"/>
        <v>3.7599999999999995E-2</v>
      </c>
    </row>
    <row r="134" spans="1:9">
      <c r="A134" s="3">
        <v>4</v>
      </c>
      <c r="B134" s="3" t="s">
        <v>22</v>
      </c>
      <c r="C134" s="9">
        <f t="shared" si="36"/>
        <v>3.2000000000000002E-3</v>
      </c>
      <c r="D134" s="9">
        <f t="shared" si="37"/>
        <v>3.5304267038290525E-3</v>
      </c>
      <c r="E134" s="9">
        <v>2.6599999999999999E-2</v>
      </c>
      <c r="F134" s="13">
        <f t="shared" si="39"/>
        <v>3.3599999999999998E-2</v>
      </c>
      <c r="G134" s="8">
        <f>'[1]TARIFNE STAVKE od 01.10.2022'!F121</f>
        <v>3.7000000000000002E-3</v>
      </c>
      <c r="H134" s="8">
        <f>'TARIFNE STAVKE od 01.10.2022'!H121</f>
        <v>3.8E-3</v>
      </c>
      <c r="I134" s="9">
        <f t="shared" si="38"/>
        <v>3.7399999999999996E-2</v>
      </c>
    </row>
    <row r="135" spans="1:9">
      <c r="A135" s="3">
        <v>5</v>
      </c>
      <c r="B135" s="3" t="s">
        <v>23</v>
      </c>
      <c r="C135" s="9">
        <f t="shared" si="36"/>
        <v>3.2000000000000002E-3</v>
      </c>
      <c r="D135" s="9">
        <f t="shared" si="37"/>
        <v>3.5304267038290525E-3</v>
      </c>
      <c r="E135" s="9">
        <v>2.6599999999999999E-2</v>
      </c>
      <c r="F135" s="13">
        <f t="shared" si="39"/>
        <v>3.3599999999999998E-2</v>
      </c>
      <c r="G135" s="8">
        <f>'[1]TARIFNE STAVKE od 01.10.2022'!F122</f>
        <v>3.5000000000000001E-3</v>
      </c>
      <c r="H135" s="8">
        <f>'TARIFNE STAVKE od 01.10.2022'!H122</f>
        <v>3.5999999999999999E-3</v>
      </c>
      <c r="I135" s="9">
        <f t="shared" si="38"/>
        <v>3.7199999999999997E-2</v>
      </c>
    </row>
    <row r="136" spans="1:9">
      <c r="A136" s="3">
        <v>6</v>
      </c>
      <c r="B136" s="3" t="s">
        <v>24</v>
      </c>
      <c r="C136" s="9">
        <f t="shared" si="36"/>
        <v>3.2000000000000002E-3</v>
      </c>
      <c r="D136" s="9">
        <f t="shared" si="37"/>
        <v>3.5304267038290525E-3</v>
      </c>
      <c r="E136" s="9">
        <v>2.6599999999999999E-2</v>
      </c>
      <c r="F136" s="13">
        <f t="shared" si="39"/>
        <v>3.3599999999999998E-2</v>
      </c>
      <c r="G136" s="8">
        <f>'[1]TARIFNE STAVKE od 01.10.2022'!F123</f>
        <v>3.3E-3</v>
      </c>
      <c r="H136" s="8">
        <f>'TARIFNE STAVKE od 01.10.2022'!H123</f>
        <v>3.3999999999999998E-3</v>
      </c>
      <c r="I136" s="9">
        <f t="shared" si="38"/>
        <v>3.6999999999999998E-2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40">ROUND(D138*0.901,4)</f>
        <v>3.2000000000000002E-3</v>
      </c>
      <c r="D138" s="9">
        <f t="shared" ref="D138:D142" si="41">E138/$G$9</f>
        <v>3.5304267038290525E-3</v>
      </c>
      <c r="E138" s="9">
        <v>2.6599999999999999E-2</v>
      </c>
      <c r="F138" s="13">
        <f>C138+$C$9</f>
        <v>3.3599999999999998E-2</v>
      </c>
      <c r="G138" s="8">
        <f>'[1]TARIFNE STAVKE od 01.10.2022'!F127</f>
        <v>5.1999999999999998E-3</v>
      </c>
      <c r="H138" s="8">
        <f>'TARIFNE STAVKE od 01.10.2022'!H127</f>
        <v>5.7999999999999996E-3</v>
      </c>
      <c r="I138" s="9">
        <f>(F138+H138)</f>
        <v>3.9399999999999998E-2</v>
      </c>
    </row>
    <row r="139" spans="1:9">
      <c r="A139" s="3">
        <v>2</v>
      </c>
      <c r="B139" s="3" t="s">
        <v>20</v>
      </c>
      <c r="C139" s="9">
        <f t="shared" si="40"/>
        <v>3.2000000000000002E-3</v>
      </c>
      <c r="D139" s="9">
        <f t="shared" si="41"/>
        <v>3.5304267038290525E-3</v>
      </c>
      <c r="E139" s="9">
        <v>2.6599999999999999E-2</v>
      </c>
      <c r="F139" s="13">
        <f>C139+$C$9</f>
        <v>3.3599999999999998E-2</v>
      </c>
      <c r="G139" s="8">
        <f>'[1]TARIFNE STAVKE od 01.10.2022'!F128</f>
        <v>4.4000000000000003E-3</v>
      </c>
      <c r="H139" s="8">
        <f>'TARIFNE STAVKE od 01.10.2022'!H128</f>
        <v>4.8999999999999998E-3</v>
      </c>
      <c r="I139" s="9">
        <f>(F139+H139)</f>
        <v>3.85E-2</v>
      </c>
    </row>
    <row r="140" spans="1:9">
      <c r="A140" s="3">
        <v>3</v>
      </c>
      <c r="B140" s="3" t="s">
        <v>21</v>
      </c>
      <c r="C140" s="9">
        <f t="shared" si="40"/>
        <v>3.2000000000000002E-3</v>
      </c>
      <c r="D140" s="9">
        <f t="shared" si="41"/>
        <v>3.5304267038290525E-3</v>
      </c>
      <c r="E140" s="9">
        <v>2.6599999999999999E-2</v>
      </c>
      <c r="F140" s="13">
        <f>C140+$C$9</f>
        <v>3.3599999999999998E-2</v>
      </c>
      <c r="G140" s="8">
        <f>'[1]TARIFNE STAVKE od 01.10.2022'!F129</f>
        <v>3.8999999999999998E-3</v>
      </c>
      <c r="H140" s="8">
        <f>'TARIFNE STAVKE od 01.10.2022'!H129</f>
        <v>4.4000000000000003E-3</v>
      </c>
      <c r="I140" s="9">
        <f>(F140+H140)</f>
        <v>3.7999999999999999E-2</v>
      </c>
    </row>
    <row r="141" spans="1:9">
      <c r="A141" s="3">
        <v>4</v>
      </c>
      <c r="B141" s="3" t="s">
        <v>22</v>
      </c>
      <c r="C141" s="9">
        <f t="shared" si="40"/>
        <v>3.2000000000000002E-3</v>
      </c>
      <c r="D141" s="9">
        <f t="shared" si="41"/>
        <v>3.5304267038290525E-3</v>
      </c>
      <c r="E141" s="9">
        <v>2.6599999999999999E-2</v>
      </c>
      <c r="F141" s="13">
        <f>C141+$C$9</f>
        <v>3.3599999999999998E-2</v>
      </c>
      <c r="G141" s="8">
        <f>'[1]TARIFNE STAVKE od 01.10.2022'!F130</f>
        <v>3.7000000000000002E-3</v>
      </c>
      <c r="H141" s="8">
        <f>'TARIFNE STAVKE od 01.10.2022'!H130</f>
        <v>4.1000000000000003E-3</v>
      </c>
      <c r="I141" s="9">
        <f>(F141+H141)</f>
        <v>3.7699999999999997E-2</v>
      </c>
    </row>
    <row r="142" spans="1:9">
      <c r="A142" s="3">
        <v>5</v>
      </c>
      <c r="B142" s="3" t="s">
        <v>23</v>
      </c>
      <c r="C142" s="9">
        <f t="shared" si="40"/>
        <v>3.2000000000000002E-3</v>
      </c>
      <c r="D142" s="9">
        <f t="shared" si="41"/>
        <v>3.5304267038290525E-3</v>
      </c>
      <c r="E142" s="9">
        <v>2.6599999999999999E-2</v>
      </c>
      <c r="F142" s="13">
        <f>C142+$C$9</f>
        <v>3.3599999999999998E-2</v>
      </c>
      <c r="G142" s="8">
        <f>'[1]TARIFNE STAVKE od 01.10.2022'!F131</f>
        <v>3.7000000000000002E-3</v>
      </c>
      <c r="H142" s="8">
        <f>'TARIFNE STAVKE od 01.10.2022'!H131</f>
        <v>4.1000000000000003E-3</v>
      </c>
      <c r="I142" s="9">
        <f>(F142+H142)</f>
        <v>3.7699999999999997E-2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42">ROUND(D148*0.901,4)</f>
        <v>3.0999999999999999E-3</v>
      </c>
      <c r="D148" s="9">
        <f t="shared" ref="D148:D152" si="43">E148/$G$9</f>
        <v>3.4906098613046652E-3</v>
      </c>
      <c r="E148" s="9">
        <v>2.63E-2</v>
      </c>
      <c r="F148" s="13">
        <f>C148+$C$9</f>
        <v>3.3500000000000002E-2</v>
      </c>
      <c r="G148" s="8">
        <f>'[1]TARIFNE STAVKE od 01.10.2022'!F135</f>
        <v>7.0000000000000001E-3</v>
      </c>
      <c r="H148" s="8">
        <f>'TARIFNE STAVKE od 01.10.2022'!H135</f>
        <v>7.3000000000000001E-3</v>
      </c>
      <c r="I148" s="9">
        <f>(F148+H148)</f>
        <v>4.0800000000000003E-2</v>
      </c>
    </row>
    <row r="149" spans="1:9">
      <c r="A149" s="3">
        <v>2</v>
      </c>
      <c r="B149" s="3" t="s">
        <v>20</v>
      </c>
      <c r="C149" s="9">
        <f t="shared" si="42"/>
        <v>3.0999999999999999E-3</v>
      </c>
      <c r="D149" s="9">
        <f t="shared" si="43"/>
        <v>3.4906098613046652E-3</v>
      </c>
      <c r="E149" s="9">
        <v>2.63E-2</v>
      </c>
      <c r="F149" s="13">
        <f>C149+$C$9</f>
        <v>3.3500000000000002E-2</v>
      </c>
      <c r="G149" s="8">
        <f>'[1]TARIFNE STAVKE od 01.10.2022'!F136</f>
        <v>6.1000000000000004E-3</v>
      </c>
      <c r="H149" s="8">
        <f>'TARIFNE STAVKE od 01.10.2022'!H136</f>
        <v>6.4000000000000003E-3</v>
      </c>
      <c r="I149" s="9">
        <f>(F149+H149)</f>
        <v>3.9900000000000005E-2</v>
      </c>
    </row>
    <row r="150" spans="1:9">
      <c r="A150" s="3">
        <v>3</v>
      </c>
      <c r="B150" s="3" t="s">
        <v>21</v>
      </c>
      <c r="C150" s="9">
        <f t="shared" si="42"/>
        <v>3.0999999999999999E-3</v>
      </c>
      <c r="D150" s="9">
        <f t="shared" si="43"/>
        <v>3.4906098613046652E-3</v>
      </c>
      <c r="E150" s="9">
        <v>2.63E-2</v>
      </c>
      <c r="F150" s="13">
        <f>C150+$C$9</f>
        <v>3.3500000000000002E-2</v>
      </c>
      <c r="G150" s="8">
        <f>'[1]TARIFNE STAVKE od 01.10.2022'!F137</f>
        <v>5.1999999999999998E-3</v>
      </c>
      <c r="H150" s="8">
        <f>'TARIFNE STAVKE od 01.10.2022'!H137</f>
        <v>5.4000000000000003E-3</v>
      </c>
      <c r="I150" s="9">
        <f>(F150+H150)</f>
        <v>3.8900000000000004E-2</v>
      </c>
    </row>
    <row r="151" spans="1:9">
      <c r="A151" s="3">
        <v>4</v>
      </c>
      <c r="B151" s="3" t="s">
        <v>22</v>
      </c>
      <c r="C151" s="9">
        <f t="shared" si="42"/>
        <v>3.0999999999999999E-3</v>
      </c>
      <c r="D151" s="9">
        <f t="shared" si="43"/>
        <v>3.4906098613046652E-3</v>
      </c>
      <c r="E151" s="9">
        <v>2.63E-2</v>
      </c>
      <c r="F151" s="13">
        <f>C151+$C$9</f>
        <v>3.3500000000000002E-2</v>
      </c>
      <c r="G151" s="8">
        <f>'[1]TARIFNE STAVKE od 01.10.2022'!F138</f>
        <v>5.0000000000000001E-3</v>
      </c>
      <c r="H151" s="8">
        <f>'TARIFNE STAVKE od 01.10.2022'!H138</f>
        <v>5.3E-3</v>
      </c>
      <c r="I151" s="9">
        <f>(F151+H151)</f>
        <v>3.8800000000000001E-2</v>
      </c>
    </row>
    <row r="152" spans="1:9">
      <c r="A152" s="3">
        <v>5</v>
      </c>
      <c r="B152" s="3" t="s">
        <v>23</v>
      </c>
      <c r="C152" s="9">
        <f t="shared" si="42"/>
        <v>3.0999999999999999E-3</v>
      </c>
      <c r="D152" s="9">
        <f t="shared" si="43"/>
        <v>3.4906098613046652E-3</v>
      </c>
      <c r="E152" s="9">
        <v>2.63E-2</v>
      </c>
      <c r="F152" s="13">
        <f>C152+$C$9</f>
        <v>3.3500000000000002E-2</v>
      </c>
      <c r="G152" s="8">
        <f>'[1]TARIFNE STAVKE od 01.10.2022'!F139</f>
        <v>4.8999999999999998E-3</v>
      </c>
      <c r="H152" s="8">
        <f>'TARIFNE STAVKE od 01.10.2022'!H139</f>
        <v>5.1000000000000004E-3</v>
      </c>
      <c r="I152" s="9">
        <f>(F152+H152)</f>
        <v>3.8600000000000002E-2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44">ROUND(D158*0.901,4)</f>
        <v>3.2000000000000002E-3</v>
      </c>
      <c r="D158" s="9">
        <f t="shared" ref="D158:D163" si="45">E158/$G$9</f>
        <v>3.5304267038290525E-3</v>
      </c>
      <c r="E158" s="9">
        <v>2.6599999999999999E-2</v>
      </c>
      <c r="F158" s="13">
        <f t="shared" ref="F158:F163" si="46">C158+$C$9</f>
        <v>3.3599999999999998E-2</v>
      </c>
      <c r="G158" s="8">
        <f>'[1]TARIFNE STAVKE od 01.10.2022'!F143</f>
        <v>7.3000000000000001E-3</v>
      </c>
      <c r="H158" s="8">
        <f>'TARIFNE STAVKE od 01.10.2022'!H143</f>
        <v>7.1999999999999998E-3</v>
      </c>
      <c r="I158" s="9">
        <f t="shared" ref="I158:I163" si="47">(F158+H158)</f>
        <v>4.0799999999999996E-2</v>
      </c>
    </row>
    <row r="159" spans="1:9">
      <c r="A159" s="3">
        <v>2</v>
      </c>
      <c r="B159" s="3" t="s">
        <v>20</v>
      </c>
      <c r="C159" s="9">
        <f t="shared" si="44"/>
        <v>3.2000000000000002E-3</v>
      </c>
      <c r="D159" s="9">
        <f t="shared" si="45"/>
        <v>3.5304267038290525E-3</v>
      </c>
      <c r="E159" s="9">
        <v>2.6599999999999999E-2</v>
      </c>
      <c r="F159" s="13">
        <f t="shared" si="46"/>
        <v>3.3599999999999998E-2</v>
      </c>
      <c r="G159" s="8">
        <f>'[1]TARIFNE STAVKE od 01.10.2022'!F144</f>
        <v>7.3000000000000001E-3</v>
      </c>
      <c r="H159" s="8">
        <f>'TARIFNE STAVKE od 01.10.2022'!H144</f>
        <v>7.1999999999999998E-3</v>
      </c>
      <c r="I159" s="9">
        <f t="shared" si="47"/>
        <v>4.0799999999999996E-2</v>
      </c>
    </row>
    <row r="160" spans="1:9">
      <c r="A160" s="3">
        <v>3</v>
      </c>
      <c r="B160" s="3" t="s">
        <v>21</v>
      </c>
      <c r="C160" s="9">
        <f t="shared" si="44"/>
        <v>3.2000000000000002E-3</v>
      </c>
      <c r="D160" s="9">
        <f t="shared" si="45"/>
        <v>3.5304267038290525E-3</v>
      </c>
      <c r="E160" s="9">
        <v>2.6599999999999999E-2</v>
      </c>
      <c r="F160" s="13">
        <f t="shared" si="46"/>
        <v>3.3599999999999998E-2</v>
      </c>
      <c r="G160" s="8">
        <f>'[1]TARIFNE STAVKE od 01.10.2022'!F145</f>
        <v>5.7999999999999996E-3</v>
      </c>
      <c r="H160" s="8">
        <f>'TARIFNE STAVKE od 01.10.2022'!H145</f>
        <v>5.7999999999999996E-3</v>
      </c>
      <c r="I160" s="9">
        <f t="shared" si="47"/>
        <v>3.9399999999999998E-2</v>
      </c>
    </row>
    <row r="161" spans="1:9">
      <c r="A161" s="3">
        <v>4</v>
      </c>
      <c r="B161" s="3" t="s">
        <v>22</v>
      </c>
      <c r="C161" s="9">
        <f t="shared" si="44"/>
        <v>3.2000000000000002E-3</v>
      </c>
      <c r="D161" s="9">
        <f t="shared" si="45"/>
        <v>3.5304267038290525E-3</v>
      </c>
      <c r="E161" s="9">
        <v>2.6599999999999999E-2</v>
      </c>
      <c r="F161" s="13">
        <f t="shared" si="46"/>
        <v>3.3599999999999998E-2</v>
      </c>
      <c r="G161" s="8">
        <f>'[1]TARIFNE STAVKE od 01.10.2022'!F146</f>
        <v>5.4000000000000003E-3</v>
      </c>
      <c r="H161" s="8">
        <f>'TARIFNE STAVKE od 01.10.2022'!H146</f>
        <v>5.4000000000000003E-3</v>
      </c>
      <c r="I161" s="9">
        <f t="shared" si="47"/>
        <v>3.9E-2</v>
      </c>
    </row>
    <row r="162" spans="1:9">
      <c r="A162" s="3">
        <v>5</v>
      </c>
      <c r="B162" s="3" t="s">
        <v>23</v>
      </c>
      <c r="C162" s="9">
        <f t="shared" si="44"/>
        <v>3.2000000000000002E-3</v>
      </c>
      <c r="D162" s="9">
        <f t="shared" si="45"/>
        <v>3.5304267038290525E-3</v>
      </c>
      <c r="E162" s="9">
        <v>2.6599999999999999E-2</v>
      </c>
      <c r="F162" s="13">
        <f t="shared" si="46"/>
        <v>3.3599999999999998E-2</v>
      </c>
      <c r="G162" s="8">
        <f>'[1]TARIFNE STAVKE od 01.10.2022'!F147</f>
        <v>5.1000000000000004E-3</v>
      </c>
      <c r="H162" s="8">
        <f>'TARIFNE STAVKE od 01.10.2022'!H147</f>
        <v>5.1000000000000004E-3</v>
      </c>
      <c r="I162" s="9">
        <f t="shared" si="47"/>
        <v>3.8699999999999998E-2</v>
      </c>
    </row>
    <row r="163" spans="1:9">
      <c r="A163" s="3">
        <v>6</v>
      </c>
      <c r="B163" s="3" t="s">
        <v>24</v>
      </c>
      <c r="C163" s="9">
        <f t="shared" si="44"/>
        <v>3.2000000000000002E-3</v>
      </c>
      <c r="D163" s="9">
        <f t="shared" si="45"/>
        <v>3.5304267038290525E-3</v>
      </c>
      <c r="E163" s="9">
        <v>2.6599999999999999E-2</v>
      </c>
      <c r="F163" s="13">
        <f t="shared" si="46"/>
        <v>3.3599999999999998E-2</v>
      </c>
      <c r="G163" s="8">
        <f>'[1]TARIFNE STAVKE od 01.10.2022'!F148</f>
        <v>4.7000000000000002E-3</v>
      </c>
      <c r="H163" s="8">
        <f>'TARIFNE STAVKE od 01.10.2022'!H148</f>
        <v>4.7000000000000002E-3</v>
      </c>
      <c r="I163" s="9">
        <f t="shared" si="47"/>
        <v>3.8300000000000001E-2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48">ROUND(D169*0.901,4)</f>
        <v>3.2000000000000002E-3</v>
      </c>
      <c r="D169" s="9">
        <f t="shared" ref="D169:D174" si="49">E169/$G$9</f>
        <v>3.5304267038290525E-3</v>
      </c>
      <c r="E169" s="9">
        <v>2.6599999999999999E-2</v>
      </c>
      <c r="F169" s="13">
        <f t="shared" ref="F169:F174" si="50">C169+$C$9</f>
        <v>3.3599999999999998E-2</v>
      </c>
      <c r="G169" s="76">
        <f>'[1]TARIFNE STAVKE od 01.10.2022'!F152</f>
        <v>4.5999999999999999E-3</v>
      </c>
      <c r="H169" s="76">
        <f>'TARIFNE STAVKE od 01.10.2022'!H152</f>
        <v>4.7999999999999996E-3</v>
      </c>
      <c r="I169" s="9">
        <f t="shared" ref="I169:I174" si="51">(F169+H169)</f>
        <v>3.8399999999999997E-2</v>
      </c>
    </row>
    <row r="170" spans="1:9">
      <c r="A170" s="3">
        <v>2</v>
      </c>
      <c r="B170" s="3" t="s">
        <v>20</v>
      </c>
      <c r="C170" s="9">
        <f t="shared" si="48"/>
        <v>3.2000000000000002E-3</v>
      </c>
      <c r="D170" s="9">
        <f t="shared" si="49"/>
        <v>3.5304267038290525E-3</v>
      </c>
      <c r="E170" s="9">
        <v>2.6599999999999999E-2</v>
      </c>
      <c r="F170" s="13">
        <f t="shared" si="50"/>
        <v>3.3599999999999998E-2</v>
      </c>
      <c r="G170" s="76">
        <f>'[1]TARIFNE STAVKE od 01.10.2022'!F153</f>
        <v>4.5999999999999999E-3</v>
      </c>
      <c r="H170" s="76">
        <f>'TARIFNE STAVKE od 01.10.2022'!H153</f>
        <v>4.7999999999999996E-3</v>
      </c>
      <c r="I170" s="9">
        <f t="shared" si="51"/>
        <v>3.8399999999999997E-2</v>
      </c>
    </row>
    <row r="171" spans="1:9">
      <c r="A171" s="3">
        <v>3</v>
      </c>
      <c r="B171" s="3" t="s">
        <v>21</v>
      </c>
      <c r="C171" s="9">
        <f t="shared" si="48"/>
        <v>3.2000000000000002E-3</v>
      </c>
      <c r="D171" s="9">
        <f t="shared" si="49"/>
        <v>3.5304267038290525E-3</v>
      </c>
      <c r="E171" s="9">
        <v>2.6599999999999999E-2</v>
      </c>
      <c r="F171" s="13">
        <f t="shared" si="50"/>
        <v>3.3599999999999998E-2</v>
      </c>
      <c r="G171" s="76">
        <f>'[1]TARIFNE STAVKE od 01.10.2022'!F154</f>
        <v>3.7000000000000002E-3</v>
      </c>
      <c r="H171" s="76">
        <f>'TARIFNE STAVKE od 01.10.2022'!H154</f>
        <v>3.8E-3</v>
      </c>
      <c r="I171" s="9">
        <f t="shared" si="51"/>
        <v>3.7399999999999996E-2</v>
      </c>
    </row>
    <row r="172" spans="1:9">
      <c r="A172" s="3">
        <v>4</v>
      </c>
      <c r="B172" s="3" t="s">
        <v>22</v>
      </c>
      <c r="C172" s="9">
        <f t="shared" si="48"/>
        <v>3.2000000000000002E-3</v>
      </c>
      <c r="D172" s="9">
        <f t="shared" si="49"/>
        <v>3.5304267038290525E-3</v>
      </c>
      <c r="E172" s="9">
        <v>2.6599999999999999E-2</v>
      </c>
      <c r="F172" s="13">
        <f t="shared" si="50"/>
        <v>3.3599999999999998E-2</v>
      </c>
      <c r="G172" s="76">
        <f>'[1]TARIFNE STAVKE od 01.10.2022'!F155</f>
        <v>3.5000000000000001E-3</v>
      </c>
      <c r="H172" s="76">
        <f>'TARIFNE STAVKE od 01.10.2022'!H155</f>
        <v>3.5999999999999999E-3</v>
      </c>
      <c r="I172" s="9">
        <f t="shared" si="51"/>
        <v>3.7199999999999997E-2</v>
      </c>
    </row>
    <row r="173" spans="1:9">
      <c r="A173" s="3">
        <v>5</v>
      </c>
      <c r="B173" s="3" t="s">
        <v>23</v>
      </c>
      <c r="C173" s="9">
        <f t="shared" si="48"/>
        <v>3.2000000000000002E-3</v>
      </c>
      <c r="D173" s="9">
        <f t="shared" si="49"/>
        <v>3.5304267038290525E-3</v>
      </c>
      <c r="E173" s="9">
        <v>2.6599999999999999E-2</v>
      </c>
      <c r="F173" s="13">
        <f t="shared" si="50"/>
        <v>3.3599999999999998E-2</v>
      </c>
      <c r="G173" s="76">
        <f>'[1]TARIFNE STAVKE od 01.10.2022'!F156</f>
        <v>3.2000000000000002E-3</v>
      </c>
      <c r="H173" s="76">
        <f>'TARIFNE STAVKE od 01.10.2022'!H156</f>
        <v>3.3E-3</v>
      </c>
      <c r="I173" s="9">
        <f t="shared" si="51"/>
        <v>3.6899999999999995E-2</v>
      </c>
    </row>
    <row r="174" spans="1:9">
      <c r="A174" s="3">
        <v>6</v>
      </c>
      <c r="B174" s="3" t="s">
        <v>24</v>
      </c>
      <c r="C174" s="9">
        <f t="shared" si="48"/>
        <v>3.2000000000000002E-3</v>
      </c>
      <c r="D174" s="9">
        <f t="shared" si="49"/>
        <v>3.5304267038290525E-3</v>
      </c>
      <c r="E174" s="9">
        <v>2.6599999999999999E-2</v>
      </c>
      <c r="F174" s="13">
        <f t="shared" si="50"/>
        <v>3.3599999999999998E-2</v>
      </c>
      <c r="G174" s="76">
        <f>'[1]TARIFNE STAVKE od 01.10.2022'!F157</f>
        <v>3.0000000000000001E-3</v>
      </c>
      <c r="H174" s="76">
        <f>'TARIFNE STAVKE od 01.10.2022'!H157</f>
        <v>3.0999999999999999E-3</v>
      </c>
      <c r="I174" s="9">
        <f t="shared" si="51"/>
        <v>3.6699999999999997E-2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52">ROUND(D180*0.901,4)</f>
        <v>3.2000000000000002E-3</v>
      </c>
      <c r="D180" s="9">
        <f t="shared" ref="D180:D182" si="53">E180/$G$9</f>
        <v>3.5304267038290525E-3</v>
      </c>
      <c r="E180" s="9">
        <v>2.6599999999999999E-2</v>
      </c>
      <c r="F180" s="13">
        <f>C180+$C$9</f>
        <v>3.3599999999999998E-2</v>
      </c>
      <c r="G180" s="8">
        <f>'[1]TARIFNE STAVKE od 01.10.2022'!F161</f>
        <v>3.5999999999999999E-3</v>
      </c>
      <c r="H180" s="8">
        <f>'TARIFNE STAVKE od 01.10.2022'!H161</f>
        <v>3.8999999999999998E-3</v>
      </c>
      <c r="I180" s="9">
        <f>(F180+H180)</f>
        <v>3.7499999999999999E-2</v>
      </c>
    </row>
    <row r="181" spans="1:9">
      <c r="A181" s="3">
        <v>2</v>
      </c>
      <c r="B181" s="3" t="s">
        <v>21</v>
      </c>
      <c r="C181" s="9">
        <f t="shared" si="52"/>
        <v>3.2000000000000002E-3</v>
      </c>
      <c r="D181" s="9">
        <f t="shared" si="53"/>
        <v>3.5304267038290525E-3</v>
      </c>
      <c r="E181" s="9">
        <v>2.6599999999999999E-2</v>
      </c>
      <c r="F181" s="13">
        <f>C181+$C$9</f>
        <v>3.3599999999999998E-2</v>
      </c>
      <c r="G181" s="8">
        <f>'[1]TARIFNE STAVKE od 01.10.2022'!F162</f>
        <v>3.5999999999999999E-3</v>
      </c>
      <c r="H181" s="8">
        <f>'TARIFNE STAVKE od 01.10.2022'!H162</f>
        <v>3.8E-3</v>
      </c>
      <c r="I181" s="9">
        <f>(F181+H181)</f>
        <v>3.7399999999999996E-2</v>
      </c>
    </row>
    <row r="182" spans="1:9">
      <c r="A182" s="3">
        <v>3</v>
      </c>
      <c r="B182" s="3" t="s">
        <v>23</v>
      </c>
      <c r="C182" s="9">
        <f t="shared" si="52"/>
        <v>3.2000000000000002E-3</v>
      </c>
      <c r="D182" s="9">
        <f t="shared" si="53"/>
        <v>3.5304267038290525E-3</v>
      </c>
      <c r="E182" s="9">
        <v>2.6599999999999999E-2</v>
      </c>
      <c r="F182" s="13">
        <f>C182+$C$9</f>
        <v>3.3599999999999998E-2</v>
      </c>
      <c r="G182" s="8">
        <f>'[1]TARIFNE STAVKE od 01.10.2022'!F163</f>
        <v>3.3E-3</v>
      </c>
      <c r="H182" s="8">
        <f>'TARIFNE STAVKE od 01.10.2022'!H163</f>
        <v>3.5000000000000001E-3</v>
      </c>
      <c r="I182" s="9">
        <f>(F182+H182)</f>
        <v>3.7100000000000001E-2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54">ROUND(D188*0.901,4)</f>
        <v>3.2000000000000002E-3</v>
      </c>
      <c r="D188" s="9">
        <f t="shared" ref="D188:D191" si="55">E188/$G$9</f>
        <v>3.5304267038290525E-3</v>
      </c>
      <c r="E188" s="9">
        <v>2.6599999999999999E-2</v>
      </c>
      <c r="F188" s="13">
        <f>C188+$C$9</f>
        <v>3.3599999999999998E-2</v>
      </c>
      <c r="G188" s="8">
        <f>'[1]TARIFNE STAVKE od 01.10.2022'!F167</f>
        <v>8.3000000000000001E-3</v>
      </c>
      <c r="H188" s="8">
        <f>'TARIFNE STAVKE od 01.10.2022'!H167</f>
        <v>8.3000000000000001E-3</v>
      </c>
      <c r="I188" s="9">
        <f>(F188+H188)</f>
        <v>4.19E-2</v>
      </c>
    </row>
    <row r="189" spans="1:9">
      <c r="A189" s="3">
        <v>2</v>
      </c>
      <c r="B189" s="3" t="s">
        <v>21</v>
      </c>
      <c r="C189" s="9">
        <f t="shared" si="54"/>
        <v>3.2000000000000002E-3</v>
      </c>
      <c r="D189" s="9">
        <f t="shared" si="55"/>
        <v>3.5304267038290525E-3</v>
      </c>
      <c r="E189" s="9">
        <v>2.6599999999999999E-2</v>
      </c>
      <c r="F189" s="13">
        <f>C189+$C$9</f>
        <v>3.3599999999999998E-2</v>
      </c>
      <c r="G189" s="8">
        <f>'[1]TARIFNE STAVKE od 01.10.2022'!F168</f>
        <v>7.9000000000000008E-3</v>
      </c>
      <c r="H189" s="8">
        <f>'TARIFNE STAVKE od 01.10.2022'!H168</f>
        <v>7.9000000000000008E-3</v>
      </c>
      <c r="I189" s="9">
        <f>(F189+H189)</f>
        <v>4.1499999999999995E-2</v>
      </c>
    </row>
    <row r="190" spans="1:9">
      <c r="A190" s="3">
        <v>3</v>
      </c>
      <c r="B190" s="3" t="s">
        <v>23</v>
      </c>
      <c r="C190" s="9">
        <f t="shared" si="54"/>
        <v>3.2000000000000002E-3</v>
      </c>
      <c r="D190" s="9">
        <f t="shared" si="55"/>
        <v>3.5304267038290525E-3</v>
      </c>
      <c r="E190" s="9">
        <v>2.6599999999999999E-2</v>
      </c>
      <c r="F190" s="13">
        <f>C190+$C$9</f>
        <v>3.3599999999999998E-2</v>
      </c>
      <c r="G190" s="8">
        <f>'[1]TARIFNE STAVKE od 01.10.2022'!F169</f>
        <v>7.0000000000000001E-3</v>
      </c>
      <c r="H190" s="8">
        <f>'TARIFNE STAVKE od 01.10.2022'!H169</f>
        <v>7.0000000000000001E-3</v>
      </c>
      <c r="I190" s="9">
        <f>(F190+H190)</f>
        <v>4.0599999999999997E-2</v>
      </c>
    </row>
    <row r="191" spans="1:9">
      <c r="A191" s="3">
        <v>4</v>
      </c>
      <c r="B191" s="3" t="s">
        <v>25</v>
      </c>
      <c r="C191" s="9">
        <f t="shared" si="54"/>
        <v>3.2000000000000002E-3</v>
      </c>
      <c r="D191" s="9">
        <f t="shared" si="55"/>
        <v>3.5304267038290525E-3</v>
      </c>
      <c r="E191" s="9">
        <v>2.6599999999999999E-2</v>
      </c>
      <c r="F191" s="13">
        <f>C191+$C$9</f>
        <v>3.3599999999999998E-2</v>
      </c>
      <c r="G191" s="8">
        <f>'[1]TARIFNE STAVKE od 01.10.2022'!F170</f>
        <v>5.0000000000000001E-3</v>
      </c>
      <c r="H191" s="8">
        <f>'TARIFNE STAVKE od 01.10.2022'!H170</f>
        <v>5.0000000000000001E-3</v>
      </c>
      <c r="I191" s="9">
        <f>(F191+H191)</f>
        <v>3.8599999999999995E-2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56">ROUND(D197*0.901,4)</f>
        <v>3.0999999999999999E-3</v>
      </c>
      <c r="D197" s="9">
        <f t="shared" ref="D197:D201" si="57">E197/$G$9</f>
        <v>3.4375207379388146E-3</v>
      </c>
      <c r="E197" s="9">
        <v>2.5899999999999999E-2</v>
      </c>
      <c r="F197" s="13">
        <f>C197+$C$9</f>
        <v>3.3500000000000002E-2</v>
      </c>
      <c r="G197" s="76">
        <f>'[1]TARIFNE STAVKE od 01.10.2022'!F174</f>
        <v>3.5000000000000001E-3</v>
      </c>
      <c r="H197" s="76">
        <f>'TARIFNE STAVKE od 01.10.2022'!H174</f>
        <v>4.4000000000000003E-3</v>
      </c>
      <c r="I197" s="9">
        <f>(F197+H197)</f>
        <v>3.7900000000000003E-2</v>
      </c>
    </row>
    <row r="198" spans="1:9">
      <c r="A198" s="3">
        <v>2</v>
      </c>
      <c r="B198" s="3" t="s">
        <v>20</v>
      </c>
      <c r="C198" s="9">
        <f t="shared" si="56"/>
        <v>3.0999999999999999E-3</v>
      </c>
      <c r="D198" s="9">
        <f t="shared" si="57"/>
        <v>3.4375207379388146E-3</v>
      </c>
      <c r="E198" s="9">
        <v>2.5899999999999999E-2</v>
      </c>
      <c r="F198" s="13">
        <f>C198+$C$9</f>
        <v>3.3500000000000002E-2</v>
      </c>
      <c r="G198" s="76">
        <f>'[1]TARIFNE STAVKE od 01.10.2022'!F175</f>
        <v>3.5000000000000001E-3</v>
      </c>
      <c r="H198" s="76">
        <f>'TARIFNE STAVKE od 01.10.2022'!H175</f>
        <v>4.4000000000000003E-3</v>
      </c>
      <c r="I198" s="9">
        <f>(F198+H198)</f>
        <v>3.7900000000000003E-2</v>
      </c>
    </row>
    <row r="199" spans="1:9">
      <c r="A199" s="3">
        <v>3</v>
      </c>
      <c r="B199" s="3" t="s">
        <v>21</v>
      </c>
      <c r="C199" s="9">
        <f t="shared" si="56"/>
        <v>3.0999999999999999E-3</v>
      </c>
      <c r="D199" s="9">
        <f t="shared" si="57"/>
        <v>3.4375207379388146E-3</v>
      </c>
      <c r="E199" s="9">
        <v>2.5899999999999999E-2</v>
      </c>
      <c r="F199" s="13">
        <f>C199+$C$9</f>
        <v>3.3500000000000002E-2</v>
      </c>
      <c r="G199" s="76">
        <f>'[1]TARIFNE STAVKE od 01.10.2022'!F176</f>
        <v>3.2000000000000002E-3</v>
      </c>
      <c r="H199" s="76">
        <f>'TARIFNE STAVKE od 01.10.2022'!H176</f>
        <v>3.8999999999999998E-3</v>
      </c>
      <c r="I199" s="9">
        <f>(F199+H199)</f>
        <v>3.7400000000000003E-2</v>
      </c>
    </row>
    <row r="200" spans="1:9">
      <c r="A200" s="3">
        <v>4</v>
      </c>
      <c r="B200" s="3" t="s">
        <v>22</v>
      </c>
      <c r="C200" s="9">
        <f t="shared" si="56"/>
        <v>3.0999999999999999E-3</v>
      </c>
      <c r="D200" s="9">
        <f t="shared" si="57"/>
        <v>3.4375207379388146E-3</v>
      </c>
      <c r="E200" s="9">
        <v>2.5899999999999999E-2</v>
      </c>
      <c r="F200" s="13">
        <f>C200+$C$9</f>
        <v>3.3500000000000002E-2</v>
      </c>
      <c r="G200" s="76">
        <f>'[1]TARIFNE STAVKE od 01.10.2022'!F177</f>
        <v>3.2000000000000002E-3</v>
      </c>
      <c r="H200" s="76">
        <f>'TARIFNE STAVKE od 01.10.2022'!H177</f>
        <v>3.8999999999999998E-3</v>
      </c>
      <c r="I200" s="9">
        <f>(F200+H200)</f>
        <v>3.7400000000000003E-2</v>
      </c>
    </row>
    <row r="201" spans="1:9">
      <c r="A201" s="3">
        <v>5</v>
      </c>
      <c r="B201" s="3" t="s">
        <v>23</v>
      </c>
      <c r="C201" s="9">
        <f t="shared" si="56"/>
        <v>3.0999999999999999E-3</v>
      </c>
      <c r="D201" s="9">
        <f t="shared" si="57"/>
        <v>3.4375207379388146E-3</v>
      </c>
      <c r="E201" s="9">
        <v>2.5899999999999999E-2</v>
      </c>
      <c r="F201" s="13">
        <f>C201+$C$9</f>
        <v>3.3500000000000002E-2</v>
      </c>
      <c r="G201" s="76">
        <f>'[1]TARIFNE STAVKE od 01.10.2022'!F178</f>
        <v>2.8E-3</v>
      </c>
      <c r="H201" s="76">
        <f>'TARIFNE STAVKE od 01.10.2022'!H178</f>
        <v>3.5000000000000001E-3</v>
      </c>
      <c r="I201" s="9">
        <f>(F201+H201)</f>
        <v>3.7000000000000005E-2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58">ROUND(D207*0.901,4)</f>
        <v>3.0999999999999999E-3</v>
      </c>
      <c r="D207" s="9">
        <f t="shared" ref="D207:D211" si="59">E207/$G$9</f>
        <v>3.4375207379388146E-3</v>
      </c>
      <c r="E207" s="9">
        <v>2.5899999999999999E-2</v>
      </c>
      <c r="F207" s="13">
        <f>C207+$C$9</f>
        <v>3.3500000000000002E-2</v>
      </c>
      <c r="G207" s="8">
        <f>'[1]TARIFNE STAVKE od 01.10.2022'!F16</f>
        <v>4.0000000000000001E-3</v>
      </c>
      <c r="H207" s="8">
        <f>'TARIFNE STAVKE od 01.10.2022'!H16</f>
        <v>4.1999999999999997E-3</v>
      </c>
      <c r="I207" s="9">
        <f>(F207+H207)</f>
        <v>3.7700000000000004E-2</v>
      </c>
    </row>
    <row r="208" spans="1:9">
      <c r="A208" s="3">
        <v>2</v>
      </c>
      <c r="B208" s="3" t="s">
        <v>20</v>
      </c>
      <c r="C208" s="9">
        <f t="shared" si="58"/>
        <v>3.0999999999999999E-3</v>
      </c>
      <c r="D208" s="9">
        <f t="shared" si="59"/>
        <v>3.4375207379388146E-3</v>
      </c>
      <c r="E208" s="9">
        <v>2.5899999999999999E-2</v>
      </c>
      <c r="F208" s="13">
        <f>C208+$C$9</f>
        <v>3.3500000000000002E-2</v>
      </c>
      <c r="G208" s="8">
        <f>'[1]TARIFNE STAVKE od 01.10.2022'!F17</f>
        <v>4.0000000000000001E-3</v>
      </c>
      <c r="H208" s="8">
        <f>'TARIFNE STAVKE od 01.10.2022'!H17</f>
        <v>4.1999999999999997E-3</v>
      </c>
      <c r="I208" s="9">
        <f>(F208+H208)</f>
        <v>3.7700000000000004E-2</v>
      </c>
    </row>
    <row r="209" spans="1:9">
      <c r="A209" s="3">
        <v>3</v>
      </c>
      <c r="B209" s="3" t="s">
        <v>21</v>
      </c>
      <c r="C209" s="9">
        <f t="shared" si="58"/>
        <v>3.0999999999999999E-3</v>
      </c>
      <c r="D209" s="9">
        <f t="shared" si="59"/>
        <v>3.4375207379388146E-3</v>
      </c>
      <c r="E209" s="9">
        <v>2.5899999999999999E-2</v>
      </c>
      <c r="F209" s="13">
        <f>C209+$C$9</f>
        <v>3.3500000000000002E-2</v>
      </c>
      <c r="G209" s="8">
        <f>'[1]TARIFNE STAVKE od 01.10.2022'!F18</f>
        <v>4.0000000000000001E-3</v>
      </c>
      <c r="H209" s="8">
        <f>'TARIFNE STAVKE od 01.10.2022'!H18</f>
        <v>4.1999999999999997E-3</v>
      </c>
      <c r="I209" s="9">
        <f>(F209+H209)</f>
        <v>3.7700000000000004E-2</v>
      </c>
    </row>
    <row r="210" spans="1:9">
      <c r="A210" s="3">
        <v>4</v>
      </c>
      <c r="B210" s="3" t="s">
        <v>22</v>
      </c>
      <c r="C210" s="9">
        <f t="shared" si="58"/>
        <v>3.0999999999999999E-3</v>
      </c>
      <c r="D210" s="9">
        <f t="shared" si="59"/>
        <v>3.4375207379388146E-3</v>
      </c>
      <c r="E210" s="9">
        <v>2.5899999999999999E-2</v>
      </c>
      <c r="F210" s="13">
        <f>C210+$C$9</f>
        <v>3.3500000000000002E-2</v>
      </c>
      <c r="G210" s="8">
        <f>'[1]TARIFNE STAVKE od 01.10.2022'!F19</f>
        <v>3.5999999999999999E-3</v>
      </c>
      <c r="H210" s="8">
        <f>'TARIFNE STAVKE od 01.10.2022'!H19</f>
        <v>3.7000000000000002E-3</v>
      </c>
      <c r="I210" s="9">
        <f>(F210+H210)</f>
        <v>3.7200000000000004E-2</v>
      </c>
    </row>
    <row r="211" spans="1:9">
      <c r="A211" s="3">
        <v>5</v>
      </c>
      <c r="B211" s="3" t="s">
        <v>23</v>
      </c>
      <c r="C211" s="9">
        <f t="shared" si="58"/>
        <v>3.0999999999999999E-3</v>
      </c>
      <c r="D211" s="9">
        <f t="shared" si="59"/>
        <v>3.4375207379388146E-3</v>
      </c>
      <c r="E211" s="9">
        <v>2.5899999999999999E-2</v>
      </c>
      <c r="F211" s="13">
        <f>C211+$C$9</f>
        <v>3.3500000000000002E-2</v>
      </c>
      <c r="G211" s="8">
        <f>'[1]TARIFNE STAVKE od 01.10.2022'!F20</f>
        <v>3.5999999999999999E-3</v>
      </c>
      <c r="H211" s="8">
        <f>'TARIFNE STAVKE od 01.10.2022'!H20</f>
        <v>3.7000000000000002E-3</v>
      </c>
      <c r="I211" s="9">
        <f>(F211+H211)</f>
        <v>3.7200000000000004E-2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60">ROUND(D213*0.901,4)</f>
        <v>3.0999999999999999E-3</v>
      </c>
      <c r="D213" s="9">
        <f t="shared" ref="D213:D221" si="61">E213/$G$9</f>
        <v>3.4375207379388146E-3</v>
      </c>
      <c r="E213" s="9">
        <v>2.5899999999999999E-2</v>
      </c>
      <c r="F213" s="13">
        <f>C213+$C$9</f>
        <v>3.3500000000000002E-2</v>
      </c>
      <c r="G213" s="8">
        <f>'[1]TARIFNE STAVKE od 01.10.2022'!F190</f>
        <v>4.8999999999999998E-3</v>
      </c>
      <c r="H213" s="8">
        <f>'TARIFNE STAVKE od 01.10.2022'!H190</f>
        <v>5.4000000000000003E-3</v>
      </c>
      <c r="I213" s="9">
        <f>(F213+H213)</f>
        <v>3.8900000000000004E-2</v>
      </c>
    </row>
    <row r="214" spans="1:9">
      <c r="A214" s="3">
        <v>2</v>
      </c>
      <c r="B214" s="3" t="s">
        <v>21</v>
      </c>
      <c r="C214" s="9">
        <f t="shared" si="60"/>
        <v>3.0999999999999999E-3</v>
      </c>
      <c r="D214" s="9">
        <f t="shared" si="61"/>
        <v>3.4375207379388146E-3</v>
      </c>
      <c r="E214" s="9">
        <v>2.5899999999999999E-2</v>
      </c>
      <c r="F214" s="13">
        <f>C214+$C$9</f>
        <v>3.3500000000000002E-2</v>
      </c>
      <c r="G214" s="8">
        <f>'[1]TARIFNE STAVKE od 01.10.2022'!F191</f>
        <v>4.8999999999999998E-3</v>
      </c>
      <c r="H214" s="8">
        <f>'TARIFNE STAVKE od 01.10.2022'!H191</f>
        <v>5.4000000000000003E-3</v>
      </c>
      <c r="I214" s="9">
        <f>(F214+H214)</f>
        <v>3.8900000000000004E-2</v>
      </c>
    </row>
    <row r="215" spans="1:9">
      <c r="A215" s="3">
        <v>3</v>
      </c>
      <c r="B215" s="3" t="s">
        <v>22</v>
      </c>
      <c r="C215" s="9">
        <f t="shared" si="60"/>
        <v>3.0999999999999999E-3</v>
      </c>
      <c r="D215" s="9">
        <f t="shared" si="61"/>
        <v>3.4375207379388146E-3</v>
      </c>
      <c r="E215" s="9">
        <v>2.5899999999999999E-2</v>
      </c>
      <c r="F215" s="13">
        <f>C215+$C$9</f>
        <v>3.3500000000000002E-2</v>
      </c>
      <c r="G215" s="8">
        <f>'[1]TARIFNE STAVKE od 01.10.2022'!F192</f>
        <v>4.5999999999999999E-3</v>
      </c>
      <c r="H215" s="8">
        <f>'TARIFNE STAVKE od 01.10.2022'!H192</f>
        <v>5.1000000000000004E-3</v>
      </c>
      <c r="I215" s="9">
        <f>(F215+H215)</f>
        <v>3.8600000000000002E-2</v>
      </c>
    </row>
    <row r="216" spans="1:9">
      <c r="A216" s="3">
        <v>4</v>
      </c>
      <c r="B216" s="3" t="s">
        <v>23</v>
      </c>
      <c r="C216" s="9">
        <f t="shared" si="60"/>
        <v>3.0999999999999999E-3</v>
      </c>
      <c r="D216" s="9">
        <f t="shared" si="61"/>
        <v>3.4375207379388146E-3</v>
      </c>
      <c r="E216" s="9">
        <v>2.5899999999999999E-2</v>
      </c>
      <c r="F216" s="13">
        <f>C216+$C$9</f>
        <v>3.3500000000000002E-2</v>
      </c>
      <c r="G216" s="8">
        <f>'[1]TARIFNE STAVKE od 01.10.2022'!F193</f>
        <v>4.4000000000000003E-3</v>
      </c>
      <c r="H216" s="8">
        <f>'TARIFNE STAVKE od 01.10.2022'!H193</f>
        <v>4.8999999999999998E-3</v>
      </c>
      <c r="I216" s="9">
        <f>(F216+H216)</f>
        <v>3.8400000000000004E-2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60"/>
        <v>3.0999999999999999E-3</v>
      </c>
      <c r="D218" s="9">
        <f t="shared" si="61"/>
        <v>3.4375207379388146E-3</v>
      </c>
      <c r="E218" s="9">
        <v>2.5899999999999999E-2</v>
      </c>
      <c r="F218" s="13">
        <f>C218+$C$9</f>
        <v>3.3500000000000002E-2</v>
      </c>
      <c r="G218" s="8">
        <f>'[1]TARIFNE STAVKE od 01.10.2022'!F197</f>
        <v>5.4999999999999997E-3</v>
      </c>
      <c r="H218" s="8">
        <f>'TARIFNE STAVKE od 01.10.2022'!H197</f>
        <v>6.0000000000000001E-3</v>
      </c>
      <c r="I218" s="9">
        <f>(F218+H218)</f>
        <v>3.95E-2</v>
      </c>
    </row>
    <row r="219" spans="1:9">
      <c r="A219" s="3">
        <v>2</v>
      </c>
      <c r="B219" s="3" t="s">
        <v>21</v>
      </c>
      <c r="C219" s="9">
        <f t="shared" si="60"/>
        <v>3.0999999999999999E-3</v>
      </c>
      <c r="D219" s="9">
        <f t="shared" si="61"/>
        <v>3.4375207379388146E-3</v>
      </c>
      <c r="E219" s="9">
        <v>2.5899999999999999E-2</v>
      </c>
      <c r="F219" s="13">
        <f>C219+$C$9</f>
        <v>3.3500000000000002E-2</v>
      </c>
      <c r="G219" s="8">
        <f>'[1]TARIFNE STAVKE od 01.10.2022'!F198</f>
        <v>4.4000000000000003E-3</v>
      </c>
      <c r="H219" s="8">
        <f>'TARIFNE STAVKE od 01.10.2022'!H198</f>
        <v>4.7999999999999996E-3</v>
      </c>
      <c r="I219" s="9">
        <f>(F219+H219)</f>
        <v>3.8300000000000001E-2</v>
      </c>
    </row>
    <row r="220" spans="1:9">
      <c r="A220" s="3">
        <v>3</v>
      </c>
      <c r="B220" s="3" t="s">
        <v>22</v>
      </c>
      <c r="C220" s="9">
        <f t="shared" si="60"/>
        <v>3.0999999999999999E-3</v>
      </c>
      <c r="D220" s="9">
        <f t="shared" si="61"/>
        <v>3.4375207379388146E-3</v>
      </c>
      <c r="E220" s="9">
        <v>2.5899999999999999E-2</v>
      </c>
      <c r="F220" s="13">
        <f>C220+$C$9</f>
        <v>3.3500000000000002E-2</v>
      </c>
      <c r="G220" s="8">
        <f>'[1]TARIFNE STAVKE od 01.10.2022'!F199</f>
        <v>4.1000000000000003E-3</v>
      </c>
      <c r="H220" s="8">
        <f>'TARIFNE STAVKE od 01.10.2022'!H199</f>
        <v>4.4999999999999997E-3</v>
      </c>
      <c r="I220" s="9">
        <f>(F220+H220)</f>
        <v>3.7999999999999999E-2</v>
      </c>
    </row>
    <row r="221" spans="1:9">
      <c r="A221" s="3">
        <v>4</v>
      </c>
      <c r="B221" s="3" t="s">
        <v>23</v>
      </c>
      <c r="C221" s="9">
        <f t="shared" si="60"/>
        <v>3.0999999999999999E-3</v>
      </c>
      <c r="D221" s="9">
        <f t="shared" si="61"/>
        <v>3.4375207379388146E-3</v>
      </c>
      <c r="E221" s="9">
        <v>2.5899999999999999E-2</v>
      </c>
      <c r="F221" s="13">
        <f>C221+$C$9</f>
        <v>3.3500000000000002E-2</v>
      </c>
      <c r="G221" s="8">
        <f>'[1]TARIFNE STAVKE od 01.10.2022'!F200</f>
        <v>3.8E-3</v>
      </c>
      <c r="H221" s="8">
        <f>'TARIFNE STAVKE od 01.10.2022'!H200</f>
        <v>4.1999999999999997E-3</v>
      </c>
      <c r="I221" s="9">
        <f>(F221+H221)</f>
        <v>3.7700000000000004E-2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62">ROUND(D227*0.901,4)</f>
        <v>3.5000000000000001E-3</v>
      </c>
      <c r="D227" s="9">
        <f t="shared" ref="D227:D230" si="63">E227/$G$9</f>
        <v>3.9153228482314683E-3</v>
      </c>
      <c r="E227" s="9">
        <v>2.9499999999999998E-2</v>
      </c>
      <c r="F227" s="13">
        <f>C227+$C$9</f>
        <v>3.39E-2</v>
      </c>
      <c r="G227" s="8">
        <f>'[1]TARIFNE STAVKE od 01.10.2022'!F204</f>
        <v>6.1000000000000004E-3</v>
      </c>
      <c r="H227" s="8">
        <f>'TARIFNE STAVKE od 01.10.2022'!H204</f>
        <v>6.7999999999999996E-3</v>
      </c>
      <c r="I227" s="9">
        <f>(F227+H227)</f>
        <v>4.07E-2</v>
      </c>
    </row>
    <row r="228" spans="1:9">
      <c r="A228" s="3">
        <v>2</v>
      </c>
      <c r="B228" s="3" t="s">
        <v>20</v>
      </c>
      <c r="C228" s="9">
        <f t="shared" si="62"/>
        <v>3.5000000000000001E-3</v>
      </c>
      <c r="D228" s="9">
        <f t="shared" si="63"/>
        <v>3.9153228482314683E-3</v>
      </c>
      <c r="E228" s="9">
        <v>2.9499999999999998E-2</v>
      </c>
      <c r="F228" s="13">
        <f>C228+$C$9</f>
        <v>3.39E-2</v>
      </c>
      <c r="G228" s="8">
        <f>'[1]TARIFNE STAVKE od 01.10.2022'!F205</f>
        <v>4.7000000000000002E-3</v>
      </c>
      <c r="H228" s="8">
        <f>'TARIFNE STAVKE od 01.10.2022'!H205</f>
        <v>5.1999999999999998E-3</v>
      </c>
      <c r="I228" s="9">
        <f>(F228+H228)</f>
        <v>3.9099999999999996E-2</v>
      </c>
    </row>
    <row r="229" spans="1:9">
      <c r="A229" s="3">
        <v>3</v>
      </c>
      <c r="B229" s="3" t="s">
        <v>21</v>
      </c>
      <c r="C229" s="9">
        <f t="shared" si="62"/>
        <v>3.5000000000000001E-3</v>
      </c>
      <c r="D229" s="9">
        <f t="shared" si="63"/>
        <v>3.9153228482314683E-3</v>
      </c>
      <c r="E229" s="9">
        <v>2.9499999999999998E-2</v>
      </c>
      <c r="F229" s="13">
        <f>C229+$C$9</f>
        <v>3.39E-2</v>
      </c>
      <c r="G229" s="8">
        <f>'[1]TARIFNE STAVKE od 01.10.2022'!F206</f>
        <v>4.0000000000000001E-3</v>
      </c>
      <c r="H229" s="8">
        <f>'TARIFNE STAVKE od 01.10.2022'!H206</f>
        <v>4.4000000000000003E-3</v>
      </c>
      <c r="I229" s="9">
        <f>(F229+H229)</f>
        <v>3.8300000000000001E-2</v>
      </c>
    </row>
    <row r="230" spans="1:9">
      <c r="A230" s="3">
        <v>4</v>
      </c>
      <c r="B230" s="3" t="s">
        <v>23</v>
      </c>
      <c r="C230" s="9">
        <f t="shared" si="62"/>
        <v>3.5000000000000001E-3</v>
      </c>
      <c r="D230" s="9">
        <f t="shared" si="63"/>
        <v>3.9153228482314683E-3</v>
      </c>
      <c r="E230" s="9">
        <v>2.9499999999999998E-2</v>
      </c>
      <c r="F230" s="13">
        <f>C230+$C$9</f>
        <v>3.39E-2</v>
      </c>
      <c r="G230" s="8">
        <f>'[1]TARIFNE STAVKE od 01.10.2022'!F207</f>
        <v>3.5000000000000001E-3</v>
      </c>
      <c r="H230" s="8">
        <f>'TARIFNE STAVKE od 01.10.2022'!H207</f>
        <v>3.8999999999999998E-3</v>
      </c>
      <c r="I230" s="9">
        <f>(F230+H230)</f>
        <v>3.78E-2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64">ROUND(D236*0.901,4)</f>
        <v>4.4000000000000003E-3</v>
      </c>
      <c r="D236" s="9">
        <f t="shared" ref="D236:D243" si="65">E236/$G$9</f>
        <v>4.9240161921826264E-3</v>
      </c>
      <c r="E236" s="9">
        <v>3.7100000000000001E-2</v>
      </c>
      <c r="F236" s="13">
        <f t="shared" ref="F236:F243" si="66">C236+$C$9</f>
        <v>3.4799999999999998E-2</v>
      </c>
      <c r="G236" s="8">
        <f>'[1]TARIFNE STAVKE od 01.10.2022'!F211</f>
        <v>6.1000000000000004E-3</v>
      </c>
      <c r="H236" s="8">
        <f>'TARIFNE STAVKE od 01.10.2022'!H211</f>
        <v>6.7999999999999996E-3</v>
      </c>
      <c r="I236" s="9">
        <f t="shared" ref="I236:I243" si="67">(F236+H236)</f>
        <v>4.1599999999999998E-2</v>
      </c>
    </row>
    <row r="237" spans="1:9">
      <c r="A237" s="3">
        <v>2</v>
      </c>
      <c r="B237" s="3" t="s">
        <v>20</v>
      </c>
      <c r="C237" s="9">
        <f t="shared" si="64"/>
        <v>4.4000000000000003E-3</v>
      </c>
      <c r="D237" s="9">
        <f t="shared" si="65"/>
        <v>4.9240161921826264E-3</v>
      </c>
      <c r="E237" s="9">
        <v>3.7100000000000001E-2</v>
      </c>
      <c r="F237" s="13">
        <f t="shared" si="66"/>
        <v>3.4799999999999998E-2</v>
      </c>
      <c r="G237" s="8">
        <f>'[1]TARIFNE STAVKE od 01.10.2022'!F212</f>
        <v>4.7000000000000002E-3</v>
      </c>
      <c r="H237" s="8">
        <f>'TARIFNE STAVKE od 01.10.2022'!H212</f>
        <v>5.1999999999999998E-3</v>
      </c>
      <c r="I237" s="9">
        <f t="shared" si="67"/>
        <v>3.9999999999999994E-2</v>
      </c>
    </row>
    <row r="238" spans="1:9">
      <c r="A238" s="3">
        <v>3</v>
      </c>
      <c r="B238" s="3" t="s">
        <v>21</v>
      </c>
      <c r="C238" s="9">
        <f t="shared" si="64"/>
        <v>4.4000000000000003E-3</v>
      </c>
      <c r="D238" s="9">
        <f t="shared" si="65"/>
        <v>4.9240161921826264E-3</v>
      </c>
      <c r="E238" s="9">
        <v>3.7100000000000001E-2</v>
      </c>
      <c r="F238" s="13">
        <f t="shared" si="66"/>
        <v>3.4799999999999998E-2</v>
      </c>
      <c r="G238" s="8">
        <f>'[1]TARIFNE STAVKE od 01.10.2022'!F213</f>
        <v>4.0000000000000001E-3</v>
      </c>
      <c r="H238" s="8">
        <f>'TARIFNE STAVKE od 01.10.2022'!H213</f>
        <v>4.4000000000000003E-3</v>
      </c>
      <c r="I238" s="9">
        <f t="shared" si="67"/>
        <v>3.9199999999999999E-2</v>
      </c>
    </row>
    <row r="239" spans="1:9">
      <c r="A239" s="3">
        <v>4</v>
      </c>
      <c r="B239" s="3" t="s">
        <v>22</v>
      </c>
      <c r="C239" s="9">
        <f t="shared" si="64"/>
        <v>4.4000000000000003E-3</v>
      </c>
      <c r="D239" s="9">
        <f t="shared" si="65"/>
        <v>4.9240161921826264E-3</v>
      </c>
      <c r="E239" s="9">
        <v>3.7100000000000001E-2</v>
      </c>
      <c r="F239" s="13">
        <f t="shared" si="66"/>
        <v>3.4799999999999998E-2</v>
      </c>
      <c r="G239" s="8">
        <f>'[1]TARIFNE STAVKE od 01.10.2022'!F214</f>
        <v>3.8E-3</v>
      </c>
      <c r="H239" s="8">
        <f>'TARIFNE STAVKE od 01.10.2022'!H214</f>
        <v>4.1999999999999997E-3</v>
      </c>
      <c r="I239" s="9">
        <f t="shared" si="67"/>
        <v>3.9E-2</v>
      </c>
    </row>
    <row r="240" spans="1:9">
      <c r="A240" s="3">
        <v>5</v>
      </c>
      <c r="B240" s="3" t="s">
        <v>23</v>
      </c>
      <c r="C240" s="9">
        <f t="shared" si="64"/>
        <v>4.4000000000000003E-3</v>
      </c>
      <c r="D240" s="9">
        <f t="shared" si="65"/>
        <v>4.9240161921826264E-3</v>
      </c>
      <c r="E240" s="9">
        <v>3.7100000000000001E-2</v>
      </c>
      <c r="F240" s="13">
        <f t="shared" si="66"/>
        <v>3.4799999999999998E-2</v>
      </c>
      <c r="G240" s="8">
        <f>'[1]TARIFNE STAVKE od 01.10.2022'!F215</f>
        <v>3.5000000000000001E-3</v>
      </c>
      <c r="H240" s="8">
        <f>'TARIFNE STAVKE od 01.10.2022'!H215</f>
        <v>3.8999999999999998E-3</v>
      </c>
      <c r="I240" s="9">
        <f t="shared" si="67"/>
        <v>3.8699999999999998E-2</v>
      </c>
    </row>
    <row r="241" spans="1:9">
      <c r="A241" s="3">
        <v>6</v>
      </c>
      <c r="B241" s="3" t="s">
        <v>24</v>
      </c>
      <c r="C241" s="9">
        <f t="shared" si="64"/>
        <v>4.4000000000000003E-3</v>
      </c>
      <c r="D241" s="9">
        <f t="shared" si="65"/>
        <v>4.9240161921826264E-3</v>
      </c>
      <c r="E241" s="9">
        <v>3.7100000000000001E-2</v>
      </c>
      <c r="F241" s="13">
        <f t="shared" si="66"/>
        <v>3.4799999999999998E-2</v>
      </c>
      <c r="G241" s="8">
        <f>'[1]TARIFNE STAVKE od 01.10.2022'!F216</f>
        <v>3.3E-3</v>
      </c>
      <c r="H241" s="8">
        <f>'TARIFNE STAVKE od 01.10.2022'!H216</f>
        <v>3.7000000000000002E-3</v>
      </c>
      <c r="I241" s="9">
        <f t="shared" si="67"/>
        <v>3.85E-2</v>
      </c>
    </row>
    <row r="242" spans="1:9">
      <c r="A242" s="3">
        <v>7</v>
      </c>
      <c r="B242" s="3" t="s">
        <v>25</v>
      </c>
      <c r="C242" s="9">
        <f t="shared" si="64"/>
        <v>4.4000000000000003E-3</v>
      </c>
      <c r="D242" s="9">
        <f t="shared" si="65"/>
        <v>4.9240161921826264E-3</v>
      </c>
      <c r="E242" s="9">
        <v>3.7100000000000001E-2</v>
      </c>
      <c r="F242" s="13">
        <f t="shared" si="66"/>
        <v>3.4799999999999998E-2</v>
      </c>
      <c r="G242" s="8">
        <f>'[1]TARIFNE STAVKE od 01.10.2022'!F217</f>
        <v>3.0999999999999999E-3</v>
      </c>
      <c r="H242" s="8">
        <f>'TARIFNE STAVKE od 01.10.2022'!H217</f>
        <v>3.3999999999999998E-3</v>
      </c>
      <c r="I242" s="9">
        <f t="shared" si="67"/>
        <v>3.8199999999999998E-2</v>
      </c>
    </row>
    <row r="243" spans="1:9">
      <c r="A243" s="3">
        <v>8</v>
      </c>
      <c r="B243" s="3" t="s">
        <v>28</v>
      </c>
      <c r="C243" s="9">
        <f t="shared" si="64"/>
        <v>4.4000000000000003E-3</v>
      </c>
      <c r="D243" s="9">
        <f t="shared" si="65"/>
        <v>4.9240161921826264E-3</v>
      </c>
      <c r="E243" s="9">
        <v>3.7100000000000001E-2</v>
      </c>
      <c r="F243" s="13">
        <f t="shared" si="66"/>
        <v>3.4799999999999998E-2</v>
      </c>
      <c r="G243" s="8">
        <f>'[1]TARIFNE STAVKE od 01.10.2022'!F218</f>
        <v>2.8E-3</v>
      </c>
      <c r="H243" s="8">
        <f>'TARIFNE STAVKE od 01.10.2022'!H218</f>
        <v>3.0999999999999999E-3</v>
      </c>
      <c r="I243" s="9">
        <f t="shared" si="67"/>
        <v>3.7899999999999996E-2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68">ROUND(D249*0.901,4)</f>
        <v>4.4000000000000003E-3</v>
      </c>
      <c r="D249" s="9">
        <f t="shared" ref="D249:D255" si="69">E249/$G$9</f>
        <v>4.9240161921826264E-3</v>
      </c>
      <c r="E249" s="9">
        <v>3.7100000000000001E-2</v>
      </c>
      <c r="F249" s="13">
        <f t="shared" ref="F249:F255" si="70">C249+$C$9</f>
        <v>3.4799999999999998E-2</v>
      </c>
      <c r="G249" s="8">
        <f>'[1]TARIFNE STAVKE od 01.10.2022'!F222</f>
        <v>6.1000000000000004E-3</v>
      </c>
      <c r="H249" s="8">
        <f>'TARIFNE STAVKE od 01.10.2022'!H222</f>
        <v>6.7999999999999996E-3</v>
      </c>
      <c r="I249" s="9">
        <f t="shared" ref="I249:I255" si="71">(F249+H249)</f>
        <v>4.1599999999999998E-2</v>
      </c>
    </row>
    <row r="250" spans="1:9">
      <c r="A250" s="3">
        <v>2</v>
      </c>
      <c r="B250" s="3" t="s">
        <v>20</v>
      </c>
      <c r="C250" s="9">
        <f t="shared" si="68"/>
        <v>4.4000000000000003E-3</v>
      </c>
      <c r="D250" s="9">
        <f t="shared" si="69"/>
        <v>4.9240161921826264E-3</v>
      </c>
      <c r="E250" s="9">
        <v>3.7100000000000001E-2</v>
      </c>
      <c r="F250" s="13">
        <f t="shared" si="70"/>
        <v>3.4799999999999998E-2</v>
      </c>
      <c r="G250" s="8">
        <f>'[1]TARIFNE STAVKE od 01.10.2022'!F223</f>
        <v>4.7000000000000002E-3</v>
      </c>
      <c r="H250" s="8">
        <f>'TARIFNE STAVKE od 01.10.2022'!H223</f>
        <v>5.1999999999999998E-3</v>
      </c>
      <c r="I250" s="9">
        <f t="shared" si="71"/>
        <v>3.9999999999999994E-2</v>
      </c>
    </row>
    <row r="251" spans="1:9">
      <c r="A251" s="3">
        <v>3</v>
      </c>
      <c r="B251" s="3" t="s">
        <v>21</v>
      </c>
      <c r="C251" s="9">
        <f t="shared" si="68"/>
        <v>4.4000000000000003E-3</v>
      </c>
      <c r="D251" s="9">
        <f t="shared" si="69"/>
        <v>4.9240161921826264E-3</v>
      </c>
      <c r="E251" s="9">
        <v>3.7100000000000001E-2</v>
      </c>
      <c r="F251" s="13">
        <f t="shared" si="70"/>
        <v>3.4799999999999998E-2</v>
      </c>
      <c r="G251" s="8">
        <f>'[1]TARIFNE STAVKE od 01.10.2022'!F224</f>
        <v>4.0000000000000001E-3</v>
      </c>
      <c r="H251" s="8">
        <f>'TARIFNE STAVKE od 01.10.2022'!H224</f>
        <v>4.4000000000000003E-3</v>
      </c>
      <c r="I251" s="9">
        <f t="shared" si="71"/>
        <v>3.9199999999999999E-2</v>
      </c>
    </row>
    <row r="252" spans="1:9">
      <c r="A252" s="3">
        <v>4</v>
      </c>
      <c r="B252" s="3" t="s">
        <v>22</v>
      </c>
      <c r="C252" s="9">
        <f t="shared" si="68"/>
        <v>4.4000000000000003E-3</v>
      </c>
      <c r="D252" s="9">
        <f t="shared" si="69"/>
        <v>4.9240161921826264E-3</v>
      </c>
      <c r="E252" s="9">
        <v>3.7100000000000001E-2</v>
      </c>
      <c r="F252" s="13">
        <f t="shared" si="70"/>
        <v>3.4799999999999998E-2</v>
      </c>
      <c r="G252" s="8">
        <f>'[1]TARIFNE STAVKE od 01.10.2022'!F225</f>
        <v>3.8E-3</v>
      </c>
      <c r="H252" s="8">
        <f>'TARIFNE STAVKE od 01.10.2022'!H225</f>
        <v>4.1999999999999997E-3</v>
      </c>
      <c r="I252" s="9">
        <f t="shared" si="71"/>
        <v>3.9E-2</v>
      </c>
    </row>
    <row r="253" spans="1:9">
      <c r="A253" s="3">
        <v>5</v>
      </c>
      <c r="B253" s="3" t="s">
        <v>23</v>
      </c>
      <c r="C253" s="9">
        <f t="shared" si="68"/>
        <v>4.4000000000000003E-3</v>
      </c>
      <c r="D253" s="9">
        <f t="shared" si="69"/>
        <v>4.9240161921826264E-3</v>
      </c>
      <c r="E253" s="9">
        <v>3.7100000000000001E-2</v>
      </c>
      <c r="F253" s="13">
        <f t="shared" si="70"/>
        <v>3.4799999999999998E-2</v>
      </c>
      <c r="G253" s="8">
        <f>'[1]TARIFNE STAVKE od 01.10.2022'!F226</f>
        <v>3.5000000000000001E-3</v>
      </c>
      <c r="H253" s="8">
        <f>'TARIFNE STAVKE od 01.10.2022'!H226</f>
        <v>3.8999999999999998E-3</v>
      </c>
      <c r="I253" s="9">
        <f t="shared" si="71"/>
        <v>3.8699999999999998E-2</v>
      </c>
    </row>
    <row r="254" spans="1:9">
      <c r="A254" s="3">
        <v>6</v>
      </c>
      <c r="B254" s="3" t="s">
        <v>24</v>
      </c>
      <c r="C254" s="9">
        <f t="shared" si="68"/>
        <v>4.4000000000000003E-3</v>
      </c>
      <c r="D254" s="9">
        <f t="shared" si="69"/>
        <v>4.9240161921826264E-3</v>
      </c>
      <c r="E254" s="9">
        <v>3.7100000000000001E-2</v>
      </c>
      <c r="F254" s="13">
        <f t="shared" si="70"/>
        <v>3.4799999999999998E-2</v>
      </c>
      <c r="G254" s="8">
        <f>'[1]TARIFNE STAVKE od 01.10.2022'!F227</f>
        <v>3.3E-3</v>
      </c>
      <c r="H254" s="8">
        <f>'TARIFNE STAVKE od 01.10.2022'!H227</f>
        <v>3.7000000000000002E-3</v>
      </c>
      <c r="I254" s="9">
        <f t="shared" si="71"/>
        <v>3.85E-2</v>
      </c>
    </row>
    <row r="255" spans="1:9">
      <c r="A255" s="3">
        <v>7</v>
      </c>
      <c r="B255" s="3" t="s">
        <v>25</v>
      </c>
      <c r="C255" s="9">
        <f t="shared" si="68"/>
        <v>4.4000000000000003E-3</v>
      </c>
      <c r="D255" s="9">
        <f t="shared" si="69"/>
        <v>4.9240161921826264E-3</v>
      </c>
      <c r="E255" s="9">
        <v>3.7100000000000001E-2</v>
      </c>
      <c r="F255" s="13">
        <f t="shared" si="70"/>
        <v>3.4799999999999998E-2</v>
      </c>
      <c r="G255" s="8">
        <f>'[1]TARIFNE STAVKE od 01.10.2022'!F228</f>
        <v>3.0999999999999999E-3</v>
      </c>
      <c r="H255" s="8">
        <f>'TARIFNE STAVKE od 01.10.2022'!H228</f>
        <v>3.3999999999999998E-3</v>
      </c>
      <c r="I255" s="9">
        <f t="shared" si="71"/>
        <v>3.8199999999999998E-2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72">ROUND(D261*0.901,4)</f>
        <v>3.5000000000000001E-3</v>
      </c>
      <c r="D261" s="9">
        <f t="shared" ref="D261:D267" si="73">E261/$G$9</f>
        <v>3.9153228482314683E-3</v>
      </c>
      <c r="E261" s="9">
        <v>2.9499999999999998E-2</v>
      </c>
      <c r="F261" s="13">
        <f t="shared" ref="F261:F267" si="74">C261+$C$9</f>
        <v>3.39E-2</v>
      </c>
      <c r="G261" s="8">
        <f>'[1]TARIFNE STAVKE od 01.10.2022'!F232</f>
        <v>6.1000000000000004E-3</v>
      </c>
      <c r="H261" s="8">
        <f>'TARIFNE STAVKE od 01.10.2022'!H232</f>
        <v>6.7999999999999996E-3</v>
      </c>
      <c r="I261" s="9">
        <f t="shared" ref="I261:I267" si="75">(F261+H261)</f>
        <v>4.07E-2</v>
      </c>
    </row>
    <row r="262" spans="1:9">
      <c r="A262" s="3">
        <v>2</v>
      </c>
      <c r="B262" s="3" t="s">
        <v>20</v>
      </c>
      <c r="C262" s="9">
        <f t="shared" si="72"/>
        <v>3.5000000000000001E-3</v>
      </c>
      <c r="D262" s="9">
        <f t="shared" si="73"/>
        <v>3.9153228482314683E-3</v>
      </c>
      <c r="E262" s="9">
        <v>2.9499999999999998E-2</v>
      </c>
      <c r="F262" s="13">
        <f t="shared" si="74"/>
        <v>3.39E-2</v>
      </c>
      <c r="G262" s="8">
        <f>'[1]TARIFNE STAVKE od 01.10.2022'!F233</f>
        <v>4.7000000000000002E-3</v>
      </c>
      <c r="H262" s="8">
        <f>'TARIFNE STAVKE od 01.10.2022'!H233</f>
        <v>5.1999999999999998E-3</v>
      </c>
      <c r="I262" s="9">
        <f t="shared" si="75"/>
        <v>3.9099999999999996E-2</v>
      </c>
    </row>
    <row r="263" spans="1:9">
      <c r="A263" s="3">
        <v>3</v>
      </c>
      <c r="B263" s="3" t="s">
        <v>21</v>
      </c>
      <c r="C263" s="9">
        <f t="shared" si="72"/>
        <v>3.5000000000000001E-3</v>
      </c>
      <c r="D263" s="9">
        <f t="shared" si="73"/>
        <v>3.9153228482314683E-3</v>
      </c>
      <c r="E263" s="9">
        <v>2.9499999999999998E-2</v>
      </c>
      <c r="F263" s="13">
        <f t="shared" si="74"/>
        <v>3.39E-2</v>
      </c>
      <c r="G263" s="8">
        <f>'[1]TARIFNE STAVKE od 01.10.2022'!F234</f>
        <v>4.0000000000000001E-3</v>
      </c>
      <c r="H263" s="8">
        <f>'TARIFNE STAVKE od 01.10.2022'!H234</f>
        <v>4.4000000000000003E-3</v>
      </c>
      <c r="I263" s="9">
        <f t="shared" si="75"/>
        <v>3.8300000000000001E-2</v>
      </c>
    </row>
    <row r="264" spans="1:9">
      <c r="A264" s="3">
        <v>4</v>
      </c>
      <c r="B264" s="3" t="s">
        <v>22</v>
      </c>
      <c r="C264" s="9">
        <f t="shared" si="72"/>
        <v>3.5000000000000001E-3</v>
      </c>
      <c r="D264" s="9">
        <f t="shared" si="73"/>
        <v>3.9153228482314683E-3</v>
      </c>
      <c r="E264" s="9">
        <v>2.9499999999999998E-2</v>
      </c>
      <c r="F264" s="13">
        <f t="shared" si="74"/>
        <v>3.39E-2</v>
      </c>
      <c r="G264" s="8">
        <f>'[1]TARIFNE STAVKE od 01.10.2022'!F235</f>
        <v>3.8E-3</v>
      </c>
      <c r="H264" s="8">
        <f>'TARIFNE STAVKE od 01.10.2022'!H235</f>
        <v>4.1999999999999997E-3</v>
      </c>
      <c r="I264" s="9">
        <f t="shared" si="75"/>
        <v>3.8100000000000002E-2</v>
      </c>
    </row>
    <row r="265" spans="1:9">
      <c r="A265" s="3">
        <v>5</v>
      </c>
      <c r="B265" s="3" t="s">
        <v>23</v>
      </c>
      <c r="C265" s="9">
        <f t="shared" si="72"/>
        <v>3.5000000000000001E-3</v>
      </c>
      <c r="D265" s="9">
        <f t="shared" si="73"/>
        <v>3.9153228482314683E-3</v>
      </c>
      <c r="E265" s="9">
        <v>2.9499999999999998E-2</v>
      </c>
      <c r="F265" s="13">
        <f t="shared" si="74"/>
        <v>3.39E-2</v>
      </c>
      <c r="G265" s="8">
        <f>'[1]TARIFNE STAVKE od 01.10.2022'!F236</f>
        <v>3.5000000000000001E-3</v>
      </c>
      <c r="H265" s="8">
        <f>'TARIFNE STAVKE od 01.10.2022'!H236</f>
        <v>3.8999999999999998E-3</v>
      </c>
      <c r="I265" s="9">
        <f t="shared" si="75"/>
        <v>3.78E-2</v>
      </c>
    </row>
    <row r="266" spans="1:9">
      <c r="A266" s="3">
        <v>6</v>
      </c>
      <c r="B266" s="3" t="s">
        <v>24</v>
      </c>
      <c r="C266" s="9">
        <f t="shared" si="72"/>
        <v>3.5000000000000001E-3</v>
      </c>
      <c r="D266" s="9">
        <f t="shared" si="73"/>
        <v>3.9153228482314683E-3</v>
      </c>
      <c r="E266" s="9">
        <v>2.9499999999999998E-2</v>
      </c>
      <c r="F266" s="13">
        <f t="shared" si="74"/>
        <v>3.39E-2</v>
      </c>
      <c r="G266" s="8">
        <f>'[1]TARIFNE STAVKE od 01.10.2022'!F237</f>
        <v>3.3E-3</v>
      </c>
      <c r="H266" s="8">
        <f>'TARIFNE STAVKE od 01.10.2022'!H237</f>
        <v>3.7000000000000002E-3</v>
      </c>
      <c r="I266" s="9">
        <f t="shared" si="75"/>
        <v>3.7600000000000001E-2</v>
      </c>
    </row>
    <row r="267" spans="1:9">
      <c r="A267" s="3">
        <v>7</v>
      </c>
      <c r="B267" s="3" t="s">
        <v>25</v>
      </c>
      <c r="C267" s="9">
        <f t="shared" si="72"/>
        <v>3.5000000000000001E-3</v>
      </c>
      <c r="D267" s="9">
        <f t="shared" si="73"/>
        <v>3.9153228482314683E-3</v>
      </c>
      <c r="E267" s="9">
        <v>2.9499999999999998E-2</v>
      </c>
      <c r="F267" s="13">
        <f t="shared" si="74"/>
        <v>3.39E-2</v>
      </c>
      <c r="G267" s="8">
        <f>'[1]TARIFNE STAVKE od 01.10.2022'!F238</f>
        <v>3.0999999999999999E-3</v>
      </c>
      <c r="H267" s="8">
        <f>'TARIFNE STAVKE od 01.10.2022'!H238</f>
        <v>3.3999999999999998E-3</v>
      </c>
      <c r="I267" s="9">
        <f t="shared" si="75"/>
        <v>3.73E-2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76">ROUND(D273*0.901,4)</f>
        <v>4.4000000000000003E-3</v>
      </c>
      <c r="D273" s="9">
        <f t="shared" ref="D273:D278" si="77">E273/$G$9</f>
        <v>4.9240161921826264E-3</v>
      </c>
      <c r="E273" s="9">
        <v>3.7100000000000001E-2</v>
      </c>
      <c r="F273" s="13">
        <f t="shared" ref="F273:F278" si="78">C273+$C$9</f>
        <v>3.4799999999999998E-2</v>
      </c>
      <c r="G273" s="8">
        <f>'[1]TARIFNE STAVKE od 01.10.2022'!F242</f>
        <v>6.1000000000000004E-3</v>
      </c>
      <c r="H273" s="8">
        <f>'TARIFNE STAVKE od 01.10.2022'!H242</f>
        <v>7.4999999999999997E-3</v>
      </c>
      <c r="I273" s="9">
        <f t="shared" ref="I273:I278" si="79">(F273+H273)</f>
        <v>4.2299999999999997E-2</v>
      </c>
    </row>
    <row r="274" spans="1:9">
      <c r="A274" s="3">
        <v>2</v>
      </c>
      <c r="B274" s="3" t="s">
        <v>20</v>
      </c>
      <c r="C274" s="9">
        <f t="shared" si="76"/>
        <v>4.4000000000000003E-3</v>
      </c>
      <c r="D274" s="9">
        <f t="shared" si="77"/>
        <v>4.9240161921826264E-3</v>
      </c>
      <c r="E274" s="9">
        <v>3.7100000000000001E-2</v>
      </c>
      <c r="F274" s="13">
        <f t="shared" si="78"/>
        <v>3.4799999999999998E-2</v>
      </c>
      <c r="G274" s="8">
        <f>'[1]TARIFNE STAVKE od 01.10.2022'!F243</f>
        <v>4.7000000000000002E-3</v>
      </c>
      <c r="H274" s="8">
        <f>'TARIFNE STAVKE od 01.10.2022'!H243</f>
        <v>5.7999999999999996E-3</v>
      </c>
      <c r="I274" s="9">
        <f t="shared" si="79"/>
        <v>4.0599999999999997E-2</v>
      </c>
    </row>
    <row r="275" spans="1:9">
      <c r="A275" s="3">
        <v>3</v>
      </c>
      <c r="B275" s="3" t="s">
        <v>21</v>
      </c>
      <c r="C275" s="9">
        <f t="shared" si="76"/>
        <v>4.4000000000000003E-3</v>
      </c>
      <c r="D275" s="9">
        <f t="shared" si="77"/>
        <v>4.9240161921826264E-3</v>
      </c>
      <c r="E275" s="9">
        <v>3.7100000000000001E-2</v>
      </c>
      <c r="F275" s="13">
        <f t="shared" si="78"/>
        <v>3.4799999999999998E-2</v>
      </c>
      <c r="G275" s="8">
        <f>'[1]TARIFNE STAVKE od 01.10.2022'!F244</f>
        <v>4.0000000000000001E-3</v>
      </c>
      <c r="H275" s="8">
        <f>'TARIFNE STAVKE od 01.10.2022'!H244</f>
        <v>4.8999999999999998E-3</v>
      </c>
      <c r="I275" s="9">
        <f t="shared" si="79"/>
        <v>3.9699999999999999E-2</v>
      </c>
    </row>
    <row r="276" spans="1:9">
      <c r="A276" s="3">
        <v>4</v>
      </c>
      <c r="B276" s="3" t="s">
        <v>23</v>
      </c>
      <c r="C276" s="9">
        <f t="shared" si="76"/>
        <v>4.4000000000000003E-3</v>
      </c>
      <c r="D276" s="9">
        <f t="shared" si="77"/>
        <v>4.9240161921826264E-3</v>
      </c>
      <c r="E276" s="9">
        <v>3.7100000000000001E-2</v>
      </c>
      <c r="F276" s="13">
        <f t="shared" si="78"/>
        <v>3.4799999999999998E-2</v>
      </c>
      <c r="G276" s="8">
        <f>'[1]TARIFNE STAVKE od 01.10.2022'!F245</f>
        <v>3.8E-3</v>
      </c>
      <c r="H276" s="8">
        <f>'TARIFNE STAVKE od 01.10.2022'!H245</f>
        <v>4.4000000000000003E-3</v>
      </c>
      <c r="I276" s="9">
        <f t="shared" si="79"/>
        <v>3.9199999999999999E-2</v>
      </c>
    </row>
    <row r="277" spans="1:9">
      <c r="A277" s="3">
        <v>5</v>
      </c>
      <c r="B277" s="3" t="s">
        <v>28</v>
      </c>
      <c r="C277" s="9">
        <f t="shared" si="76"/>
        <v>4.4000000000000003E-3</v>
      </c>
      <c r="D277" s="9">
        <f t="shared" si="77"/>
        <v>4.9240161921826264E-3</v>
      </c>
      <c r="E277" s="9">
        <v>3.7100000000000001E-2</v>
      </c>
      <c r="F277" s="13">
        <f t="shared" si="78"/>
        <v>3.4799999999999998E-2</v>
      </c>
      <c r="G277" s="8">
        <f>'[1]TARIFNE STAVKE od 01.10.2022'!F246</f>
        <v>2.8E-3</v>
      </c>
      <c r="H277" s="8">
        <f>'TARIFNE STAVKE od 01.10.2022'!H246</f>
        <v>3.5000000000000001E-3</v>
      </c>
      <c r="I277" s="9">
        <f t="shared" si="79"/>
        <v>3.8300000000000001E-2</v>
      </c>
    </row>
    <row r="278" spans="1:9">
      <c r="A278" s="3">
        <v>6</v>
      </c>
      <c r="B278" s="3" t="s">
        <v>73</v>
      </c>
      <c r="C278" s="9">
        <f t="shared" si="76"/>
        <v>4.4000000000000003E-3</v>
      </c>
      <c r="D278" s="9">
        <f t="shared" si="77"/>
        <v>4.9240161921826264E-3</v>
      </c>
      <c r="E278" s="9">
        <v>3.7100000000000001E-2</v>
      </c>
      <c r="F278" s="13">
        <f t="shared" si="78"/>
        <v>3.4799999999999998E-2</v>
      </c>
      <c r="G278" s="8">
        <f>'[1]TARIFNE STAVKE od 01.10.2022'!F247</f>
        <v>1.6000000000000001E-3</v>
      </c>
      <c r="H278" s="8">
        <f>'TARIFNE STAVKE od 01.10.2022'!H247</f>
        <v>1.8E-3</v>
      </c>
      <c r="I278" s="9">
        <f t="shared" si="79"/>
        <v>3.6600000000000001E-2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80">ROUND(D284*0.901,4)</f>
        <v>4.4000000000000003E-3</v>
      </c>
      <c r="D284" s="9">
        <f t="shared" ref="D284:D290" si="81">E284/$G$9</f>
        <v>4.9240161921826264E-3</v>
      </c>
      <c r="E284" s="9">
        <v>3.7100000000000001E-2</v>
      </c>
      <c r="F284" s="13">
        <f t="shared" ref="F284:F290" si="82">C284+$C$9</f>
        <v>3.4799999999999998E-2</v>
      </c>
      <c r="G284" s="8">
        <f>'[1]TARIFNE STAVKE od 01.10.2022'!F251</f>
        <v>6.1000000000000004E-3</v>
      </c>
      <c r="H284" s="8">
        <f>'TARIFNE STAVKE od 01.10.2022'!H251</f>
        <v>6.7999999999999996E-3</v>
      </c>
      <c r="I284" s="9">
        <f t="shared" ref="I284:I290" si="83">(F284+H284)</f>
        <v>4.1599999999999998E-2</v>
      </c>
    </row>
    <row r="285" spans="1:9">
      <c r="A285" s="3">
        <v>2</v>
      </c>
      <c r="B285" s="3" t="s">
        <v>20</v>
      </c>
      <c r="C285" s="9">
        <f t="shared" si="80"/>
        <v>4.4000000000000003E-3</v>
      </c>
      <c r="D285" s="9">
        <f t="shared" si="81"/>
        <v>4.9240161921826264E-3</v>
      </c>
      <c r="E285" s="9">
        <v>3.7100000000000001E-2</v>
      </c>
      <c r="F285" s="13">
        <f t="shared" si="82"/>
        <v>3.4799999999999998E-2</v>
      </c>
      <c r="G285" s="8">
        <f>'[1]TARIFNE STAVKE od 01.10.2022'!F252</f>
        <v>4.7000000000000002E-3</v>
      </c>
      <c r="H285" s="8">
        <f>'TARIFNE STAVKE od 01.10.2022'!H252</f>
        <v>5.1999999999999998E-3</v>
      </c>
      <c r="I285" s="9">
        <f t="shared" si="83"/>
        <v>3.9999999999999994E-2</v>
      </c>
    </row>
    <row r="286" spans="1:9">
      <c r="A286" s="3">
        <v>3</v>
      </c>
      <c r="B286" s="3" t="s">
        <v>21</v>
      </c>
      <c r="C286" s="9">
        <f t="shared" si="80"/>
        <v>4.4000000000000003E-3</v>
      </c>
      <c r="D286" s="9">
        <f t="shared" si="81"/>
        <v>4.9240161921826264E-3</v>
      </c>
      <c r="E286" s="9">
        <v>3.7100000000000001E-2</v>
      </c>
      <c r="F286" s="13">
        <f t="shared" si="82"/>
        <v>3.4799999999999998E-2</v>
      </c>
      <c r="G286" s="8">
        <f>'[1]TARIFNE STAVKE od 01.10.2022'!F253</f>
        <v>4.0000000000000001E-3</v>
      </c>
      <c r="H286" s="8">
        <f>'TARIFNE STAVKE od 01.10.2022'!H253</f>
        <v>4.4000000000000003E-3</v>
      </c>
      <c r="I286" s="9">
        <f t="shared" si="83"/>
        <v>3.9199999999999999E-2</v>
      </c>
    </row>
    <row r="287" spans="1:9">
      <c r="A287" s="3">
        <v>4</v>
      </c>
      <c r="B287" s="3" t="s">
        <v>22</v>
      </c>
      <c r="C287" s="9">
        <f t="shared" si="80"/>
        <v>4.4000000000000003E-3</v>
      </c>
      <c r="D287" s="9">
        <f t="shared" si="81"/>
        <v>4.9240161921826264E-3</v>
      </c>
      <c r="E287" s="9">
        <v>3.7100000000000001E-2</v>
      </c>
      <c r="F287" s="13">
        <f t="shared" si="82"/>
        <v>3.4799999999999998E-2</v>
      </c>
      <c r="G287" s="8">
        <f>'[1]TARIFNE STAVKE od 01.10.2022'!F254</f>
        <v>3.8E-3</v>
      </c>
      <c r="H287" s="8">
        <f>'TARIFNE STAVKE od 01.10.2022'!H254</f>
        <v>4.1999999999999997E-3</v>
      </c>
      <c r="I287" s="9">
        <f t="shared" si="83"/>
        <v>3.9E-2</v>
      </c>
    </row>
    <row r="288" spans="1:9">
      <c r="A288" s="3">
        <v>5</v>
      </c>
      <c r="B288" s="3" t="s">
        <v>23</v>
      </c>
      <c r="C288" s="9">
        <f t="shared" si="80"/>
        <v>4.4000000000000003E-3</v>
      </c>
      <c r="D288" s="9">
        <f t="shared" si="81"/>
        <v>4.9240161921826264E-3</v>
      </c>
      <c r="E288" s="9">
        <v>3.7100000000000001E-2</v>
      </c>
      <c r="F288" s="13">
        <f t="shared" si="82"/>
        <v>3.4799999999999998E-2</v>
      </c>
      <c r="G288" s="8">
        <f>'[1]TARIFNE STAVKE od 01.10.2022'!F255</f>
        <v>3.5000000000000001E-3</v>
      </c>
      <c r="H288" s="8">
        <f>'TARIFNE STAVKE od 01.10.2022'!H255</f>
        <v>3.8999999999999998E-3</v>
      </c>
      <c r="I288" s="9">
        <f t="shared" si="83"/>
        <v>3.8699999999999998E-2</v>
      </c>
    </row>
    <row r="289" spans="1:9">
      <c r="A289" s="3">
        <v>6</v>
      </c>
      <c r="B289" s="3" t="s">
        <v>24</v>
      </c>
      <c r="C289" s="9">
        <f t="shared" si="80"/>
        <v>4.4000000000000003E-3</v>
      </c>
      <c r="D289" s="9">
        <f t="shared" si="81"/>
        <v>4.9240161921826264E-3</v>
      </c>
      <c r="E289" s="9">
        <v>3.7100000000000001E-2</v>
      </c>
      <c r="F289" s="13">
        <f t="shared" si="82"/>
        <v>3.4799999999999998E-2</v>
      </c>
      <c r="G289" s="8">
        <f>'[1]TARIFNE STAVKE od 01.10.2022'!F256</f>
        <v>3.3E-3</v>
      </c>
      <c r="H289" s="8">
        <f>'TARIFNE STAVKE od 01.10.2022'!H256</f>
        <v>3.7000000000000002E-3</v>
      </c>
      <c r="I289" s="9">
        <f t="shared" si="83"/>
        <v>3.85E-2</v>
      </c>
    </row>
    <row r="290" spans="1:9">
      <c r="A290" s="3">
        <v>7</v>
      </c>
      <c r="B290" s="3" t="s">
        <v>25</v>
      </c>
      <c r="C290" s="9">
        <f t="shared" si="80"/>
        <v>4.4000000000000003E-3</v>
      </c>
      <c r="D290" s="9">
        <f t="shared" si="81"/>
        <v>4.9240161921826264E-3</v>
      </c>
      <c r="E290" s="9">
        <v>3.7100000000000001E-2</v>
      </c>
      <c r="F290" s="13">
        <f t="shared" si="82"/>
        <v>3.4799999999999998E-2</v>
      </c>
      <c r="G290" s="8">
        <f>'[1]TARIFNE STAVKE od 01.10.2022'!F257</f>
        <v>3.0999999999999999E-3</v>
      </c>
      <c r="H290" s="8">
        <f>'TARIFNE STAVKE od 01.10.2022'!H257</f>
        <v>3.3999999999999998E-3</v>
      </c>
      <c r="I290" s="9">
        <f t="shared" si="83"/>
        <v>3.8199999999999998E-2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84">ROUND(D296*0.901,4)</f>
        <v>3.5000000000000001E-3</v>
      </c>
      <c r="D296" s="9">
        <f t="shared" ref="D296:D301" si="85">E296/$G$9</f>
        <v>3.9153228482314683E-3</v>
      </c>
      <c r="E296" s="9">
        <v>2.9499999999999998E-2</v>
      </c>
      <c r="F296" s="13">
        <f t="shared" ref="F296:F301" si="86">C296+$C$9</f>
        <v>3.39E-2</v>
      </c>
      <c r="G296" s="76">
        <f>'[1]TARIFNE STAVKE od 01.10.2022'!F261</f>
        <v>3.3E-3</v>
      </c>
      <c r="H296" s="76">
        <f>'TARIFNE STAVKE od 01.10.2022'!H261</f>
        <v>4.0000000000000001E-3</v>
      </c>
      <c r="I296" s="9">
        <f t="shared" ref="I296:I301" si="87">(F296+H296)</f>
        <v>3.7900000000000003E-2</v>
      </c>
    </row>
    <row r="297" spans="1:9">
      <c r="A297" s="3">
        <v>2</v>
      </c>
      <c r="B297" s="3" t="s">
        <v>20</v>
      </c>
      <c r="C297" s="9">
        <f t="shared" si="84"/>
        <v>3.5000000000000001E-3</v>
      </c>
      <c r="D297" s="9">
        <f t="shared" si="85"/>
        <v>3.9153228482314683E-3</v>
      </c>
      <c r="E297" s="9">
        <v>2.9499999999999998E-2</v>
      </c>
      <c r="F297" s="13">
        <f t="shared" si="86"/>
        <v>3.39E-2</v>
      </c>
      <c r="G297" s="76">
        <f>'[1]TARIFNE STAVKE od 01.10.2022'!F262</f>
        <v>3.3E-3</v>
      </c>
      <c r="H297" s="76">
        <f>'TARIFNE STAVKE od 01.10.2022'!H262</f>
        <v>4.0000000000000001E-3</v>
      </c>
      <c r="I297" s="9">
        <f t="shared" si="87"/>
        <v>3.7900000000000003E-2</v>
      </c>
    </row>
    <row r="298" spans="1:9">
      <c r="A298" s="3">
        <v>3</v>
      </c>
      <c r="B298" s="3" t="s">
        <v>21</v>
      </c>
      <c r="C298" s="9">
        <f t="shared" si="84"/>
        <v>3.5000000000000001E-3</v>
      </c>
      <c r="D298" s="9">
        <f t="shared" si="85"/>
        <v>3.9153228482314683E-3</v>
      </c>
      <c r="E298" s="9">
        <v>2.9499999999999998E-2</v>
      </c>
      <c r="F298" s="13">
        <f t="shared" si="86"/>
        <v>3.39E-2</v>
      </c>
      <c r="G298" s="76">
        <f>'[1]TARIFNE STAVKE od 01.10.2022'!F263</f>
        <v>3.3E-3</v>
      </c>
      <c r="H298" s="76">
        <f>'TARIFNE STAVKE od 01.10.2022'!H263</f>
        <v>4.0000000000000001E-3</v>
      </c>
      <c r="I298" s="9">
        <f t="shared" si="87"/>
        <v>3.7900000000000003E-2</v>
      </c>
    </row>
    <row r="299" spans="1:9">
      <c r="A299" s="3">
        <v>4</v>
      </c>
      <c r="B299" s="3" t="s">
        <v>22</v>
      </c>
      <c r="C299" s="9">
        <f t="shared" si="84"/>
        <v>3.5000000000000001E-3</v>
      </c>
      <c r="D299" s="9">
        <f t="shared" si="85"/>
        <v>3.9153228482314683E-3</v>
      </c>
      <c r="E299" s="9">
        <v>2.9499999999999998E-2</v>
      </c>
      <c r="F299" s="13">
        <f t="shared" si="86"/>
        <v>3.39E-2</v>
      </c>
      <c r="G299" s="76">
        <f>'[1]TARIFNE STAVKE od 01.10.2022'!F264</f>
        <v>3.2000000000000002E-3</v>
      </c>
      <c r="H299" s="76">
        <f>'TARIFNE STAVKE od 01.10.2022'!H264</f>
        <v>3.8E-3</v>
      </c>
      <c r="I299" s="9">
        <f t="shared" si="87"/>
        <v>3.7699999999999997E-2</v>
      </c>
    </row>
    <row r="300" spans="1:9">
      <c r="A300" s="3">
        <v>5</v>
      </c>
      <c r="B300" s="3" t="s">
        <v>23</v>
      </c>
      <c r="C300" s="9">
        <f t="shared" si="84"/>
        <v>3.5000000000000001E-3</v>
      </c>
      <c r="D300" s="9">
        <f t="shared" si="85"/>
        <v>3.9153228482314683E-3</v>
      </c>
      <c r="E300" s="9">
        <v>2.9499999999999998E-2</v>
      </c>
      <c r="F300" s="13">
        <f t="shared" si="86"/>
        <v>3.39E-2</v>
      </c>
      <c r="G300" s="76">
        <f>'[1]TARIFNE STAVKE od 01.10.2022'!F265</f>
        <v>3.0000000000000001E-3</v>
      </c>
      <c r="H300" s="76">
        <f>'TARIFNE STAVKE od 01.10.2022'!H265</f>
        <v>3.5999999999999999E-3</v>
      </c>
      <c r="I300" s="9">
        <f t="shared" si="87"/>
        <v>3.7499999999999999E-2</v>
      </c>
    </row>
    <row r="301" spans="1:9">
      <c r="A301" s="3">
        <v>6</v>
      </c>
      <c r="B301" s="3" t="s">
        <v>24</v>
      </c>
      <c r="C301" s="9">
        <f t="shared" si="84"/>
        <v>3.5000000000000001E-3</v>
      </c>
      <c r="D301" s="9">
        <f t="shared" si="85"/>
        <v>3.9153228482314683E-3</v>
      </c>
      <c r="E301" s="9">
        <v>2.9499999999999998E-2</v>
      </c>
      <c r="F301" s="13">
        <f t="shared" si="86"/>
        <v>3.39E-2</v>
      </c>
      <c r="G301" s="76">
        <f>'[1]TARIFNE STAVKE od 01.10.2022'!F266</f>
        <v>2.8E-3</v>
      </c>
      <c r="H301" s="76">
        <f>'TARIFNE STAVKE od 01.10.2022'!H266</f>
        <v>3.3999999999999998E-3</v>
      </c>
      <c r="I301" s="9">
        <f t="shared" si="87"/>
        <v>3.73E-2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88">ROUND(D307*0.901,4)</f>
        <v>3.5999999999999999E-3</v>
      </c>
      <c r="D307" s="9">
        <f t="shared" ref="D307:D311" si="89">E307/$G$9</f>
        <v>4.0347733758046315E-3</v>
      </c>
      <c r="E307" s="9">
        <v>3.04E-2</v>
      </c>
      <c r="F307" s="13">
        <f>C307+$C$9</f>
        <v>3.4000000000000002E-2</v>
      </c>
      <c r="G307" s="76">
        <f>'[1]TARIFNE STAVKE od 01.10.2022'!F270</f>
        <v>6.1000000000000004E-3</v>
      </c>
      <c r="H307" s="76">
        <f>'TARIFNE STAVKE od 01.10.2022'!H270</f>
        <v>6.7000000000000002E-3</v>
      </c>
      <c r="I307" s="9">
        <f>(F307+H307)</f>
        <v>4.07E-2</v>
      </c>
    </row>
    <row r="308" spans="1:9">
      <c r="A308" s="3">
        <v>2</v>
      </c>
      <c r="B308" s="3" t="s">
        <v>20</v>
      </c>
      <c r="C308" s="9">
        <f t="shared" si="88"/>
        <v>3.5999999999999999E-3</v>
      </c>
      <c r="D308" s="9">
        <f t="shared" si="89"/>
        <v>4.0347733758046315E-3</v>
      </c>
      <c r="E308" s="9">
        <v>3.04E-2</v>
      </c>
      <c r="F308" s="13">
        <f>C308+$C$9</f>
        <v>3.4000000000000002E-2</v>
      </c>
      <c r="G308" s="76">
        <f>'[1]TARIFNE STAVKE od 01.10.2022'!F271</f>
        <v>5.1000000000000004E-3</v>
      </c>
      <c r="H308" s="76">
        <f>'TARIFNE STAVKE od 01.10.2022'!H271</f>
        <v>5.5999999999999999E-3</v>
      </c>
      <c r="I308" s="9">
        <f>(F308+H308)</f>
        <v>3.9600000000000003E-2</v>
      </c>
    </row>
    <row r="309" spans="1:9">
      <c r="A309" s="3">
        <v>3</v>
      </c>
      <c r="B309" s="3" t="s">
        <v>21</v>
      </c>
      <c r="C309" s="9">
        <f t="shared" si="88"/>
        <v>3.5999999999999999E-3</v>
      </c>
      <c r="D309" s="9">
        <f t="shared" si="89"/>
        <v>4.0347733758046315E-3</v>
      </c>
      <c r="E309" s="9">
        <v>3.04E-2</v>
      </c>
      <c r="F309" s="13">
        <f>C309+$C$9</f>
        <v>3.4000000000000002E-2</v>
      </c>
      <c r="G309" s="76">
        <f>'[1]TARIFNE STAVKE od 01.10.2022'!F272</f>
        <v>4.7999999999999996E-3</v>
      </c>
      <c r="H309" s="76">
        <f>'TARIFNE STAVKE od 01.10.2022'!H272</f>
        <v>5.3E-3</v>
      </c>
      <c r="I309" s="9">
        <f>(F309+H309)</f>
        <v>3.9300000000000002E-2</v>
      </c>
    </row>
    <row r="310" spans="1:9">
      <c r="A310" s="3">
        <v>4</v>
      </c>
      <c r="B310" s="3" t="s">
        <v>22</v>
      </c>
      <c r="C310" s="9">
        <f t="shared" si="88"/>
        <v>3.5999999999999999E-3</v>
      </c>
      <c r="D310" s="9">
        <f t="shared" si="89"/>
        <v>4.0347733758046315E-3</v>
      </c>
      <c r="E310" s="9">
        <v>3.04E-2</v>
      </c>
      <c r="F310" s="13">
        <f>C310+$C$9</f>
        <v>3.4000000000000002E-2</v>
      </c>
      <c r="G310" s="76">
        <f>'[1]TARIFNE STAVKE od 01.10.2022'!F273</f>
        <v>4.5999999999999999E-3</v>
      </c>
      <c r="H310" s="76">
        <f>'TARIFNE STAVKE od 01.10.2022'!H273</f>
        <v>5.0000000000000001E-3</v>
      </c>
      <c r="I310" s="9">
        <f>(F310+H310)</f>
        <v>3.9E-2</v>
      </c>
    </row>
    <row r="311" spans="1:9">
      <c r="A311" s="3">
        <v>5</v>
      </c>
      <c r="B311" s="3" t="s">
        <v>23</v>
      </c>
      <c r="C311" s="9">
        <f t="shared" si="88"/>
        <v>3.5999999999999999E-3</v>
      </c>
      <c r="D311" s="9">
        <f t="shared" si="89"/>
        <v>4.0347733758046315E-3</v>
      </c>
      <c r="E311" s="9">
        <v>3.04E-2</v>
      </c>
      <c r="F311" s="13">
        <f>C311+$C$9</f>
        <v>3.4000000000000002E-2</v>
      </c>
      <c r="G311" s="76">
        <f>'[1]TARIFNE STAVKE od 01.10.2022'!F274</f>
        <v>4.3E-3</v>
      </c>
      <c r="H311" s="76">
        <f>'TARIFNE STAVKE od 01.10.2022'!H274</f>
        <v>4.7000000000000002E-3</v>
      </c>
      <c r="I311" s="9">
        <f>(F311+H311)</f>
        <v>3.8700000000000005E-2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90">ROUND(D313*0.901,4)</f>
        <v>3.5999999999999999E-3</v>
      </c>
      <c r="D313" s="9">
        <f t="shared" ref="D313:D315" si="91">E313/$G$9</f>
        <v>4.0347733758046315E-3</v>
      </c>
      <c r="E313" s="9">
        <v>3.04E-2</v>
      </c>
      <c r="F313" s="13">
        <f>C313+$C$9</f>
        <v>3.4000000000000002E-2</v>
      </c>
      <c r="G313" s="76">
        <f>'[1]TARIFNE STAVKE od 01.10.2022'!F278</f>
        <v>6.0000000000000001E-3</v>
      </c>
      <c r="H313" s="76">
        <f>'TARIFNE STAVKE od 01.10.2022'!H278</f>
        <v>5.8999999999999999E-3</v>
      </c>
      <c r="I313" s="9">
        <f>(F313+H313)</f>
        <v>3.9900000000000005E-2</v>
      </c>
    </row>
    <row r="314" spans="1:9">
      <c r="A314" s="3">
        <v>2</v>
      </c>
      <c r="B314" s="3" t="s">
        <v>22</v>
      </c>
      <c r="C314" s="9">
        <f t="shared" si="90"/>
        <v>3.5999999999999999E-3</v>
      </c>
      <c r="D314" s="9">
        <f t="shared" si="91"/>
        <v>4.0347733758046315E-3</v>
      </c>
      <c r="E314" s="9">
        <v>3.04E-2</v>
      </c>
      <c r="F314" s="13">
        <f>C314+$C$9</f>
        <v>3.4000000000000002E-2</v>
      </c>
      <c r="G314" s="76">
        <f>'[1]TARIFNE STAVKE od 01.10.2022'!F279</f>
        <v>5.7000000000000002E-3</v>
      </c>
      <c r="H314" s="76">
        <f>'TARIFNE STAVKE od 01.10.2022'!H279</f>
        <v>5.5999999999999999E-3</v>
      </c>
      <c r="I314" s="9">
        <f>(F314+H314)</f>
        <v>3.9600000000000003E-2</v>
      </c>
    </row>
    <row r="315" spans="1:9">
      <c r="A315" s="3">
        <v>3</v>
      </c>
      <c r="B315" s="3" t="s">
        <v>23</v>
      </c>
      <c r="C315" s="9">
        <f t="shared" si="90"/>
        <v>3.5999999999999999E-3</v>
      </c>
      <c r="D315" s="9">
        <f t="shared" si="91"/>
        <v>4.0347733758046315E-3</v>
      </c>
      <c r="E315" s="9">
        <v>3.04E-2</v>
      </c>
      <c r="F315" s="13">
        <f>C315+$C$9</f>
        <v>3.4000000000000002E-2</v>
      </c>
      <c r="G315" s="76">
        <f>'[1]TARIFNE STAVKE od 01.10.2022'!F280</f>
        <v>5.4000000000000003E-3</v>
      </c>
      <c r="H315" s="76">
        <f>'TARIFNE STAVKE od 01.10.2022'!H280</f>
        <v>5.3E-3</v>
      </c>
      <c r="I315" s="9">
        <f>(F315+H315)</f>
        <v>3.9300000000000002E-2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92">ROUND(D321*0.901,4)</f>
        <v>3.3E-3</v>
      </c>
      <c r="D321" s="9">
        <f t="shared" ref="D321:D325" si="93">E321/$G$9</f>
        <v>3.7029663547680667E-3</v>
      </c>
      <c r="E321" s="9">
        <v>2.7900000000000001E-2</v>
      </c>
      <c r="F321" s="13">
        <f>C321+$C$9</f>
        <v>3.3700000000000001E-2</v>
      </c>
      <c r="G321" s="76">
        <f>'[1]TARIFNE STAVKE od 01.10.2022'!F284</f>
        <v>1.2999999999999999E-2</v>
      </c>
      <c r="H321" s="76">
        <f>'TARIFNE STAVKE od 01.10.2022'!H284</f>
        <v>1.4200000000000001E-2</v>
      </c>
      <c r="I321" s="9">
        <f>(F321+H321)</f>
        <v>4.7899999999999998E-2</v>
      </c>
    </row>
    <row r="322" spans="1:9">
      <c r="A322" s="3">
        <v>2</v>
      </c>
      <c r="B322" s="3" t="s">
        <v>20</v>
      </c>
      <c r="C322" s="9">
        <f t="shared" si="92"/>
        <v>3.3E-3</v>
      </c>
      <c r="D322" s="9">
        <f t="shared" si="93"/>
        <v>3.7029663547680667E-3</v>
      </c>
      <c r="E322" s="9">
        <v>2.7900000000000001E-2</v>
      </c>
      <c r="F322" s="13">
        <f>C322+$C$9</f>
        <v>3.3700000000000001E-2</v>
      </c>
      <c r="G322" s="76">
        <f>'[1]TARIFNE STAVKE od 01.10.2022'!F285</f>
        <v>1.18E-2</v>
      </c>
      <c r="H322" s="76">
        <f>'TARIFNE STAVKE od 01.10.2022'!H285</f>
        <v>1.29E-2</v>
      </c>
      <c r="I322" s="9">
        <f>(F322+H322)</f>
        <v>4.6600000000000003E-2</v>
      </c>
    </row>
    <row r="323" spans="1:9">
      <c r="A323" s="3">
        <v>3</v>
      </c>
      <c r="B323" s="3" t="s">
        <v>21</v>
      </c>
      <c r="C323" s="9">
        <f t="shared" si="92"/>
        <v>3.3E-3</v>
      </c>
      <c r="D323" s="9">
        <f t="shared" si="93"/>
        <v>3.7029663547680667E-3</v>
      </c>
      <c r="E323" s="9">
        <v>2.7900000000000001E-2</v>
      </c>
      <c r="F323" s="13">
        <f>C323+$C$9</f>
        <v>3.3700000000000001E-2</v>
      </c>
      <c r="G323" s="76">
        <f>'[1]TARIFNE STAVKE od 01.10.2022'!F286</f>
        <v>1.18E-2</v>
      </c>
      <c r="H323" s="76">
        <f>'TARIFNE STAVKE od 01.10.2022'!H286</f>
        <v>1.29E-2</v>
      </c>
      <c r="I323" s="9">
        <f>(F323+H323)</f>
        <v>4.6600000000000003E-2</v>
      </c>
    </row>
    <row r="324" spans="1:9">
      <c r="A324" s="3">
        <v>4</v>
      </c>
      <c r="B324" s="3" t="s">
        <v>22</v>
      </c>
      <c r="C324" s="9">
        <f t="shared" si="92"/>
        <v>3.3E-3</v>
      </c>
      <c r="D324" s="9">
        <f t="shared" si="93"/>
        <v>3.7029663547680667E-3</v>
      </c>
      <c r="E324" s="9">
        <v>2.7900000000000001E-2</v>
      </c>
      <c r="F324" s="13">
        <f>C324+$C$9</f>
        <v>3.3700000000000001E-2</v>
      </c>
      <c r="G324" s="76">
        <f>'[1]TARIFNE STAVKE od 01.10.2022'!F287</f>
        <v>1.12E-2</v>
      </c>
      <c r="H324" s="76">
        <f>'TARIFNE STAVKE od 01.10.2022'!H287</f>
        <v>1.2200000000000001E-2</v>
      </c>
      <c r="I324" s="9">
        <f>(F324+H324)</f>
        <v>4.5900000000000003E-2</v>
      </c>
    </row>
    <row r="325" spans="1:9">
      <c r="A325" s="3">
        <v>5</v>
      </c>
      <c r="B325" s="3" t="s">
        <v>23</v>
      </c>
      <c r="C325" s="9">
        <f t="shared" si="92"/>
        <v>3.3E-3</v>
      </c>
      <c r="D325" s="9">
        <f t="shared" si="93"/>
        <v>3.7029663547680667E-3</v>
      </c>
      <c r="E325" s="9">
        <v>2.7900000000000001E-2</v>
      </c>
      <c r="F325" s="13">
        <f>C325+$C$9</f>
        <v>3.3700000000000001E-2</v>
      </c>
      <c r="G325" s="76">
        <f>'[1]TARIFNE STAVKE od 01.10.2022'!F288</f>
        <v>1.06E-2</v>
      </c>
      <c r="H325" s="76">
        <f>'TARIFNE STAVKE od 01.10.2022'!H288</f>
        <v>1.1599999999999999E-2</v>
      </c>
      <c r="I325" s="9">
        <f>(F325+H325)</f>
        <v>4.53E-2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94">ROUND(D331*0.901,4)</f>
        <v>3.3E-3</v>
      </c>
      <c r="D331" s="9">
        <f t="shared" ref="D331:D336" si="95">E331/$G$9</f>
        <v>3.7029663547680667E-3</v>
      </c>
      <c r="E331" s="9">
        <v>2.7900000000000001E-2</v>
      </c>
      <c r="F331" s="13">
        <f t="shared" ref="F331:F336" si="96">C331+$C$9</f>
        <v>3.3700000000000001E-2</v>
      </c>
      <c r="G331" s="8">
        <f>'[1]TARIFNE STAVKE od 01.10.2022'!F292</f>
        <v>1.2999999999999999E-2</v>
      </c>
      <c r="H331" s="8">
        <f>'TARIFNE STAVKE od 01.10.2022'!H292</f>
        <v>1.32E-2</v>
      </c>
      <c r="I331" s="9">
        <f t="shared" ref="I331:I336" si="97">(F331+H331)</f>
        <v>4.6899999999999997E-2</v>
      </c>
    </row>
    <row r="332" spans="1:9">
      <c r="A332" s="3">
        <v>2</v>
      </c>
      <c r="B332" s="3" t="s">
        <v>20</v>
      </c>
      <c r="C332" s="9">
        <f t="shared" si="94"/>
        <v>3.3E-3</v>
      </c>
      <c r="D332" s="9">
        <f t="shared" si="95"/>
        <v>3.7029663547680667E-3</v>
      </c>
      <c r="E332" s="9">
        <v>2.7900000000000001E-2</v>
      </c>
      <c r="F332" s="13">
        <f t="shared" si="96"/>
        <v>3.3700000000000001E-2</v>
      </c>
      <c r="G332" s="8">
        <f>'[1]TARIFNE STAVKE od 01.10.2022'!F293</f>
        <v>1.18E-2</v>
      </c>
      <c r="H332" s="8">
        <f>'TARIFNE STAVKE od 01.10.2022'!H293</f>
        <v>1.2E-2</v>
      </c>
      <c r="I332" s="9">
        <f t="shared" si="97"/>
        <v>4.5700000000000005E-2</v>
      </c>
    </row>
    <row r="333" spans="1:9">
      <c r="A333" s="3">
        <v>3</v>
      </c>
      <c r="B333" s="3" t="s">
        <v>21</v>
      </c>
      <c r="C333" s="9">
        <f t="shared" si="94"/>
        <v>3.3E-3</v>
      </c>
      <c r="D333" s="9">
        <f t="shared" si="95"/>
        <v>3.7029663547680667E-3</v>
      </c>
      <c r="E333" s="9">
        <v>2.7900000000000001E-2</v>
      </c>
      <c r="F333" s="13">
        <f t="shared" si="96"/>
        <v>3.3700000000000001E-2</v>
      </c>
      <c r="G333" s="8">
        <f>'[1]TARIFNE STAVKE od 01.10.2022'!F294</f>
        <v>1.18E-2</v>
      </c>
      <c r="H333" s="8">
        <f>'TARIFNE STAVKE od 01.10.2022'!H294</f>
        <v>1.2E-2</v>
      </c>
      <c r="I333" s="9">
        <f t="shared" si="97"/>
        <v>4.5700000000000005E-2</v>
      </c>
    </row>
    <row r="334" spans="1:9">
      <c r="A334" s="3">
        <v>4</v>
      </c>
      <c r="B334" s="3" t="s">
        <v>22</v>
      </c>
      <c r="C334" s="9">
        <f t="shared" si="94"/>
        <v>3.3E-3</v>
      </c>
      <c r="D334" s="9">
        <f t="shared" si="95"/>
        <v>3.7029663547680667E-3</v>
      </c>
      <c r="E334" s="9">
        <v>2.7900000000000001E-2</v>
      </c>
      <c r="F334" s="13">
        <f t="shared" si="96"/>
        <v>3.3700000000000001E-2</v>
      </c>
      <c r="G334" s="8">
        <f>'[1]TARIFNE STAVKE od 01.10.2022'!F295</f>
        <v>1.12E-2</v>
      </c>
      <c r="H334" s="8">
        <f>'TARIFNE STAVKE od 01.10.2022'!H295</f>
        <v>1.14E-2</v>
      </c>
      <c r="I334" s="9">
        <f t="shared" si="97"/>
        <v>4.5100000000000001E-2</v>
      </c>
    </row>
    <row r="335" spans="1:9">
      <c r="A335" s="3">
        <v>5</v>
      </c>
      <c r="B335" s="3" t="s">
        <v>23</v>
      </c>
      <c r="C335" s="9">
        <f t="shared" si="94"/>
        <v>3.3E-3</v>
      </c>
      <c r="D335" s="9">
        <f t="shared" si="95"/>
        <v>3.7029663547680667E-3</v>
      </c>
      <c r="E335" s="9">
        <v>2.7900000000000001E-2</v>
      </c>
      <c r="F335" s="13">
        <f t="shared" si="96"/>
        <v>3.3700000000000001E-2</v>
      </c>
      <c r="G335" s="8">
        <f>'[1]TARIFNE STAVKE od 01.10.2022'!F296</f>
        <v>1.06E-2</v>
      </c>
      <c r="H335" s="8">
        <f>'TARIFNE STAVKE od 01.10.2022'!H296</f>
        <v>1.0800000000000001E-2</v>
      </c>
      <c r="I335" s="9">
        <f t="shared" si="97"/>
        <v>4.4499999999999998E-2</v>
      </c>
    </row>
    <row r="336" spans="1:9">
      <c r="A336" s="3">
        <v>6</v>
      </c>
      <c r="B336" s="3" t="s">
        <v>24</v>
      </c>
      <c r="C336" s="9">
        <f t="shared" si="94"/>
        <v>3.3E-3</v>
      </c>
      <c r="D336" s="9">
        <f t="shared" si="95"/>
        <v>3.7029663547680667E-3</v>
      </c>
      <c r="E336" s="9">
        <v>2.7900000000000001E-2</v>
      </c>
      <c r="F336" s="13">
        <f t="shared" si="96"/>
        <v>3.3700000000000001E-2</v>
      </c>
      <c r="G336" s="8">
        <f>'[1]TARIFNE STAVKE od 01.10.2022'!F297</f>
        <v>0.01</v>
      </c>
      <c r="H336" s="8">
        <f>'TARIFNE STAVKE od 01.10.2022'!H297</f>
        <v>1.0200000000000001E-2</v>
      </c>
      <c r="I336" s="9">
        <f t="shared" si="97"/>
        <v>4.3900000000000002E-2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98">ROUND(D342*0.901,4)</f>
        <v>3.3E-3</v>
      </c>
      <c r="D342" s="9">
        <f t="shared" ref="D342:D344" si="99">E342/$G$9</f>
        <v>3.7029663547680667E-3</v>
      </c>
      <c r="E342" s="9">
        <v>2.7900000000000001E-2</v>
      </c>
      <c r="F342" s="13">
        <f>C342+$C$9</f>
        <v>3.3700000000000001E-2</v>
      </c>
      <c r="G342" s="8">
        <f>'[1]TARIFNE STAVKE od 01.10.2022'!F301</f>
        <v>1.04E-2</v>
      </c>
      <c r="H342" s="8">
        <f>'TARIFNE STAVKE od 01.10.2022'!H301</f>
        <v>1.01E-2</v>
      </c>
      <c r="I342" s="9">
        <f>(F342+H342)</f>
        <v>4.3799999999999999E-2</v>
      </c>
    </row>
    <row r="343" spans="1:9">
      <c r="A343" s="3">
        <v>2</v>
      </c>
      <c r="B343" s="3" t="s">
        <v>25</v>
      </c>
      <c r="C343" s="9">
        <f t="shared" si="98"/>
        <v>3.3E-3</v>
      </c>
      <c r="D343" s="9">
        <f t="shared" si="99"/>
        <v>3.7029663547680667E-3</v>
      </c>
      <c r="E343" s="9">
        <v>2.7900000000000001E-2</v>
      </c>
      <c r="F343" s="13">
        <f>C343+$C$9</f>
        <v>3.3700000000000001E-2</v>
      </c>
      <c r="G343" s="8">
        <f>'[1]TARIFNE STAVKE od 01.10.2022'!F302</f>
        <v>9.1999999999999998E-3</v>
      </c>
      <c r="H343" s="8">
        <f>'TARIFNE STAVKE od 01.10.2022'!H302</f>
        <v>8.9999999999999993E-3</v>
      </c>
      <c r="I343" s="9">
        <f>(F343+H343)</f>
        <v>4.2700000000000002E-2</v>
      </c>
    </row>
    <row r="344" spans="1:9">
      <c r="A344" s="3">
        <v>3</v>
      </c>
      <c r="B344" s="3" t="s">
        <v>28</v>
      </c>
      <c r="C344" s="9">
        <f t="shared" si="98"/>
        <v>3.3E-3</v>
      </c>
      <c r="D344" s="9">
        <f t="shared" si="99"/>
        <v>3.7029663547680667E-3</v>
      </c>
      <c r="E344" s="9">
        <v>2.7900000000000001E-2</v>
      </c>
      <c r="F344" s="13">
        <f>C344+$C$9</f>
        <v>3.3700000000000001E-2</v>
      </c>
      <c r="G344" s="8">
        <f>'[1]TARIFNE STAVKE od 01.10.2022'!F303</f>
        <v>8.6E-3</v>
      </c>
      <c r="H344" s="8">
        <f>'TARIFNE STAVKE od 01.10.2022'!H303</f>
        <v>8.3999999999999995E-3</v>
      </c>
      <c r="I344" s="9">
        <f>(F344+H344)</f>
        <v>4.2099999999999999E-2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B427DFFC-9DD3-4461-9866-C9391D61430B}"/>
  </hyperlinks>
  <pageMargins left="0.39370078740157483" right="0.39370078740157483" top="1.0833333333333333" bottom="0.74803149606299213" header="0.31496062992125984" footer="0.31496062992125984"/>
  <pageSetup scale="60" orientation="portrait" r:id="rId2"/>
  <rowBreaks count="3" manualBreakCount="3">
    <brk id="52" max="16383" man="1"/>
    <brk id="100" max="16383" man="1"/>
    <brk id="1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1AC50-4B6E-4A6C-9A1F-C6C5668E9A4A}">
  <sheetPr codeName="Sheet5"/>
  <dimension ref="A1:I344"/>
  <sheetViews>
    <sheetView view="pageBreakPreview" zoomScaleNormal="100" zoomScaleSheetLayoutView="100" workbookViewId="0">
      <selection activeCell="H17" sqref="H17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300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3.5499999999999997E-2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 t="shared" ref="F17:F23" si="0">C17+$C$9</f>
        <v>3.9099999999999996E-2</v>
      </c>
      <c r="G17" s="8">
        <f>'[1]TARIFNE STAVKE od 01.10.2022'!F6</f>
        <v>6.8999999999999999E-3</v>
      </c>
      <c r="H17" s="8">
        <f>'TARIFNE STAVKE od 01.10.2022'!H6</f>
        <v>7.4000000000000003E-3</v>
      </c>
      <c r="I17" s="9">
        <f t="shared" ref="I17:I23" si="1">(F17+H17)</f>
        <v>4.65E-2</v>
      </c>
    </row>
    <row r="18" spans="1:9">
      <c r="A18" s="3">
        <v>2</v>
      </c>
      <c r="B18" s="3" t="s">
        <v>20</v>
      </c>
      <c r="C18" s="9">
        <f t="shared" ref="C18:C23" si="2">ROUND(D18*0.901,4)</f>
        <v>3.5999999999999999E-3</v>
      </c>
      <c r="D18" s="9">
        <f t="shared" ref="D18:D23" si="3">E18/$G$9</f>
        <v>3.941867409914394E-3</v>
      </c>
      <c r="E18" s="9">
        <v>2.9700000000000001E-2</v>
      </c>
      <c r="F18" s="13">
        <f>C18+$C$9</f>
        <v>3.9099999999999996E-2</v>
      </c>
      <c r="G18" s="8">
        <f>'[1]TARIFNE STAVKE od 01.10.2022'!F7</f>
        <v>5.3E-3</v>
      </c>
      <c r="H18" s="8">
        <f>'TARIFNE STAVKE od 01.10.2022'!H7</f>
        <v>5.7000000000000002E-3</v>
      </c>
      <c r="I18" s="9">
        <f t="shared" si="1"/>
        <v>4.4799999999999993E-2</v>
      </c>
    </row>
    <row r="19" spans="1:9">
      <c r="A19" s="3">
        <v>3</v>
      </c>
      <c r="B19" s="3" t="s">
        <v>21</v>
      </c>
      <c r="C19" s="9">
        <f t="shared" si="2"/>
        <v>3.5999999999999999E-3</v>
      </c>
      <c r="D19" s="9">
        <f t="shared" si="3"/>
        <v>3.941867409914394E-3</v>
      </c>
      <c r="E19" s="9">
        <v>2.9700000000000001E-2</v>
      </c>
      <c r="F19" s="13">
        <f t="shared" si="0"/>
        <v>3.9099999999999996E-2</v>
      </c>
      <c r="G19" s="8">
        <f>'[1]TARIFNE STAVKE od 01.10.2022'!F8</f>
        <v>5.1999999999999998E-3</v>
      </c>
      <c r="H19" s="8">
        <f>'TARIFNE STAVKE od 01.10.2022'!H8</f>
        <v>5.4999999999999997E-3</v>
      </c>
      <c r="I19" s="9">
        <f t="shared" si="1"/>
        <v>4.4599999999999994E-2</v>
      </c>
    </row>
    <row r="20" spans="1:9">
      <c r="A20" s="3">
        <v>4</v>
      </c>
      <c r="B20" s="3" t="s">
        <v>22</v>
      </c>
      <c r="C20" s="9">
        <f t="shared" si="2"/>
        <v>3.5999999999999999E-3</v>
      </c>
      <c r="D20" s="9">
        <f t="shared" si="3"/>
        <v>3.941867409914394E-3</v>
      </c>
      <c r="E20" s="9">
        <v>2.9700000000000001E-2</v>
      </c>
      <c r="F20" s="13">
        <f t="shared" si="0"/>
        <v>3.9099999999999996E-2</v>
      </c>
      <c r="G20" s="8">
        <f>'[1]TARIFNE STAVKE od 01.10.2022'!F9</f>
        <v>5.0000000000000001E-3</v>
      </c>
      <c r="H20" s="8">
        <f>'TARIFNE STAVKE od 01.10.2022'!H9</f>
        <v>5.4000000000000003E-3</v>
      </c>
      <c r="I20" s="9">
        <f t="shared" si="1"/>
        <v>4.4499999999999998E-2</v>
      </c>
    </row>
    <row r="21" spans="1:9">
      <c r="A21" s="3">
        <v>5</v>
      </c>
      <c r="B21" s="3" t="s">
        <v>23</v>
      </c>
      <c r="C21" s="9">
        <f t="shared" si="2"/>
        <v>3.5999999999999999E-3</v>
      </c>
      <c r="D21" s="9">
        <f t="shared" si="3"/>
        <v>3.941867409914394E-3</v>
      </c>
      <c r="E21" s="9">
        <v>2.9700000000000001E-2</v>
      </c>
      <c r="F21" s="13">
        <f t="shared" si="0"/>
        <v>3.9099999999999996E-2</v>
      </c>
      <c r="G21" s="8">
        <f>'[1]TARIFNE STAVKE od 01.10.2022'!F10</f>
        <v>4.7999999999999996E-3</v>
      </c>
      <c r="H21" s="8">
        <f>'TARIFNE STAVKE od 01.10.2022'!H10</f>
        <v>5.1000000000000004E-3</v>
      </c>
      <c r="I21" s="9">
        <f t="shared" si="1"/>
        <v>4.4199999999999996E-2</v>
      </c>
    </row>
    <row r="22" spans="1:9">
      <c r="A22" s="3">
        <v>6</v>
      </c>
      <c r="B22" s="3" t="s">
        <v>24</v>
      </c>
      <c r="C22" s="9">
        <f t="shared" si="2"/>
        <v>3.5999999999999999E-3</v>
      </c>
      <c r="D22" s="9">
        <f t="shared" si="3"/>
        <v>3.941867409914394E-3</v>
      </c>
      <c r="E22" s="9">
        <v>2.9700000000000001E-2</v>
      </c>
      <c r="F22" s="13">
        <f t="shared" si="0"/>
        <v>3.9099999999999996E-2</v>
      </c>
      <c r="G22" s="8">
        <f>'[1]TARIFNE STAVKE od 01.10.2022'!F11</f>
        <v>4.4999999999999997E-3</v>
      </c>
      <c r="H22" s="8">
        <f>'TARIFNE STAVKE od 01.10.2022'!H11</f>
        <v>4.7999999999999996E-3</v>
      </c>
      <c r="I22" s="9">
        <f t="shared" si="1"/>
        <v>4.3899999999999995E-2</v>
      </c>
    </row>
    <row r="23" spans="1:9">
      <c r="A23" s="3">
        <v>7</v>
      </c>
      <c r="B23" s="3" t="s">
        <v>25</v>
      </c>
      <c r="C23" s="9">
        <f t="shared" si="2"/>
        <v>3.5999999999999999E-3</v>
      </c>
      <c r="D23" s="9">
        <f t="shared" si="3"/>
        <v>3.941867409914394E-3</v>
      </c>
      <c r="E23" s="9">
        <v>2.9700000000000001E-2</v>
      </c>
      <c r="F23" s="13">
        <f t="shared" si="0"/>
        <v>3.9099999999999996E-2</v>
      </c>
      <c r="G23" s="8">
        <f>'[1]TARIFNE STAVKE od 01.10.2022'!F12</f>
        <v>4.1999999999999997E-3</v>
      </c>
      <c r="H23" s="8">
        <f>'TARIFNE STAVKE od 01.10.2022'!H12</f>
        <v>4.4999999999999997E-3</v>
      </c>
      <c r="I23" s="9">
        <f t="shared" si="1"/>
        <v>4.3599999999999993E-2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>ROUND(D29*0.901,4)</f>
        <v>2.8E-3</v>
      </c>
      <c r="D29" s="9">
        <f t="shared" ref="D29:D36" si="4">E29/$G$9</f>
        <v>3.079169155219324E-3</v>
      </c>
      <c r="E29" s="9">
        <v>2.3199999999999998E-2</v>
      </c>
      <c r="F29" s="13">
        <f t="shared" ref="F29:F36" si="5">C29+$C$9</f>
        <v>3.8299999999999994E-2</v>
      </c>
      <c r="G29" s="10">
        <f>'[1]TARIFNE STAVKE od 01.10.2022'!F16</f>
        <v>4.0000000000000001E-3</v>
      </c>
      <c r="H29" s="10">
        <f>'TARIFNE STAVKE od 01.10.2022'!H16</f>
        <v>4.1999999999999997E-3</v>
      </c>
      <c r="I29" s="9">
        <f t="shared" ref="I29:I36" si="6">(F29+H29)</f>
        <v>4.2499999999999996E-2</v>
      </c>
    </row>
    <row r="30" spans="1:9">
      <c r="A30" s="3">
        <v>2</v>
      </c>
      <c r="B30" s="3" t="s">
        <v>20</v>
      </c>
      <c r="C30" s="9">
        <f t="shared" ref="C30:C36" si="7">ROUND(D30*0.901,4)</f>
        <v>2.8E-3</v>
      </c>
      <c r="D30" s="9">
        <f t="shared" si="4"/>
        <v>3.079169155219324E-3</v>
      </c>
      <c r="E30" s="9">
        <v>2.3199999999999998E-2</v>
      </c>
      <c r="F30" s="13">
        <f t="shared" si="5"/>
        <v>3.8299999999999994E-2</v>
      </c>
      <c r="G30" s="10">
        <f>'[1]TARIFNE STAVKE od 01.10.2022'!F17</f>
        <v>4.0000000000000001E-3</v>
      </c>
      <c r="H30" s="10">
        <f>'TARIFNE STAVKE od 01.10.2022'!H17</f>
        <v>4.1999999999999997E-3</v>
      </c>
      <c r="I30" s="9">
        <f t="shared" si="6"/>
        <v>4.2499999999999996E-2</v>
      </c>
    </row>
    <row r="31" spans="1:9">
      <c r="A31" s="3">
        <v>3</v>
      </c>
      <c r="B31" s="3" t="s">
        <v>21</v>
      </c>
      <c r="C31" s="9">
        <f t="shared" si="7"/>
        <v>2.8E-3</v>
      </c>
      <c r="D31" s="9">
        <f t="shared" si="4"/>
        <v>3.079169155219324E-3</v>
      </c>
      <c r="E31" s="9">
        <v>2.3199999999999998E-2</v>
      </c>
      <c r="F31" s="13">
        <f t="shared" si="5"/>
        <v>3.8299999999999994E-2</v>
      </c>
      <c r="G31" s="10">
        <f>'[1]TARIFNE STAVKE od 01.10.2022'!F18</f>
        <v>4.0000000000000001E-3</v>
      </c>
      <c r="H31" s="10">
        <f>'TARIFNE STAVKE od 01.10.2022'!H18</f>
        <v>4.1999999999999997E-3</v>
      </c>
      <c r="I31" s="9">
        <f t="shared" si="6"/>
        <v>4.2499999999999996E-2</v>
      </c>
    </row>
    <row r="32" spans="1:9">
      <c r="A32" s="3">
        <v>4</v>
      </c>
      <c r="B32" s="3" t="s">
        <v>22</v>
      </c>
      <c r="C32" s="9">
        <f t="shared" si="7"/>
        <v>2.8E-3</v>
      </c>
      <c r="D32" s="9">
        <f t="shared" si="4"/>
        <v>3.079169155219324E-3</v>
      </c>
      <c r="E32" s="9">
        <v>2.3199999999999998E-2</v>
      </c>
      <c r="F32" s="13">
        <f t="shared" si="5"/>
        <v>3.8299999999999994E-2</v>
      </c>
      <c r="G32" s="10">
        <f>'[1]TARIFNE STAVKE od 01.10.2022'!F19</f>
        <v>3.5999999999999999E-3</v>
      </c>
      <c r="H32" s="10">
        <f>'TARIFNE STAVKE od 01.10.2022'!H19</f>
        <v>3.7000000000000002E-3</v>
      </c>
      <c r="I32" s="9">
        <f t="shared" si="6"/>
        <v>4.1999999999999996E-2</v>
      </c>
    </row>
    <row r="33" spans="1:9">
      <c r="A33" s="3">
        <v>5</v>
      </c>
      <c r="B33" s="3" t="s">
        <v>23</v>
      </c>
      <c r="C33" s="9">
        <f t="shared" si="7"/>
        <v>2.8E-3</v>
      </c>
      <c r="D33" s="9">
        <f t="shared" si="4"/>
        <v>3.079169155219324E-3</v>
      </c>
      <c r="E33" s="9">
        <v>2.3199999999999998E-2</v>
      </c>
      <c r="F33" s="13">
        <f t="shared" si="5"/>
        <v>3.8299999999999994E-2</v>
      </c>
      <c r="G33" s="10">
        <f>'[1]TARIFNE STAVKE od 01.10.2022'!F20</f>
        <v>3.5999999999999999E-3</v>
      </c>
      <c r="H33" s="10">
        <f>'TARIFNE STAVKE od 01.10.2022'!H20</f>
        <v>3.7000000000000002E-3</v>
      </c>
      <c r="I33" s="9">
        <f t="shared" si="6"/>
        <v>4.1999999999999996E-2</v>
      </c>
    </row>
    <row r="34" spans="1:9">
      <c r="A34" s="3">
        <v>6</v>
      </c>
      <c r="B34" s="3" t="s">
        <v>24</v>
      </c>
      <c r="C34" s="9">
        <f t="shared" si="7"/>
        <v>2.8E-3</v>
      </c>
      <c r="D34" s="9">
        <f t="shared" si="4"/>
        <v>3.079169155219324E-3</v>
      </c>
      <c r="E34" s="9">
        <v>2.3199999999999998E-2</v>
      </c>
      <c r="F34" s="13">
        <f t="shared" si="5"/>
        <v>3.8299999999999994E-2</v>
      </c>
      <c r="G34" s="10">
        <f>'[1]TARIFNE STAVKE od 01.10.2022'!F21</f>
        <v>3.3999999999999998E-3</v>
      </c>
      <c r="H34" s="10">
        <f>'TARIFNE STAVKE od 01.10.2022'!H21</f>
        <v>3.5000000000000001E-3</v>
      </c>
      <c r="I34" s="9">
        <f t="shared" si="6"/>
        <v>4.1799999999999997E-2</v>
      </c>
    </row>
    <row r="35" spans="1:9">
      <c r="A35" s="3">
        <v>7</v>
      </c>
      <c r="B35" s="3" t="s">
        <v>25</v>
      </c>
      <c r="C35" s="9">
        <f t="shared" si="7"/>
        <v>2.8E-3</v>
      </c>
      <c r="D35" s="9">
        <f t="shared" si="4"/>
        <v>3.079169155219324E-3</v>
      </c>
      <c r="E35" s="9">
        <v>2.3199999999999998E-2</v>
      </c>
      <c r="F35" s="13">
        <f t="shared" si="5"/>
        <v>3.8299999999999994E-2</v>
      </c>
      <c r="G35" s="10">
        <f>'[1]TARIFNE STAVKE od 01.10.2022'!F22</f>
        <v>3.2000000000000002E-3</v>
      </c>
      <c r="H35" s="10">
        <f>'TARIFNE STAVKE od 01.10.2022'!H22</f>
        <v>3.3E-3</v>
      </c>
      <c r="I35" s="9">
        <f t="shared" si="6"/>
        <v>4.1599999999999991E-2</v>
      </c>
    </row>
    <row r="36" spans="1:9">
      <c r="A36" s="3">
        <v>8</v>
      </c>
      <c r="B36" s="3" t="s">
        <v>28</v>
      </c>
      <c r="C36" s="9">
        <f t="shared" si="7"/>
        <v>2.8E-3</v>
      </c>
      <c r="D36" s="9">
        <f t="shared" si="4"/>
        <v>3.079169155219324E-3</v>
      </c>
      <c r="E36" s="9">
        <v>2.3199999999999998E-2</v>
      </c>
      <c r="F36" s="13">
        <f t="shared" si="5"/>
        <v>3.8299999999999994E-2</v>
      </c>
      <c r="G36" s="10">
        <f>'[1]TARIFNE STAVKE od 01.10.2022'!F23</f>
        <v>3.0000000000000001E-3</v>
      </c>
      <c r="H36" s="10">
        <f>'TARIFNE STAVKE od 01.10.2022'!H23</f>
        <v>3.0999999999999999E-3</v>
      </c>
      <c r="I36" s="9">
        <f t="shared" si="6"/>
        <v>4.1399999999999992E-2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3.8599999999999995E-2</v>
      </c>
      <c r="G42" s="8">
        <f>'[1]TARIFNE STAVKE od 01.10.2022'!F27</f>
        <v>2.8999999999999998E-3</v>
      </c>
      <c r="H42" s="8">
        <f>'TARIFNE STAVKE od 01.10.2022'!H27</f>
        <v>3.2000000000000002E-3</v>
      </c>
      <c r="I42" s="9">
        <f>(F42+H42)</f>
        <v>4.1799999999999997E-2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3.8599999999999995E-2</v>
      </c>
      <c r="G43" s="8">
        <f>'[1]TARIFNE STAVKE od 01.10.2022'!F28</f>
        <v>2.8999999999999998E-3</v>
      </c>
      <c r="H43" s="8">
        <f>'TARIFNE STAVKE od 01.10.2022'!H28</f>
        <v>3.2000000000000002E-3</v>
      </c>
      <c r="I43" s="9">
        <f>(F43+H43)</f>
        <v>4.1799999999999997E-2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3.8599999999999995E-2</v>
      </c>
      <c r="G44" s="8">
        <f>'[1]TARIFNE STAVKE od 01.10.2022'!F29</f>
        <v>2.5999999999999999E-3</v>
      </c>
      <c r="H44" s="8">
        <f>'TARIFNE STAVKE od 01.10.2022'!H29</f>
        <v>2.8E-3</v>
      </c>
      <c r="I44" s="9">
        <f>(F44+H44)</f>
        <v>4.1399999999999992E-2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3.8599999999999995E-2</v>
      </c>
      <c r="G45" s="8">
        <f>'[1]TARIFNE STAVKE od 01.10.2022'!F30</f>
        <v>2.5000000000000001E-3</v>
      </c>
      <c r="H45" s="8">
        <f>'TARIFNE STAVKE od 01.10.2022'!H30</f>
        <v>2.7000000000000001E-3</v>
      </c>
      <c r="I45" s="9">
        <f>(F45+H45)</f>
        <v>4.1299999999999996E-2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3.8599999999999995E-2</v>
      </c>
      <c r="G46" s="8">
        <f>'[1]TARIFNE STAVKE od 01.10.2022'!F31</f>
        <v>2.2000000000000001E-3</v>
      </c>
      <c r="H46" s="8">
        <f>'TARIFNE STAVKE od 01.10.2022'!H31</f>
        <v>2.3999999999999998E-3</v>
      </c>
      <c r="I46" s="9">
        <f>(F46+H46)</f>
        <v>4.0999999999999995E-2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0">ROUND(D48*0.901,4)</f>
        <v>3.5999999999999999E-3</v>
      </c>
      <c r="D48" s="9">
        <f t="shared" ref="D48:D51" si="11">E48/$G$9</f>
        <v>4.0347733758046315E-3</v>
      </c>
      <c r="E48" s="9">
        <v>3.04E-2</v>
      </c>
      <c r="F48" s="13">
        <f>C48+$C$9</f>
        <v>3.9099999999999996E-2</v>
      </c>
      <c r="G48" s="8">
        <f>'[1]TARIFNE STAVKE od 01.10.2022'!F35</f>
        <v>8.8999999999999999E-3</v>
      </c>
      <c r="H48" s="8">
        <f>'TARIFNE STAVKE od 01.10.2022'!H35</f>
        <v>9.4000000000000004E-3</v>
      </c>
      <c r="I48" s="9">
        <f>(F48+H48)</f>
        <v>4.8499999999999995E-2</v>
      </c>
    </row>
    <row r="49" spans="1:9">
      <c r="A49" s="3">
        <v>2</v>
      </c>
      <c r="B49" s="3" t="s">
        <v>21</v>
      </c>
      <c r="C49" s="9">
        <f t="shared" si="10"/>
        <v>3.5999999999999999E-3</v>
      </c>
      <c r="D49" s="9">
        <f t="shared" si="11"/>
        <v>4.0347733758046315E-3</v>
      </c>
      <c r="E49" s="9">
        <v>3.04E-2</v>
      </c>
      <c r="F49" s="13">
        <f>C49+$C$9</f>
        <v>3.9099999999999996E-2</v>
      </c>
      <c r="G49" s="8">
        <f>'[1]TARIFNE STAVKE od 01.10.2022'!F36</f>
        <v>8.5000000000000006E-3</v>
      </c>
      <c r="H49" s="8">
        <f>'TARIFNE STAVKE od 01.10.2022'!H36</f>
        <v>8.8999999999999999E-3</v>
      </c>
      <c r="I49" s="9">
        <f>(F49+H49)</f>
        <v>4.7999999999999994E-2</v>
      </c>
    </row>
    <row r="50" spans="1:9">
      <c r="A50" s="3">
        <v>3</v>
      </c>
      <c r="B50" s="3" t="s">
        <v>22</v>
      </c>
      <c r="C50" s="9">
        <f t="shared" si="10"/>
        <v>3.5999999999999999E-3</v>
      </c>
      <c r="D50" s="9">
        <f t="shared" si="11"/>
        <v>4.0347733758046315E-3</v>
      </c>
      <c r="E50" s="9">
        <v>3.04E-2</v>
      </c>
      <c r="F50" s="13">
        <f>C50+$C$9</f>
        <v>3.9099999999999996E-2</v>
      </c>
      <c r="G50" s="8">
        <f>'[1]TARIFNE STAVKE od 01.10.2022'!F37</f>
        <v>8.0000000000000002E-3</v>
      </c>
      <c r="H50" s="8">
        <f>'TARIFNE STAVKE od 01.10.2022'!H37</f>
        <v>8.5000000000000006E-3</v>
      </c>
      <c r="I50" s="9">
        <f>(F50+H50)</f>
        <v>4.7599999999999996E-2</v>
      </c>
    </row>
    <row r="51" spans="1:9">
      <c r="A51" s="3">
        <v>4</v>
      </c>
      <c r="B51" s="3" t="s">
        <v>23</v>
      </c>
      <c r="C51" s="9">
        <f t="shared" si="10"/>
        <v>3.5999999999999999E-3</v>
      </c>
      <c r="D51" s="9">
        <f t="shared" si="11"/>
        <v>4.0347733758046315E-3</v>
      </c>
      <c r="E51" s="9">
        <v>3.04E-2</v>
      </c>
      <c r="F51" s="13">
        <f>C51+$C$9</f>
        <v>3.9099999999999996E-2</v>
      </c>
      <c r="G51" s="8">
        <f>'[1]TARIFNE STAVKE od 01.10.2022'!F38</f>
        <v>8.0000000000000002E-3</v>
      </c>
      <c r="H51" s="8">
        <f>'TARIFNE STAVKE od 01.10.2022'!H38</f>
        <v>8.5000000000000006E-3</v>
      </c>
      <c r="I51" s="9">
        <f>(F51+H51)</f>
        <v>4.7599999999999996E-2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2">ROUND(D57*0.901,4)</f>
        <v>4.1000000000000003E-3</v>
      </c>
      <c r="D57" s="9">
        <f t="shared" ref="D57:D59" si="13">E57/$G$9</f>
        <v>4.539120047780211E-3</v>
      </c>
      <c r="E57" s="9">
        <v>3.4200000000000001E-2</v>
      </c>
      <c r="F57" s="13">
        <f>C57+$C$9</f>
        <v>3.9599999999999996E-2</v>
      </c>
      <c r="G57" s="10">
        <f>'[1]TARIFNE STAVKE od 01.10.2022'!F42</f>
        <v>6.1999999999999998E-3</v>
      </c>
      <c r="H57" s="10">
        <f>'TARIFNE STAVKE od 01.10.2022'!H42</f>
        <v>6.6E-3</v>
      </c>
      <c r="I57" s="9">
        <f>(F57+H57)</f>
        <v>4.6199999999999998E-2</v>
      </c>
    </row>
    <row r="58" spans="1:9">
      <c r="A58" s="3">
        <v>2</v>
      </c>
      <c r="B58" s="3" t="s">
        <v>21</v>
      </c>
      <c r="C58" s="9">
        <f t="shared" si="12"/>
        <v>4.1000000000000003E-3</v>
      </c>
      <c r="D58" s="9">
        <f t="shared" si="13"/>
        <v>4.539120047780211E-3</v>
      </c>
      <c r="E58" s="9">
        <v>3.4200000000000001E-2</v>
      </c>
      <c r="F58" s="13">
        <f>C58+$C$9</f>
        <v>3.9599999999999996E-2</v>
      </c>
      <c r="G58" s="10">
        <f>'[1]TARIFNE STAVKE od 01.10.2022'!F43</f>
        <v>6.1999999999999998E-3</v>
      </c>
      <c r="H58" s="10">
        <f>'TARIFNE STAVKE od 01.10.2022'!H43</f>
        <v>6.6E-3</v>
      </c>
      <c r="I58" s="9">
        <f>(F58+H58)</f>
        <v>4.6199999999999998E-2</v>
      </c>
    </row>
    <row r="59" spans="1:9">
      <c r="A59" s="3">
        <v>3</v>
      </c>
      <c r="B59" s="3" t="s">
        <v>22</v>
      </c>
      <c r="C59" s="9">
        <f t="shared" si="12"/>
        <v>4.1000000000000003E-3</v>
      </c>
      <c r="D59" s="9">
        <f t="shared" si="13"/>
        <v>4.539120047780211E-3</v>
      </c>
      <c r="E59" s="9">
        <v>3.4200000000000001E-2</v>
      </c>
      <c r="F59" s="13">
        <f>C59+$C$9</f>
        <v>3.9599999999999996E-2</v>
      </c>
      <c r="G59" s="10">
        <f>'[1]TARIFNE STAVKE od 01.10.2022'!F44</f>
        <v>5.8999999999999999E-3</v>
      </c>
      <c r="H59" s="10">
        <f>'TARIFNE STAVKE od 01.10.2022'!H44</f>
        <v>6.3E-3</v>
      </c>
      <c r="I59" s="9">
        <f>(F59+H59)</f>
        <v>4.5899999999999996E-2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4">ROUND(D61*0.901,4)</f>
        <v>4.1000000000000003E-3</v>
      </c>
      <c r="D61" s="9">
        <f t="shared" ref="D61:D63" si="15">E61/$G$9</f>
        <v>4.539120047780211E-3</v>
      </c>
      <c r="E61" s="9">
        <v>3.4200000000000001E-2</v>
      </c>
      <c r="F61" s="13">
        <f>C61+$C$9</f>
        <v>3.9599999999999996E-2</v>
      </c>
      <c r="G61" s="10">
        <f>'[1]TARIFNE STAVKE od 01.10.2022'!F48</f>
        <v>5.5999999999999999E-3</v>
      </c>
      <c r="H61" s="10">
        <f>'TARIFNE STAVKE od 01.10.2022'!H48</f>
        <v>5.5999999999999999E-3</v>
      </c>
      <c r="I61" s="9">
        <f>(F61+H61)</f>
        <v>4.5199999999999997E-2</v>
      </c>
    </row>
    <row r="62" spans="1:9">
      <c r="A62" s="3">
        <v>2</v>
      </c>
      <c r="B62" s="3" t="s">
        <v>21</v>
      </c>
      <c r="C62" s="9">
        <f t="shared" si="14"/>
        <v>4.1000000000000003E-3</v>
      </c>
      <c r="D62" s="9">
        <f t="shared" si="15"/>
        <v>4.539120047780211E-3</v>
      </c>
      <c r="E62" s="9">
        <v>3.4200000000000001E-2</v>
      </c>
      <c r="F62" s="13">
        <f>C62+$C$9</f>
        <v>3.9599999999999996E-2</v>
      </c>
      <c r="G62" s="10">
        <f>'[1]TARIFNE STAVKE od 01.10.2022'!F49</f>
        <v>5.5999999999999999E-3</v>
      </c>
      <c r="H62" s="10">
        <f>'TARIFNE STAVKE od 01.10.2022'!H49</f>
        <v>5.5999999999999999E-3</v>
      </c>
      <c r="I62" s="9">
        <f>(F62+H62)</f>
        <v>4.5199999999999997E-2</v>
      </c>
    </row>
    <row r="63" spans="1:9">
      <c r="A63" s="3">
        <v>3</v>
      </c>
      <c r="B63" s="3" t="s">
        <v>23</v>
      </c>
      <c r="C63" s="9">
        <f t="shared" si="14"/>
        <v>4.1000000000000003E-3</v>
      </c>
      <c r="D63" s="9">
        <f t="shared" si="15"/>
        <v>4.539120047780211E-3</v>
      </c>
      <c r="E63" s="9">
        <v>3.4200000000000001E-2</v>
      </c>
      <c r="F63" s="13">
        <f>C63+$C$9</f>
        <v>3.9599999999999996E-2</v>
      </c>
      <c r="G63" s="10">
        <f>'[1]TARIFNE STAVKE od 01.10.2022'!F50</f>
        <v>5.1000000000000004E-3</v>
      </c>
      <c r="H63" s="10">
        <f>'TARIFNE STAVKE od 01.10.2022'!H50</f>
        <v>5.1000000000000004E-3</v>
      </c>
      <c r="I63" s="9">
        <f>(F63+H63)</f>
        <v>4.4699999999999997E-2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16">ROUND(D69*0.901,4)</f>
        <v>3.5999999999999999E-3</v>
      </c>
      <c r="D69" s="9">
        <f t="shared" ref="D69:D72" si="17">E69/$G$9</f>
        <v>4.0347733758046315E-3</v>
      </c>
      <c r="E69" s="9">
        <v>3.04E-2</v>
      </c>
      <c r="F69" s="13">
        <f>C69+$C$9</f>
        <v>3.9099999999999996E-2</v>
      </c>
      <c r="G69" s="8">
        <f>'[1]TARIFNE STAVKE od 01.10.2022'!F17</f>
        <v>4.0000000000000001E-3</v>
      </c>
      <c r="H69" s="8">
        <f>'TARIFNE STAVKE od 01.10.2022'!H17</f>
        <v>4.1999999999999997E-3</v>
      </c>
      <c r="I69" s="9">
        <f>(F69+H69)</f>
        <v>4.3299999999999998E-2</v>
      </c>
    </row>
    <row r="70" spans="1:9">
      <c r="A70" s="3">
        <v>2</v>
      </c>
      <c r="B70" s="3" t="s">
        <v>21</v>
      </c>
      <c r="C70" s="9">
        <f t="shared" si="16"/>
        <v>3.5999999999999999E-3</v>
      </c>
      <c r="D70" s="9">
        <f t="shared" si="17"/>
        <v>4.0347733758046315E-3</v>
      </c>
      <c r="E70" s="9">
        <v>3.04E-2</v>
      </c>
      <c r="F70" s="13">
        <f>C70+$C$9</f>
        <v>3.9099999999999996E-2</v>
      </c>
      <c r="G70" s="8">
        <f>'[1]TARIFNE STAVKE od 01.10.2022'!F18</f>
        <v>4.0000000000000001E-3</v>
      </c>
      <c r="H70" s="8">
        <f>'TARIFNE STAVKE od 01.10.2022'!H18</f>
        <v>4.1999999999999997E-3</v>
      </c>
      <c r="I70" s="9">
        <f>(F70+H70)</f>
        <v>4.3299999999999998E-2</v>
      </c>
    </row>
    <row r="71" spans="1:9">
      <c r="A71" s="3">
        <v>3</v>
      </c>
      <c r="B71" s="3" t="s">
        <v>22</v>
      </c>
      <c r="C71" s="9">
        <f t="shared" si="16"/>
        <v>3.5999999999999999E-3</v>
      </c>
      <c r="D71" s="9">
        <f t="shared" si="17"/>
        <v>4.0347733758046315E-3</v>
      </c>
      <c r="E71" s="9">
        <v>3.04E-2</v>
      </c>
      <c r="F71" s="13">
        <f>C71+$C$9</f>
        <v>3.9099999999999996E-2</v>
      </c>
      <c r="G71" s="8">
        <f>'[1]TARIFNE STAVKE od 01.10.2022'!F19</f>
        <v>3.5999999999999999E-3</v>
      </c>
      <c r="H71" s="8">
        <f>'TARIFNE STAVKE od 01.10.2022'!H19</f>
        <v>3.7000000000000002E-3</v>
      </c>
      <c r="I71" s="9">
        <f>(F71+H71)</f>
        <v>4.2799999999999998E-2</v>
      </c>
    </row>
    <row r="72" spans="1:9">
      <c r="A72" s="3">
        <v>4</v>
      </c>
      <c r="B72" s="3" t="s">
        <v>23</v>
      </c>
      <c r="C72" s="9">
        <f t="shared" si="16"/>
        <v>3.5999999999999999E-3</v>
      </c>
      <c r="D72" s="9">
        <f t="shared" si="17"/>
        <v>4.0347733758046315E-3</v>
      </c>
      <c r="E72" s="9">
        <v>3.04E-2</v>
      </c>
      <c r="F72" s="13">
        <f>C72+$C$9</f>
        <v>3.9099999999999996E-2</v>
      </c>
      <c r="G72" s="8">
        <f>'[1]TARIFNE STAVKE od 01.10.2022'!F20</f>
        <v>3.5999999999999999E-3</v>
      </c>
      <c r="H72" s="8">
        <f>'TARIFNE STAVKE od 01.10.2022'!H20</f>
        <v>3.7000000000000002E-3</v>
      </c>
      <c r="I72" s="9">
        <f>(F72+H72)</f>
        <v>4.2799999999999998E-2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18">ROUND(D74*0.901,4)</f>
        <v>3.5999999999999999E-3</v>
      </c>
      <c r="D74" s="9">
        <f t="shared" ref="D74:D78" si="19">E74/$G$9</f>
        <v>4.0347733758046315E-3</v>
      </c>
      <c r="E74" s="9">
        <v>3.04E-2</v>
      </c>
      <c r="F74" s="13">
        <f>C74+$C$9</f>
        <v>3.9099999999999996E-2</v>
      </c>
      <c r="G74" s="8">
        <f>'[1]TARIFNE STAVKE od 01.10.2022'!F61</f>
        <v>4.7999999999999996E-3</v>
      </c>
      <c r="H74" s="8">
        <f>'TARIFNE STAVKE od 01.10.2022'!H61</f>
        <v>5.4999999999999997E-3</v>
      </c>
      <c r="I74" s="9">
        <f>(F74+H74)</f>
        <v>4.4599999999999994E-2</v>
      </c>
    </row>
    <row r="75" spans="1:9">
      <c r="A75" s="3">
        <v>2</v>
      </c>
      <c r="B75" s="3" t="s">
        <v>20</v>
      </c>
      <c r="C75" s="9">
        <f t="shared" si="18"/>
        <v>3.5999999999999999E-3</v>
      </c>
      <c r="D75" s="9">
        <f t="shared" si="19"/>
        <v>4.0347733758046315E-3</v>
      </c>
      <c r="E75" s="9">
        <v>3.04E-2</v>
      </c>
      <c r="F75" s="13">
        <f>C75+$C$9</f>
        <v>3.9099999999999996E-2</v>
      </c>
      <c r="G75" s="8">
        <f>'[1]TARIFNE STAVKE od 01.10.2022'!F62</f>
        <v>3.7000000000000002E-3</v>
      </c>
      <c r="H75" s="8">
        <f>'TARIFNE STAVKE od 01.10.2022'!H62</f>
        <v>4.3E-3</v>
      </c>
      <c r="I75" s="9">
        <f>(F75+H75)</f>
        <v>4.3399999999999994E-2</v>
      </c>
    </row>
    <row r="76" spans="1:9">
      <c r="A76" s="3">
        <v>3</v>
      </c>
      <c r="B76" s="3" t="s">
        <v>21</v>
      </c>
      <c r="C76" s="9">
        <f t="shared" si="18"/>
        <v>3.5999999999999999E-3</v>
      </c>
      <c r="D76" s="9">
        <f t="shared" si="19"/>
        <v>4.0347733758046315E-3</v>
      </c>
      <c r="E76" s="9">
        <v>3.04E-2</v>
      </c>
      <c r="F76" s="13">
        <f>C76+$C$9</f>
        <v>3.9099999999999996E-2</v>
      </c>
      <c r="G76" s="8">
        <f>'[1]TARIFNE STAVKE od 01.10.2022'!F63</f>
        <v>3.7000000000000002E-3</v>
      </c>
      <c r="H76" s="8">
        <f>'TARIFNE STAVKE od 01.10.2022'!H63</f>
        <v>4.3E-3</v>
      </c>
      <c r="I76" s="9">
        <f>(F76+H76)</f>
        <v>4.3399999999999994E-2</v>
      </c>
    </row>
    <row r="77" spans="1:9">
      <c r="A77" s="3">
        <v>4</v>
      </c>
      <c r="B77" s="3" t="s">
        <v>22</v>
      </c>
      <c r="C77" s="9">
        <f t="shared" si="18"/>
        <v>3.5999999999999999E-3</v>
      </c>
      <c r="D77" s="9">
        <f t="shared" si="19"/>
        <v>4.0347733758046315E-3</v>
      </c>
      <c r="E77" s="9">
        <v>3.04E-2</v>
      </c>
      <c r="F77" s="13">
        <f>C77+$C$9</f>
        <v>3.9099999999999996E-2</v>
      </c>
      <c r="G77" s="8">
        <f>'[1]TARIFNE STAVKE od 01.10.2022'!F64</f>
        <v>3.5000000000000001E-3</v>
      </c>
      <c r="H77" s="8">
        <f>'TARIFNE STAVKE od 01.10.2022'!H64</f>
        <v>4.0000000000000001E-3</v>
      </c>
      <c r="I77" s="9">
        <f>(F77+H77)</f>
        <v>4.3099999999999999E-2</v>
      </c>
    </row>
    <row r="78" spans="1:9">
      <c r="A78" s="3">
        <v>5</v>
      </c>
      <c r="B78" s="3" t="s">
        <v>23</v>
      </c>
      <c r="C78" s="9">
        <f t="shared" si="18"/>
        <v>3.5999999999999999E-3</v>
      </c>
      <c r="D78" s="9">
        <f t="shared" si="19"/>
        <v>4.0347733758046315E-3</v>
      </c>
      <c r="E78" s="9">
        <v>3.04E-2</v>
      </c>
      <c r="F78" s="13">
        <f>C78+$C$9</f>
        <v>3.9099999999999996E-2</v>
      </c>
      <c r="G78" s="8">
        <f>'[1]TARIFNE STAVKE od 01.10.2022'!F65</f>
        <v>3.3E-3</v>
      </c>
      <c r="H78" s="8">
        <f>'TARIFNE STAVKE od 01.10.2022'!H65</f>
        <v>3.8E-3</v>
      </c>
      <c r="I78" s="9">
        <f>(F78+H78)</f>
        <v>4.2899999999999994E-2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0">ROUND(D80*0.901,4)</f>
        <v>4.1000000000000003E-3</v>
      </c>
      <c r="D80" s="9">
        <f t="shared" ref="D80:D83" si="21">E80/$G$9</f>
        <v>4.539120047780211E-3</v>
      </c>
      <c r="E80" s="9">
        <v>3.4200000000000001E-2</v>
      </c>
      <c r="F80" s="13">
        <f>C80+$C$9</f>
        <v>3.9599999999999996E-2</v>
      </c>
      <c r="G80" s="8">
        <f>'[1]TARIFNE STAVKE od 01.10.2022'!F69</f>
        <v>4.4000000000000003E-3</v>
      </c>
      <c r="H80" s="8">
        <f>'TARIFNE STAVKE od 01.10.2022'!H69</f>
        <v>4.4999999999999997E-3</v>
      </c>
      <c r="I80" s="9">
        <f>(F80+H80)</f>
        <v>4.4099999999999993E-2</v>
      </c>
    </row>
    <row r="81" spans="1:9">
      <c r="A81" s="3">
        <v>2</v>
      </c>
      <c r="B81" s="3" t="s">
        <v>20</v>
      </c>
      <c r="C81" s="9">
        <f t="shared" si="20"/>
        <v>4.1000000000000003E-3</v>
      </c>
      <c r="D81" s="9">
        <f t="shared" si="21"/>
        <v>4.539120047780211E-3</v>
      </c>
      <c r="E81" s="9">
        <v>3.4200000000000001E-2</v>
      </c>
      <c r="F81" s="13">
        <f>C81+$C$9</f>
        <v>3.9599999999999996E-2</v>
      </c>
      <c r="G81" s="8">
        <f>'[1]TARIFNE STAVKE od 01.10.2022'!F70</f>
        <v>3.8E-3</v>
      </c>
      <c r="H81" s="8">
        <f>'TARIFNE STAVKE od 01.10.2022'!H70</f>
        <v>3.8999999999999998E-3</v>
      </c>
      <c r="I81" s="9">
        <f>(F81+H81)</f>
        <v>4.3499999999999997E-2</v>
      </c>
    </row>
    <row r="82" spans="1:9">
      <c r="A82" s="3">
        <v>3</v>
      </c>
      <c r="B82" s="3" t="s">
        <v>21</v>
      </c>
      <c r="C82" s="9">
        <f t="shared" si="20"/>
        <v>4.1000000000000003E-3</v>
      </c>
      <c r="D82" s="9">
        <f t="shared" si="21"/>
        <v>4.539120047780211E-3</v>
      </c>
      <c r="E82" s="9">
        <v>3.4200000000000001E-2</v>
      </c>
      <c r="F82" s="13">
        <f>C82+$C$9</f>
        <v>3.9599999999999996E-2</v>
      </c>
      <c r="G82" s="8">
        <f>'[1]TARIFNE STAVKE od 01.10.2022'!F71</f>
        <v>3.3999999999999998E-3</v>
      </c>
      <c r="H82" s="8">
        <f>'TARIFNE STAVKE od 01.10.2022'!H71</f>
        <v>3.5000000000000001E-3</v>
      </c>
      <c r="I82" s="9">
        <f>(F82+H82)</f>
        <v>4.3099999999999999E-2</v>
      </c>
    </row>
    <row r="83" spans="1:9">
      <c r="A83" s="3">
        <v>4</v>
      </c>
      <c r="B83" s="3" t="s">
        <v>23</v>
      </c>
      <c r="C83" s="9">
        <f t="shared" si="20"/>
        <v>4.1000000000000003E-3</v>
      </c>
      <c r="D83" s="9">
        <f t="shared" si="21"/>
        <v>4.539120047780211E-3</v>
      </c>
      <c r="E83" s="9">
        <v>3.4200000000000001E-2</v>
      </c>
      <c r="F83" s="13">
        <f>C83+$C$9</f>
        <v>3.9599999999999996E-2</v>
      </c>
      <c r="G83" s="8">
        <f>'[1]TARIFNE STAVKE od 01.10.2022'!F72</f>
        <v>3.0000000000000001E-3</v>
      </c>
      <c r="H83" s="8">
        <f>'TARIFNE STAVKE od 01.10.2022'!H72</f>
        <v>3.0999999999999999E-3</v>
      </c>
      <c r="I83" s="9">
        <f>(F83+H83)</f>
        <v>4.2699999999999995E-2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2">ROUND(D89*0.901,4)</f>
        <v>3.3999999999999998E-3</v>
      </c>
      <c r="D89" s="9">
        <f t="shared" ref="D89:D95" si="23">E89/$G$9</f>
        <v>3.7427831972924545E-3</v>
      </c>
      <c r="E89" s="9">
        <v>2.8199999999999999E-2</v>
      </c>
      <c r="F89" s="13">
        <f t="shared" ref="F89:F95" si="24">C89+$C$9</f>
        <v>3.8899999999999997E-2</v>
      </c>
      <c r="G89" s="8">
        <f>'[1]TARIFNE STAVKE od 01.10.2022'!F76</f>
        <v>5.1000000000000004E-3</v>
      </c>
      <c r="H89" s="8">
        <f>'TARIFNE STAVKE od 01.10.2022'!H76</f>
        <v>5.5999999999999999E-3</v>
      </c>
      <c r="I89" s="9">
        <f t="shared" ref="I89:I95" si="25">(F89+H89)</f>
        <v>4.4499999999999998E-2</v>
      </c>
    </row>
    <row r="90" spans="1:9">
      <c r="A90" s="3">
        <v>2</v>
      </c>
      <c r="B90" s="3" t="s">
        <v>20</v>
      </c>
      <c r="C90" s="9">
        <f t="shared" si="22"/>
        <v>3.3999999999999998E-3</v>
      </c>
      <c r="D90" s="9">
        <f t="shared" si="23"/>
        <v>3.7427831972924545E-3</v>
      </c>
      <c r="E90" s="9">
        <v>2.8199999999999999E-2</v>
      </c>
      <c r="F90" s="13">
        <f t="shared" si="24"/>
        <v>3.8899999999999997E-2</v>
      </c>
      <c r="G90" s="8">
        <f>'[1]TARIFNE STAVKE od 01.10.2022'!F77</f>
        <v>4.3E-3</v>
      </c>
      <c r="H90" s="8">
        <f>'TARIFNE STAVKE od 01.10.2022'!H77</f>
        <v>4.7000000000000002E-3</v>
      </c>
      <c r="I90" s="9">
        <f t="shared" si="25"/>
        <v>4.36E-2</v>
      </c>
    </row>
    <row r="91" spans="1:9">
      <c r="A91" s="3">
        <v>3</v>
      </c>
      <c r="B91" s="3" t="s">
        <v>21</v>
      </c>
      <c r="C91" s="9">
        <f t="shared" si="22"/>
        <v>3.3999999999999998E-3</v>
      </c>
      <c r="D91" s="9">
        <f t="shared" si="23"/>
        <v>3.7427831972924545E-3</v>
      </c>
      <c r="E91" s="9">
        <v>2.8199999999999999E-2</v>
      </c>
      <c r="F91" s="13">
        <f t="shared" si="24"/>
        <v>3.8899999999999997E-2</v>
      </c>
      <c r="G91" s="8">
        <f>'[1]TARIFNE STAVKE od 01.10.2022'!F78</f>
        <v>4.1000000000000003E-3</v>
      </c>
      <c r="H91" s="8">
        <f>'TARIFNE STAVKE od 01.10.2022'!H78</f>
        <v>4.4999999999999997E-3</v>
      </c>
      <c r="I91" s="9">
        <f t="shared" si="25"/>
        <v>4.3399999999999994E-2</v>
      </c>
    </row>
    <row r="92" spans="1:9">
      <c r="A92" s="3">
        <v>4</v>
      </c>
      <c r="B92" s="3" t="s">
        <v>22</v>
      </c>
      <c r="C92" s="9">
        <f t="shared" si="22"/>
        <v>3.3999999999999998E-3</v>
      </c>
      <c r="D92" s="9">
        <f t="shared" si="23"/>
        <v>3.7427831972924545E-3</v>
      </c>
      <c r="E92" s="9">
        <v>2.8199999999999999E-2</v>
      </c>
      <c r="F92" s="13">
        <f t="shared" si="24"/>
        <v>3.8899999999999997E-2</v>
      </c>
      <c r="G92" s="8">
        <f>'[1]TARIFNE STAVKE od 01.10.2022'!F79</f>
        <v>3.8999999999999998E-3</v>
      </c>
      <c r="H92" s="8">
        <f>'TARIFNE STAVKE od 01.10.2022'!H79</f>
        <v>4.1999999999999997E-3</v>
      </c>
      <c r="I92" s="9">
        <f t="shared" si="25"/>
        <v>4.3099999999999999E-2</v>
      </c>
    </row>
    <row r="93" spans="1:9">
      <c r="A93" s="3">
        <v>5</v>
      </c>
      <c r="B93" s="3" t="s">
        <v>23</v>
      </c>
      <c r="C93" s="9">
        <f t="shared" si="22"/>
        <v>3.3999999999999998E-3</v>
      </c>
      <c r="D93" s="9">
        <f t="shared" si="23"/>
        <v>3.7427831972924545E-3</v>
      </c>
      <c r="E93" s="9">
        <v>2.8199999999999999E-2</v>
      </c>
      <c r="F93" s="13">
        <f t="shared" si="24"/>
        <v>3.8899999999999997E-2</v>
      </c>
      <c r="G93" s="8">
        <f>'[1]TARIFNE STAVKE od 01.10.2022'!F80</f>
        <v>3.5999999999999999E-3</v>
      </c>
      <c r="H93" s="8">
        <f>'TARIFNE STAVKE od 01.10.2022'!H80</f>
        <v>4.0000000000000001E-3</v>
      </c>
      <c r="I93" s="9">
        <f t="shared" si="25"/>
        <v>4.2899999999999994E-2</v>
      </c>
    </row>
    <row r="94" spans="1:9">
      <c r="A94" s="3">
        <v>6</v>
      </c>
      <c r="B94" s="3" t="s">
        <v>24</v>
      </c>
      <c r="C94" s="9">
        <f t="shared" si="22"/>
        <v>3.3999999999999998E-3</v>
      </c>
      <c r="D94" s="9">
        <f t="shared" si="23"/>
        <v>3.7427831972924545E-3</v>
      </c>
      <c r="E94" s="9">
        <v>2.8199999999999999E-2</v>
      </c>
      <c r="F94" s="13">
        <f t="shared" si="24"/>
        <v>3.8899999999999997E-2</v>
      </c>
      <c r="G94" s="8">
        <f>'[1]TARIFNE STAVKE od 01.10.2022'!F81</f>
        <v>3.3999999999999998E-3</v>
      </c>
      <c r="H94" s="8">
        <f>'TARIFNE STAVKE od 01.10.2022'!H81</f>
        <v>3.8E-3</v>
      </c>
      <c r="I94" s="9">
        <f t="shared" si="25"/>
        <v>4.2699999999999995E-2</v>
      </c>
    </row>
    <row r="95" spans="1:9">
      <c r="A95" s="3">
        <v>7</v>
      </c>
      <c r="B95" s="3" t="s">
        <v>25</v>
      </c>
      <c r="C95" s="9">
        <f t="shared" si="22"/>
        <v>3.3999999999999998E-3</v>
      </c>
      <c r="D95" s="9">
        <f t="shared" si="23"/>
        <v>3.7427831972924545E-3</v>
      </c>
      <c r="E95" s="9">
        <v>2.8199999999999999E-2</v>
      </c>
      <c r="F95" s="13">
        <f t="shared" si="24"/>
        <v>3.8899999999999997E-2</v>
      </c>
      <c r="G95" s="8">
        <f>'[1]TARIFNE STAVKE od 01.10.2022'!F82</f>
        <v>3.3999999999999998E-3</v>
      </c>
      <c r="H95" s="8">
        <f>'TARIFNE STAVKE od 01.10.2022'!H82</f>
        <v>3.8E-3</v>
      </c>
      <c r="I95" s="9">
        <f t="shared" si="25"/>
        <v>4.2699999999999995E-2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26">ROUND(D97*0.901,4)</f>
        <v>3.3999999999999998E-3</v>
      </c>
      <c r="D97" s="9">
        <f t="shared" ref="D97:D99" si="27">E97/$G$9</f>
        <v>3.7427831972924545E-3</v>
      </c>
      <c r="E97" s="9">
        <v>2.8199999999999999E-2</v>
      </c>
      <c r="F97" s="13">
        <f>C97+$C$9</f>
        <v>3.8899999999999997E-2</v>
      </c>
      <c r="G97" s="8">
        <f>'[1]TARIFNE STAVKE od 01.10.2022'!F86</f>
        <v>2.7000000000000001E-3</v>
      </c>
      <c r="H97" s="8">
        <f>'TARIFNE STAVKE od 01.10.2022'!H86</f>
        <v>2.7000000000000001E-3</v>
      </c>
      <c r="I97" s="9">
        <f>(F97+H97)</f>
        <v>4.1599999999999998E-2</v>
      </c>
    </row>
    <row r="98" spans="1:9">
      <c r="A98" s="3">
        <v>2</v>
      </c>
      <c r="B98" s="3" t="s">
        <v>22</v>
      </c>
      <c r="C98" s="9">
        <f t="shared" si="26"/>
        <v>3.3999999999999998E-3</v>
      </c>
      <c r="D98" s="9">
        <f t="shared" si="27"/>
        <v>3.7427831972924545E-3</v>
      </c>
      <c r="E98" s="9">
        <v>2.8199999999999999E-2</v>
      </c>
      <c r="F98" s="13">
        <f>C98+$C$9</f>
        <v>3.8899999999999997E-2</v>
      </c>
      <c r="G98" s="8">
        <f>'[1]TARIFNE STAVKE od 01.10.2022'!F87</f>
        <v>2.0999999999999999E-3</v>
      </c>
      <c r="H98" s="8">
        <f>'TARIFNE STAVKE od 01.10.2022'!H87</f>
        <v>2.0999999999999999E-3</v>
      </c>
      <c r="I98" s="9">
        <f>(F98+H98)</f>
        <v>4.0999999999999995E-2</v>
      </c>
    </row>
    <row r="99" spans="1:9">
      <c r="A99" s="3">
        <v>3</v>
      </c>
      <c r="B99" s="3" t="s">
        <v>23</v>
      </c>
      <c r="C99" s="9">
        <f t="shared" si="26"/>
        <v>3.3999999999999998E-3</v>
      </c>
      <c r="D99" s="9">
        <f t="shared" si="27"/>
        <v>3.7427831972924545E-3</v>
      </c>
      <c r="E99" s="9">
        <v>2.8199999999999999E-2</v>
      </c>
      <c r="F99" s="13">
        <f>C99+$C$9</f>
        <v>3.8899999999999997E-2</v>
      </c>
      <c r="G99" s="8">
        <f>'[1]TARIFNE STAVKE od 01.10.2022'!F88</f>
        <v>2.0999999999999999E-3</v>
      </c>
      <c r="H99" s="8">
        <f>'TARIFNE STAVKE od 01.10.2022'!H88</f>
        <v>2.0999999999999999E-3</v>
      </c>
      <c r="I99" s="9">
        <f>(F99+H99)</f>
        <v>4.0999999999999995E-2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28">ROUND(D105*0.901,4)</f>
        <v>3.7000000000000002E-3</v>
      </c>
      <c r="D105" s="9">
        <f t="shared" ref="D105:D107" si="29">E105/$G$9</f>
        <v>4.1409516225363327E-3</v>
      </c>
      <c r="E105" s="9">
        <v>3.1199999999999999E-2</v>
      </c>
      <c r="F105" s="13">
        <f>C105+$C$9</f>
        <v>3.9199999999999999E-2</v>
      </c>
      <c r="G105" s="8">
        <f>'[1]TARIFNE STAVKE od 01.10.2022'!F92</f>
        <v>5.3E-3</v>
      </c>
      <c r="H105" s="8">
        <f>'TARIFNE STAVKE od 01.10.2022'!H92</f>
        <v>6.1999999999999998E-3</v>
      </c>
      <c r="I105" s="9">
        <f>(F105+H105)</f>
        <v>4.5399999999999996E-2</v>
      </c>
    </row>
    <row r="106" spans="1:9">
      <c r="A106" s="3">
        <v>2</v>
      </c>
      <c r="B106" s="3" t="s">
        <v>21</v>
      </c>
      <c r="C106" s="9">
        <f t="shared" si="28"/>
        <v>3.7000000000000002E-3</v>
      </c>
      <c r="D106" s="9">
        <f t="shared" si="29"/>
        <v>4.1409516225363327E-3</v>
      </c>
      <c r="E106" s="9">
        <v>3.1199999999999999E-2</v>
      </c>
      <c r="F106" s="13">
        <f>C106+$C$9</f>
        <v>3.9199999999999999E-2</v>
      </c>
      <c r="G106" s="8">
        <f>'[1]TARIFNE STAVKE od 01.10.2022'!F93</f>
        <v>4.1999999999999997E-3</v>
      </c>
      <c r="H106" s="8">
        <f>'TARIFNE STAVKE od 01.10.2022'!H93</f>
        <v>4.8999999999999998E-3</v>
      </c>
      <c r="I106" s="9">
        <f>(F106+H106)</f>
        <v>4.41E-2</v>
      </c>
    </row>
    <row r="107" spans="1:9">
      <c r="A107" s="3">
        <v>3</v>
      </c>
      <c r="B107" s="3" t="s">
        <v>22</v>
      </c>
      <c r="C107" s="9">
        <f t="shared" si="28"/>
        <v>3.7000000000000002E-3</v>
      </c>
      <c r="D107" s="9">
        <f t="shared" si="29"/>
        <v>4.1409516225363327E-3</v>
      </c>
      <c r="E107" s="9">
        <v>3.1199999999999999E-2</v>
      </c>
      <c r="F107" s="13">
        <f>C107+$C$9</f>
        <v>3.9199999999999999E-2</v>
      </c>
      <c r="G107" s="8">
        <f>'[1]TARIFNE STAVKE od 01.10.2022'!F94</f>
        <v>3.8999999999999998E-3</v>
      </c>
      <c r="H107" s="8">
        <f>'TARIFNE STAVKE od 01.10.2022'!H94</f>
        <v>4.5999999999999999E-3</v>
      </c>
      <c r="I107" s="9">
        <f>(F107+H107)</f>
        <v>4.3799999999999999E-2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0">ROUND(D109*0.901,4)</f>
        <v>3.7000000000000002E-3</v>
      </c>
      <c r="D109" s="9">
        <f t="shared" ref="D109:D112" si="31">E109/$G$9</f>
        <v>4.1409516225363327E-3</v>
      </c>
      <c r="E109" s="9">
        <v>3.1199999999999999E-2</v>
      </c>
      <c r="F109" s="13">
        <f>C109+$C$9</f>
        <v>3.9199999999999999E-2</v>
      </c>
      <c r="G109" s="8">
        <f>'[1]TARIFNE STAVKE od 01.10.2022'!F98</f>
        <v>4.7999999999999996E-3</v>
      </c>
      <c r="H109" s="8">
        <f>'TARIFNE STAVKE od 01.10.2022'!H98</f>
        <v>4.4999999999999997E-3</v>
      </c>
      <c r="I109" s="9">
        <f>(F109+H109)</f>
        <v>4.3699999999999996E-2</v>
      </c>
    </row>
    <row r="110" spans="1:9">
      <c r="A110" s="3">
        <v>2</v>
      </c>
      <c r="B110" s="3" t="s">
        <v>20</v>
      </c>
      <c r="C110" s="9">
        <f t="shared" si="30"/>
        <v>3.7000000000000002E-3</v>
      </c>
      <c r="D110" s="9">
        <f t="shared" si="31"/>
        <v>4.1409516225363327E-3</v>
      </c>
      <c r="E110" s="9">
        <v>3.1199999999999999E-2</v>
      </c>
      <c r="F110" s="13">
        <f>C110+$C$9</f>
        <v>3.9199999999999999E-2</v>
      </c>
      <c r="G110" s="8">
        <f>'[1]TARIFNE STAVKE od 01.10.2022'!F99</f>
        <v>3.8E-3</v>
      </c>
      <c r="H110" s="8">
        <f>'TARIFNE STAVKE od 01.10.2022'!H99</f>
        <v>3.5999999999999999E-3</v>
      </c>
      <c r="I110" s="9">
        <f>(F110+H110)</f>
        <v>4.2799999999999998E-2</v>
      </c>
    </row>
    <row r="111" spans="1:9">
      <c r="A111" s="3">
        <v>3</v>
      </c>
      <c r="B111" s="3" t="s">
        <v>21</v>
      </c>
      <c r="C111" s="9">
        <f t="shared" si="30"/>
        <v>3.7000000000000002E-3</v>
      </c>
      <c r="D111" s="9">
        <f t="shared" si="31"/>
        <v>4.1409516225363327E-3</v>
      </c>
      <c r="E111" s="9">
        <v>3.1199999999999999E-2</v>
      </c>
      <c r="F111" s="13">
        <f>C111+$C$9</f>
        <v>3.9199999999999999E-2</v>
      </c>
      <c r="G111" s="8">
        <f>'[1]TARIFNE STAVKE od 01.10.2022'!F100</f>
        <v>3.8E-3</v>
      </c>
      <c r="H111" s="8">
        <f>'TARIFNE STAVKE od 01.10.2022'!H100</f>
        <v>3.5999999999999999E-3</v>
      </c>
      <c r="I111" s="9">
        <f>(F111+H111)</f>
        <v>4.2799999999999998E-2</v>
      </c>
    </row>
    <row r="112" spans="1:9">
      <c r="A112" s="3">
        <v>4</v>
      </c>
      <c r="B112" s="3" t="s">
        <v>23</v>
      </c>
      <c r="C112" s="9">
        <f t="shared" si="30"/>
        <v>3.7000000000000002E-3</v>
      </c>
      <c r="D112" s="9">
        <f t="shared" si="31"/>
        <v>4.1409516225363327E-3</v>
      </c>
      <c r="E112" s="9">
        <v>3.1199999999999999E-2</v>
      </c>
      <c r="F112" s="13">
        <f>C112+$C$9</f>
        <v>3.9199999999999999E-2</v>
      </c>
      <c r="G112" s="8">
        <f>'[1]TARIFNE STAVKE od 01.10.2022'!F101</f>
        <v>3.3999999999999998E-3</v>
      </c>
      <c r="H112" s="8">
        <f>'TARIFNE STAVKE od 01.10.2022'!H101</f>
        <v>3.3E-3</v>
      </c>
      <c r="I112" s="9">
        <f>(F112+H112)</f>
        <v>4.2499999999999996E-2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32">ROUND(D114*0.901,4)</f>
        <v>3.7000000000000002E-3</v>
      </c>
      <c r="D114" s="9">
        <f t="shared" ref="D114:D115" si="33">E114/$G$9</f>
        <v>4.1409516225363327E-3</v>
      </c>
      <c r="E114" s="9">
        <v>3.1199999999999999E-2</v>
      </c>
      <c r="F114" s="13">
        <f>C114+$C$9</f>
        <v>3.9199999999999999E-2</v>
      </c>
      <c r="G114" s="8">
        <f>'[1]TARIFNE STAVKE od 01.10.2022'!F105</f>
        <v>3.5999999999999999E-3</v>
      </c>
      <c r="H114" s="8">
        <f>'TARIFNE STAVKE od 01.10.2022'!H105</f>
        <v>3.8E-3</v>
      </c>
      <c r="I114" s="9">
        <f>(F114+H114)</f>
        <v>4.2999999999999997E-2</v>
      </c>
    </row>
    <row r="115" spans="1:9">
      <c r="A115" s="3">
        <v>2</v>
      </c>
      <c r="B115" s="3" t="s">
        <v>20</v>
      </c>
      <c r="C115" s="9">
        <f t="shared" si="32"/>
        <v>3.7000000000000002E-3</v>
      </c>
      <c r="D115" s="9">
        <f t="shared" si="33"/>
        <v>4.1409516225363327E-3</v>
      </c>
      <c r="E115" s="9">
        <v>3.1199999999999999E-2</v>
      </c>
      <c r="F115" s="13">
        <f>C115+$C$9</f>
        <v>3.9199999999999999E-2</v>
      </c>
      <c r="G115" s="8">
        <f>'[1]TARIFNE STAVKE od 01.10.2022'!F106</f>
        <v>3.5999999999999999E-3</v>
      </c>
      <c r="H115" s="8">
        <f>'TARIFNE STAVKE od 01.10.2022'!H106</f>
        <v>3.8E-3</v>
      </c>
      <c r="I115" s="9">
        <f>(F115+H115)</f>
        <v>4.2999999999999997E-2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34">ROUND(D121*0.901,4)</f>
        <v>3.0000000000000001E-3</v>
      </c>
      <c r="D121" s="9">
        <f t="shared" ref="D121:D125" si="35">E121/$G$9</f>
        <v>3.3180702103656513E-3</v>
      </c>
      <c r="E121" s="9">
        <v>2.5000000000000001E-2</v>
      </c>
      <c r="F121" s="13">
        <f>C121+$C$9</f>
        <v>3.85E-2</v>
      </c>
      <c r="G121" s="8">
        <f>'[1]TARIFNE STAVKE od 01.10.2022'!F110</f>
        <v>3.8E-3</v>
      </c>
      <c r="H121" s="8">
        <f>'TARIFNE STAVKE od 01.10.2022'!H110</f>
        <v>4.4000000000000003E-3</v>
      </c>
      <c r="I121" s="9">
        <f>(F121+H121)</f>
        <v>4.2900000000000001E-2</v>
      </c>
    </row>
    <row r="122" spans="1:9">
      <c r="A122" s="3">
        <v>2</v>
      </c>
      <c r="B122" s="3" t="s">
        <v>21</v>
      </c>
      <c r="C122" s="9">
        <f t="shared" si="34"/>
        <v>3.0000000000000001E-3</v>
      </c>
      <c r="D122" s="9">
        <f t="shared" si="35"/>
        <v>3.3180702103656513E-3</v>
      </c>
      <c r="E122" s="9">
        <v>2.5000000000000001E-2</v>
      </c>
      <c r="F122" s="13">
        <f>C122+$C$9</f>
        <v>3.85E-2</v>
      </c>
      <c r="G122" s="8">
        <f>'[1]TARIFNE STAVKE od 01.10.2022'!F111</f>
        <v>3.0999999999999999E-3</v>
      </c>
      <c r="H122" s="8">
        <f>'TARIFNE STAVKE od 01.10.2022'!H111</f>
        <v>3.5000000000000001E-3</v>
      </c>
      <c r="I122" s="9">
        <f>(F122+H122)</f>
        <v>4.2000000000000003E-2</v>
      </c>
    </row>
    <row r="123" spans="1:9">
      <c r="A123" s="3">
        <v>3</v>
      </c>
      <c r="B123" s="3" t="s">
        <v>22</v>
      </c>
      <c r="C123" s="9">
        <f t="shared" si="34"/>
        <v>3.0000000000000001E-3</v>
      </c>
      <c r="D123" s="9">
        <f t="shared" si="35"/>
        <v>3.3180702103656513E-3</v>
      </c>
      <c r="E123" s="9">
        <v>2.5000000000000001E-2</v>
      </c>
      <c r="F123" s="13">
        <f>C123+$C$9</f>
        <v>3.85E-2</v>
      </c>
      <c r="G123" s="8">
        <f>'[1]TARIFNE STAVKE od 01.10.2022'!F112</f>
        <v>2.8999999999999998E-3</v>
      </c>
      <c r="H123" s="8">
        <f>'TARIFNE STAVKE od 01.10.2022'!H112</f>
        <v>3.3E-3</v>
      </c>
      <c r="I123" s="9">
        <f>(F123+H123)</f>
        <v>4.1799999999999997E-2</v>
      </c>
    </row>
    <row r="124" spans="1:9">
      <c r="A124" s="3">
        <v>4</v>
      </c>
      <c r="B124" s="3" t="s">
        <v>23</v>
      </c>
      <c r="C124" s="9">
        <f t="shared" si="34"/>
        <v>3.0000000000000001E-3</v>
      </c>
      <c r="D124" s="9">
        <f t="shared" si="35"/>
        <v>3.3180702103656513E-3</v>
      </c>
      <c r="E124" s="9">
        <v>2.5000000000000001E-2</v>
      </c>
      <c r="F124" s="13">
        <f>C124+$C$9</f>
        <v>3.85E-2</v>
      </c>
      <c r="G124" s="8">
        <f>'[1]TARIFNE STAVKE od 01.10.2022'!F113</f>
        <v>2.7000000000000001E-3</v>
      </c>
      <c r="H124" s="8">
        <f>'TARIFNE STAVKE od 01.10.2022'!H113</f>
        <v>3.0999999999999999E-3</v>
      </c>
      <c r="I124" s="9">
        <f>(F124+H124)</f>
        <v>4.1599999999999998E-2</v>
      </c>
    </row>
    <row r="125" spans="1:9">
      <c r="A125" s="3">
        <v>5</v>
      </c>
      <c r="B125" s="3" t="s">
        <v>24</v>
      </c>
      <c r="C125" s="9">
        <f t="shared" si="34"/>
        <v>3.0000000000000001E-3</v>
      </c>
      <c r="D125" s="9">
        <f t="shared" si="35"/>
        <v>3.3180702103656513E-3</v>
      </c>
      <c r="E125" s="9">
        <v>2.5000000000000001E-2</v>
      </c>
      <c r="F125" s="13">
        <f>C125+$C$9</f>
        <v>3.85E-2</v>
      </c>
      <c r="G125" s="8">
        <f>'[1]TARIFNE STAVKE od 01.10.2022'!F114</f>
        <v>2.5000000000000001E-3</v>
      </c>
      <c r="H125" s="8">
        <f>'TARIFNE STAVKE od 01.10.2022'!H114</f>
        <v>2.8999999999999998E-3</v>
      </c>
      <c r="I125" s="9">
        <f>(F125+H125)</f>
        <v>4.1399999999999999E-2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36">ROUND(D131*0.901,4)</f>
        <v>3.2000000000000002E-3</v>
      </c>
      <c r="D131" s="9">
        <f t="shared" ref="D131:D136" si="37">E131/$G$9</f>
        <v>3.5304267038290525E-3</v>
      </c>
      <c r="E131" s="9">
        <v>2.6599999999999999E-2</v>
      </c>
      <c r="F131" s="13">
        <f>C131+$C$9</f>
        <v>3.8699999999999998E-2</v>
      </c>
      <c r="G131" s="8">
        <f>'[1]TARIFNE STAVKE od 01.10.2022'!F118</f>
        <v>3.8999999999999998E-3</v>
      </c>
      <c r="H131" s="8">
        <f>'TARIFNE STAVKE od 01.10.2022'!H118</f>
        <v>4.0000000000000001E-3</v>
      </c>
      <c r="I131" s="9">
        <f t="shared" ref="I131:I136" si="38">(F131+H131)</f>
        <v>4.2700000000000002E-2</v>
      </c>
    </row>
    <row r="132" spans="1:9">
      <c r="A132" s="3">
        <v>2</v>
      </c>
      <c r="B132" s="3" t="s">
        <v>20</v>
      </c>
      <c r="C132" s="9">
        <f t="shared" si="36"/>
        <v>3.2000000000000002E-3</v>
      </c>
      <c r="D132" s="9">
        <f t="shared" si="37"/>
        <v>3.5304267038290525E-3</v>
      </c>
      <c r="E132" s="9">
        <v>2.6599999999999999E-2</v>
      </c>
      <c r="F132" s="13">
        <f t="shared" ref="F132:F136" si="39">C132+$C$9</f>
        <v>3.8699999999999998E-2</v>
      </c>
      <c r="G132" s="8">
        <f>'[1]TARIFNE STAVKE od 01.10.2022'!F119</f>
        <v>3.8999999999999998E-3</v>
      </c>
      <c r="H132" s="8">
        <f>'TARIFNE STAVKE od 01.10.2022'!H119</f>
        <v>4.0000000000000001E-3</v>
      </c>
      <c r="I132" s="9">
        <f t="shared" si="38"/>
        <v>4.2700000000000002E-2</v>
      </c>
    </row>
    <row r="133" spans="1:9">
      <c r="A133" s="3">
        <v>3</v>
      </c>
      <c r="B133" s="3" t="s">
        <v>21</v>
      </c>
      <c r="C133" s="9">
        <f t="shared" si="36"/>
        <v>3.2000000000000002E-3</v>
      </c>
      <c r="D133" s="9">
        <f t="shared" si="37"/>
        <v>3.5304267038290525E-3</v>
      </c>
      <c r="E133" s="9">
        <v>2.6599999999999999E-2</v>
      </c>
      <c r="F133" s="13">
        <f t="shared" si="39"/>
        <v>3.8699999999999998E-2</v>
      </c>
      <c r="G133" s="8">
        <f>'[1]TARIFNE STAVKE od 01.10.2022'!F120</f>
        <v>3.8999999999999998E-3</v>
      </c>
      <c r="H133" s="8">
        <f>'TARIFNE STAVKE od 01.10.2022'!H120</f>
        <v>4.0000000000000001E-3</v>
      </c>
      <c r="I133" s="9">
        <f t="shared" si="38"/>
        <v>4.2700000000000002E-2</v>
      </c>
    </row>
    <row r="134" spans="1:9">
      <c r="A134" s="3">
        <v>4</v>
      </c>
      <c r="B134" s="3" t="s">
        <v>22</v>
      </c>
      <c r="C134" s="9">
        <f t="shared" si="36"/>
        <v>3.2000000000000002E-3</v>
      </c>
      <c r="D134" s="9">
        <f t="shared" si="37"/>
        <v>3.5304267038290525E-3</v>
      </c>
      <c r="E134" s="9">
        <v>2.6599999999999999E-2</v>
      </c>
      <c r="F134" s="13">
        <f t="shared" si="39"/>
        <v>3.8699999999999998E-2</v>
      </c>
      <c r="G134" s="8">
        <f>'[1]TARIFNE STAVKE od 01.10.2022'!F121</f>
        <v>3.7000000000000002E-3</v>
      </c>
      <c r="H134" s="8">
        <f>'TARIFNE STAVKE od 01.10.2022'!H121</f>
        <v>3.8E-3</v>
      </c>
      <c r="I134" s="9">
        <f t="shared" si="38"/>
        <v>4.2499999999999996E-2</v>
      </c>
    </row>
    <row r="135" spans="1:9">
      <c r="A135" s="3">
        <v>5</v>
      </c>
      <c r="B135" s="3" t="s">
        <v>23</v>
      </c>
      <c r="C135" s="9">
        <f t="shared" si="36"/>
        <v>3.2000000000000002E-3</v>
      </c>
      <c r="D135" s="9">
        <f t="shared" si="37"/>
        <v>3.5304267038290525E-3</v>
      </c>
      <c r="E135" s="9">
        <v>2.6599999999999999E-2</v>
      </c>
      <c r="F135" s="13">
        <f t="shared" si="39"/>
        <v>3.8699999999999998E-2</v>
      </c>
      <c r="G135" s="8">
        <f>'[1]TARIFNE STAVKE od 01.10.2022'!F122</f>
        <v>3.5000000000000001E-3</v>
      </c>
      <c r="H135" s="8">
        <f>'TARIFNE STAVKE od 01.10.2022'!H122</f>
        <v>3.5999999999999999E-3</v>
      </c>
      <c r="I135" s="9">
        <f t="shared" si="38"/>
        <v>4.2299999999999997E-2</v>
      </c>
    </row>
    <row r="136" spans="1:9">
      <c r="A136" s="3">
        <v>6</v>
      </c>
      <c r="B136" s="3" t="s">
        <v>24</v>
      </c>
      <c r="C136" s="9">
        <f t="shared" si="36"/>
        <v>3.2000000000000002E-3</v>
      </c>
      <c r="D136" s="9">
        <f t="shared" si="37"/>
        <v>3.5304267038290525E-3</v>
      </c>
      <c r="E136" s="9">
        <v>2.6599999999999999E-2</v>
      </c>
      <c r="F136" s="13">
        <f t="shared" si="39"/>
        <v>3.8699999999999998E-2</v>
      </c>
      <c r="G136" s="8">
        <f>'[1]TARIFNE STAVKE od 01.10.2022'!F123</f>
        <v>3.3E-3</v>
      </c>
      <c r="H136" s="8">
        <f>'TARIFNE STAVKE od 01.10.2022'!H123</f>
        <v>3.3999999999999998E-3</v>
      </c>
      <c r="I136" s="9">
        <f t="shared" si="38"/>
        <v>4.2099999999999999E-2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40">ROUND(D138*0.901,4)</f>
        <v>3.2000000000000002E-3</v>
      </c>
      <c r="D138" s="9">
        <f t="shared" ref="D138:D142" si="41">E138/$G$9</f>
        <v>3.5304267038290525E-3</v>
      </c>
      <c r="E138" s="9">
        <v>2.6599999999999999E-2</v>
      </c>
      <c r="F138" s="13">
        <f>C138+$C$9</f>
        <v>3.8699999999999998E-2</v>
      </c>
      <c r="G138" s="8">
        <f>'[1]TARIFNE STAVKE od 01.10.2022'!F127</f>
        <v>5.1999999999999998E-3</v>
      </c>
      <c r="H138" s="8">
        <f>'TARIFNE STAVKE od 01.10.2022'!H127</f>
        <v>5.7999999999999996E-3</v>
      </c>
      <c r="I138" s="9">
        <f>(F138+H138)</f>
        <v>4.4499999999999998E-2</v>
      </c>
    </row>
    <row r="139" spans="1:9">
      <c r="A139" s="3">
        <v>2</v>
      </c>
      <c r="B139" s="3" t="s">
        <v>20</v>
      </c>
      <c r="C139" s="9">
        <f t="shared" si="40"/>
        <v>3.2000000000000002E-3</v>
      </c>
      <c r="D139" s="9">
        <f t="shared" si="41"/>
        <v>3.5304267038290525E-3</v>
      </c>
      <c r="E139" s="9">
        <v>2.6599999999999999E-2</v>
      </c>
      <c r="F139" s="13">
        <f>C139+$C$9</f>
        <v>3.8699999999999998E-2</v>
      </c>
      <c r="G139" s="8">
        <f>'[1]TARIFNE STAVKE od 01.10.2022'!F128</f>
        <v>4.4000000000000003E-3</v>
      </c>
      <c r="H139" s="8">
        <f>'TARIFNE STAVKE od 01.10.2022'!H128</f>
        <v>4.8999999999999998E-3</v>
      </c>
      <c r="I139" s="9">
        <f>(F139+H139)</f>
        <v>4.36E-2</v>
      </c>
    </row>
    <row r="140" spans="1:9">
      <c r="A140" s="3">
        <v>3</v>
      </c>
      <c r="B140" s="3" t="s">
        <v>21</v>
      </c>
      <c r="C140" s="9">
        <f t="shared" si="40"/>
        <v>3.2000000000000002E-3</v>
      </c>
      <c r="D140" s="9">
        <f t="shared" si="41"/>
        <v>3.5304267038290525E-3</v>
      </c>
      <c r="E140" s="9">
        <v>2.6599999999999999E-2</v>
      </c>
      <c r="F140" s="13">
        <f>C140+$C$9</f>
        <v>3.8699999999999998E-2</v>
      </c>
      <c r="G140" s="8">
        <f>'[1]TARIFNE STAVKE od 01.10.2022'!F129</f>
        <v>3.8999999999999998E-3</v>
      </c>
      <c r="H140" s="8">
        <f>'TARIFNE STAVKE od 01.10.2022'!H129</f>
        <v>4.4000000000000003E-3</v>
      </c>
      <c r="I140" s="9">
        <f>(F140+H140)</f>
        <v>4.3099999999999999E-2</v>
      </c>
    </row>
    <row r="141" spans="1:9">
      <c r="A141" s="3">
        <v>4</v>
      </c>
      <c r="B141" s="3" t="s">
        <v>22</v>
      </c>
      <c r="C141" s="9">
        <f t="shared" si="40"/>
        <v>3.2000000000000002E-3</v>
      </c>
      <c r="D141" s="9">
        <f t="shared" si="41"/>
        <v>3.5304267038290525E-3</v>
      </c>
      <c r="E141" s="9">
        <v>2.6599999999999999E-2</v>
      </c>
      <c r="F141" s="13">
        <f>C141+$C$9</f>
        <v>3.8699999999999998E-2</v>
      </c>
      <c r="G141" s="8">
        <f>'[1]TARIFNE STAVKE od 01.10.2022'!F130</f>
        <v>3.7000000000000002E-3</v>
      </c>
      <c r="H141" s="8">
        <f>'TARIFNE STAVKE od 01.10.2022'!H130</f>
        <v>4.1000000000000003E-3</v>
      </c>
      <c r="I141" s="9">
        <f>(F141+H141)</f>
        <v>4.2799999999999998E-2</v>
      </c>
    </row>
    <row r="142" spans="1:9">
      <c r="A142" s="3">
        <v>5</v>
      </c>
      <c r="B142" s="3" t="s">
        <v>23</v>
      </c>
      <c r="C142" s="9">
        <f t="shared" si="40"/>
        <v>3.2000000000000002E-3</v>
      </c>
      <c r="D142" s="9">
        <f t="shared" si="41"/>
        <v>3.5304267038290525E-3</v>
      </c>
      <c r="E142" s="9">
        <v>2.6599999999999999E-2</v>
      </c>
      <c r="F142" s="13">
        <f>C142+$C$9</f>
        <v>3.8699999999999998E-2</v>
      </c>
      <c r="G142" s="8">
        <f>'[1]TARIFNE STAVKE od 01.10.2022'!F131</f>
        <v>3.7000000000000002E-3</v>
      </c>
      <c r="H142" s="8">
        <f>'TARIFNE STAVKE od 01.10.2022'!H131</f>
        <v>4.1000000000000003E-3</v>
      </c>
      <c r="I142" s="9">
        <f>(F142+H142)</f>
        <v>4.2799999999999998E-2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42">ROUND(D148*0.901,4)</f>
        <v>3.0999999999999999E-3</v>
      </c>
      <c r="D148" s="9">
        <f t="shared" ref="D148:D152" si="43">E148/$G$9</f>
        <v>3.4906098613046652E-3</v>
      </c>
      <c r="E148" s="9">
        <v>2.63E-2</v>
      </c>
      <c r="F148" s="13">
        <f>C148+$C$9</f>
        <v>3.8599999999999995E-2</v>
      </c>
      <c r="G148" s="8">
        <f>'[1]TARIFNE STAVKE od 01.10.2022'!F135</f>
        <v>7.0000000000000001E-3</v>
      </c>
      <c r="H148" s="8">
        <f>'TARIFNE STAVKE od 01.10.2022'!H135</f>
        <v>7.3000000000000001E-3</v>
      </c>
      <c r="I148" s="9">
        <f>(F148+H148)</f>
        <v>4.5899999999999996E-2</v>
      </c>
    </row>
    <row r="149" spans="1:9">
      <c r="A149" s="3">
        <v>2</v>
      </c>
      <c r="B149" s="3" t="s">
        <v>20</v>
      </c>
      <c r="C149" s="9">
        <f t="shared" si="42"/>
        <v>3.0999999999999999E-3</v>
      </c>
      <c r="D149" s="9">
        <f t="shared" si="43"/>
        <v>3.4906098613046652E-3</v>
      </c>
      <c r="E149" s="9">
        <v>2.63E-2</v>
      </c>
      <c r="F149" s="13">
        <f>C149+$C$9</f>
        <v>3.8599999999999995E-2</v>
      </c>
      <c r="G149" s="8">
        <f>'[1]TARIFNE STAVKE od 01.10.2022'!F136</f>
        <v>6.1000000000000004E-3</v>
      </c>
      <c r="H149" s="8">
        <f>'TARIFNE STAVKE od 01.10.2022'!H136</f>
        <v>6.4000000000000003E-3</v>
      </c>
      <c r="I149" s="9">
        <f>(F149+H149)</f>
        <v>4.4999999999999998E-2</v>
      </c>
    </row>
    <row r="150" spans="1:9">
      <c r="A150" s="3">
        <v>3</v>
      </c>
      <c r="B150" s="3" t="s">
        <v>21</v>
      </c>
      <c r="C150" s="9">
        <f t="shared" si="42"/>
        <v>3.0999999999999999E-3</v>
      </c>
      <c r="D150" s="9">
        <f t="shared" si="43"/>
        <v>3.4906098613046652E-3</v>
      </c>
      <c r="E150" s="9">
        <v>2.63E-2</v>
      </c>
      <c r="F150" s="13">
        <f>C150+$C$9</f>
        <v>3.8599999999999995E-2</v>
      </c>
      <c r="G150" s="8">
        <f>'[1]TARIFNE STAVKE od 01.10.2022'!F137</f>
        <v>5.1999999999999998E-3</v>
      </c>
      <c r="H150" s="8">
        <f>'TARIFNE STAVKE od 01.10.2022'!H137</f>
        <v>5.4000000000000003E-3</v>
      </c>
      <c r="I150" s="9">
        <f>(F150+H150)</f>
        <v>4.3999999999999997E-2</v>
      </c>
    </row>
    <row r="151" spans="1:9">
      <c r="A151" s="3">
        <v>4</v>
      </c>
      <c r="B151" s="3" t="s">
        <v>22</v>
      </c>
      <c r="C151" s="9">
        <f t="shared" si="42"/>
        <v>3.0999999999999999E-3</v>
      </c>
      <c r="D151" s="9">
        <f t="shared" si="43"/>
        <v>3.4906098613046652E-3</v>
      </c>
      <c r="E151" s="9">
        <v>2.63E-2</v>
      </c>
      <c r="F151" s="13">
        <f>C151+$C$9</f>
        <v>3.8599999999999995E-2</v>
      </c>
      <c r="G151" s="8">
        <f>'[1]TARIFNE STAVKE od 01.10.2022'!F138</f>
        <v>5.0000000000000001E-3</v>
      </c>
      <c r="H151" s="8">
        <f>'TARIFNE STAVKE od 01.10.2022'!H138</f>
        <v>5.3E-3</v>
      </c>
      <c r="I151" s="9">
        <f>(F151+H151)</f>
        <v>4.3899999999999995E-2</v>
      </c>
    </row>
    <row r="152" spans="1:9">
      <c r="A152" s="3">
        <v>5</v>
      </c>
      <c r="B152" s="3" t="s">
        <v>23</v>
      </c>
      <c r="C152" s="9">
        <f t="shared" si="42"/>
        <v>3.0999999999999999E-3</v>
      </c>
      <c r="D152" s="9">
        <f t="shared" si="43"/>
        <v>3.4906098613046652E-3</v>
      </c>
      <c r="E152" s="9">
        <v>2.63E-2</v>
      </c>
      <c r="F152" s="13">
        <f>C152+$C$9</f>
        <v>3.8599999999999995E-2</v>
      </c>
      <c r="G152" s="8">
        <f>'[1]TARIFNE STAVKE od 01.10.2022'!F139</f>
        <v>4.8999999999999998E-3</v>
      </c>
      <c r="H152" s="8">
        <f>'TARIFNE STAVKE od 01.10.2022'!H139</f>
        <v>5.1000000000000004E-3</v>
      </c>
      <c r="I152" s="9">
        <f>(F152+H152)</f>
        <v>4.3699999999999996E-2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44">ROUND(D158*0.901,4)</f>
        <v>3.2000000000000002E-3</v>
      </c>
      <c r="D158" s="9">
        <f t="shared" ref="D158:D163" si="45">E158/$G$9</f>
        <v>3.5304267038290525E-3</v>
      </c>
      <c r="E158" s="9">
        <v>2.6599999999999999E-2</v>
      </c>
      <c r="F158" s="13">
        <f t="shared" ref="F158:F163" si="46">C158+$C$9</f>
        <v>3.8699999999999998E-2</v>
      </c>
      <c r="G158" s="8">
        <f>'[1]TARIFNE STAVKE od 01.10.2022'!F143</f>
        <v>7.3000000000000001E-3</v>
      </c>
      <c r="H158" s="8">
        <f>'TARIFNE STAVKE od 01.10.2022'!H143</f>
        <v>7.1999999999999998E-3</v>
      </c>
      <c r="I158" s="9">
        <f t="shared" ref="I158:I163" si="47">(F158+H158)</f>
        <v>4.5899999999999996E-2</v>
      </c>
    </row>
    <row r="159" spans="1:9">
      <c r="A159" s="3">
        <v>2</v>
      </c>
      <c r="B159" s="3" t="s">
        <v>20</v>
      </c>
      <c r="C159" s="9">
        <f t="shared" si="44"/>
        <v>3.2000000000000002E-3</v>
      </c>
      <c r="D159" s="9">
        <f t="shared" si="45"/>
        <v>3.5304267038290525E-3</v>
      </c>
      <c r="E159" s="9">
        <v>2.6599999999999999E-2</v>
      </c>
      <c r="F159" s="13">
        <f t="shared" si="46"/>
        <v>3.8699999999999998E-2</v>
      </c>
      <c r="G159" s="8">
        <f>'[1]TARIFNE STAVKE od 01.10.2022'!F144</f>
        <v>7.3000000000000001E-3</v>
      </c>
      <c r="H159" s="8">
        <f>'TARIFNE STAVKE od 01.10.2022'!H144</f>
        <v>7.1999999999999998E-3</v>
      </c>
      <c r="I159" s="9">
        <f t="shared" si="47"/>
        <v>4.5899999999999996E-2</v>
      </c>
    </row>
    <row r="160" spans="1:9">
      <c r="A160" s="3">
        <v>3</v>
      </c>
      <c r="B160" s="3" t="s">
        <v>21</v>
      </c>
      <c r="C160" s="9">
        <f t="shared" si="44"/>
        <v>3.2000000000000002E-3</v>
      </c>
      <c r="D160" s="9">
        <f t="shared" si="45"/>
        <v>3.5304267038290525E-3</v>
      </c>
      <c r="E160" s="9">
        <v>2.6599999999999999E-2</v>
      </c>
      <c r="F160" s="13">
        <f t="shared" si="46"/>
        <v>3.8699999999999998E-2</v>
      </c>
      <c r="G160" s="8">
        <f>'[1]TARIFNE STAVKE od 01.10.2022'!F145</f>
        <v>5.7999999999999996E-3</v>
      </c>
      <c r="H160" s="8">
        <f>'TARIFNE STAVKE od 01.10.2022'!H145</f>
        <v>5.7999999999999996E-3</v>
      </c>
      <c r="I160" s="9">
        <f t="shared" si="47"/>
        <v>4.4499999999999998E-2</v>
      </c>
    </row>
    <row r="161" spans="1:9">
      <c r="A161" s="3">
        <v>4</v>
      </c>
      <c r="B161" s="3" t="s">
        <v>22</v>
      </c>
      <c r="C161" s="9">
        <f t="shared" si="44"/>
        <v>3.2000000000000002E-3</v>
      </c>
      <c r="D161" s="9">
        <f t="shared" si="45"/>
        <v>3.5304267038290525E-3</v>
      </c>
      <c r="E161" s="9">
        <v>2.6599999999999999E-2</v>
      </c>
      <c r="F161" s="13">
        <f t="shared" si="46"/>
        <v>3.8699999999999998E-2</v>
      </c>
      <c r="G161" s="8">
        <f>'[1]TARIFNE STAVKE od 01.10.2022'!F146</f>
        <v>5.4000000000000003E-3</v>
      </c>
      <c r="H161" s="8">
        <f>'TARIFNE STAVKE od 01.10.2022'!H146</f>
        <v>5.4000000000000003E-3</v>
      </c>
      <c r="I161" s="9">
        <f t="shared" si="47"/>
        <v>4.41E-2</v>
      </c>
    </row>
    <row r="162" spans="1:9">
      <c r="A162" s="3">
        <v>5</v>
      </c>
      <c r="B162" s="3" t="s">
        <v>23</v>
      </c>
      <c r="C162" s="9">
        <f t="shared" si="44"/>
        <v>3.2000000000000002E-3</v>
      </c>
      <c r="D162" s="9">
        <f t="shared" si="45"/>
        <v>3.5304267038290525E-3</v>
      </c>
      <c r="E162" s="9">
        <v>2.6599999999999999E-2</v>
      </c>
      <c r="F162" s="13">
        <f t="shared" si="46"/>
        <v>3.8699999999999998E-2</v>
      </c>
      <c r="G162" s="8">
        <f>'[1]TARIFNE STAVKE od 01.10.2022'!F147</f>
        <v>5.1000000000000004E-3</v>
      </c>
      <c r="H162" s="8">
        <f>'TARIFNE STAVKE od 01.10.2022'!H147</f>
        <v>5.1000000000000004E-3</v>
      </c>
      <c r="I162" s="9">
        <f t="shared" si="47"/>
        <v>4.3799999999999999E-2</v>
      </c>
    </row>
    <row r="163" spans="1:9">
      <c r="A163" s="3">
        <v>6</v>
      </c>
      <c r="B163" s="3" t="s">
        <v>24</v>
      </c>
      <c r="C163" s="9">
        <f t="shared" si="44"/>
        <v>3.2000000000000002E-3</v>
      </c>
      <c r="D163" s="9">
        <f t="shared" si="45"/>
        <v>3.5304267038290525E-3</v>
      </c>
      <c r="E163" s="9">
        <v>2.6599999999999999E-2</v>
      </c>
      <c r="F163" s="13">
        <f t="shared" si="46"/>
        <v>3.8699999999999998E-2</v>
      </c>
      <c r="G163" s="8">
        <f>'[1]TARIFNE STAVKE od 01.10.2022'!F148</f>
        <v>4.7000000000000002E-3</v>
      </c>
      <c r="H163" s="8">
        <f>'TARIFNE STAVKE od 01.10.2022'!H148</f>
        <v>4.7000000000000002E-3</v>
      </c>
      <c r="I163" s="9">
        <f t="shared" si="47"/>
        <v>4.3400000000000001E-2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48">ROUND(D169*0.901,4)</f>
        <v>3.2000000000000002E-3</v>
      </c>
      <c r="D169" s="9">
        <f t="shared" ref="D169:D174" si="49">E169/$G$9</f>
        <v>3.5304267038290525E-3</v>
      </c>
      <c r="E169" s="9">
        <v>2.6599999999999999E-2</v>
      </c>
      <c r="F169" s="13">
        <f t="shared" ref="F169:F174" si="50">C169+$C$9</f>
        <v>3.8699999999999998E-2</v>
      </c>
      <c r="G169" s="76">
        <f>'[1]TARIFNE STAVKE od 01.10.2022'!F152</f>
        <v>4.5999999999999999E-3</v>
      </c>
      <c r="H169" s="76">
        <f>'TARIFNE STAVKE od 01.10.2022'!H152</f>
        <v>4.7999999999999996E-3</v>
      </c>
      <c r="I169" s="9">
        <f t="shared" ref="I169:I174" si="51">(F169+H169)</f>
        <v>4.3499999999999997E-2</v>
      </c>
    </row>
    <row r="170" spans="1:9">
      <c r="A170" s="3">
        <v>2</v>
      </c>
      <c r="B170" s="3" t="s">
        <v>20</v>
      </c>
      <c r="C170" s="9">
        <f t="shared" si="48"/>
        <v>3.2000000000000002E-3</v>
      </c>
      <c r="D170" s="9">
        <f t="shared" si="49"/>
        <v>3.5304267038290525E-3</v>
      </c>
      <c r="E170" s="9">
        <v>2.6599999999999999E-2</v>
      </c>
      <c r="F170" s="13">
        <f t="shared" si="50"/>
        <v>3.8699999999999998E-2</v>
      </c>
      <c r="G170" s="76">
        <f>'[1]TARIFNE STAVKE od 01.10.2022'!F153</f>
        <v>4.5999999999999999E-3</v>
      </c>
      <c r="H170" s="76">
        <f>'TARIFNE STAVKE od 01.10.2022'!H153</f>
        <v>4.7999999999999996E-3</v>
      </c>
      <c r="I170" s="9">
        <f t="shared" si="51"/>
        <v>4.3499999999999997E-2</v>
      </c>
    </row>
    <row r="171" spans="1:9">
      <c r="A171" s="3">
        <v>3</v>
      </c>
      <c r="B171" s="3" t="s">
        <v>21</v>
      </c>
      <c r="C171" s="9">
        <f t="shared" si="48"/>
        <v>3.2000000000000002E-3</v>
      </c>
      <c r="D171" s="9">
        <f t="shared" si="49"/>
        <v>3.5304267038290525E-3</v>
      </c>
      <c r="E171" s="9">
        <v>2.6599999999999999E-2</v>
      </c>
      <c r="F171" s="13">
        <f t="shared" si="50"/>
        <v>3.8699999999999998E-2</v>
      </c>
      <c r="G171" s="76">
        <f>'[1]TARIFNE STAVKE od 01.10.2022'!F154</f>
        <v>3.7000000000000002E-3</v>
      </c>
      <c r="H171" s="76">
        <f>'TARIFNE STAVKE od 01.10.2022'!H154</f>
        <v>3.8E-3</v>
      </c>
      <c r="I171" s="9">
        <f t="shared" si="51"/>
        <v>4.2499999999999996E-2</v>
      </c>
    </row>
    <row r="172" spans="1:9">
      <c r="A172" s="3">
        <v>4</v>
      </c>
      <c r="B172" s="3" t="s">
        <v>22</v>
      </c>
      <c r="C172" s="9">
        <f t="shared" si="48"/>
        <v>3.2000000000000002E-3</v>
      </c>
      <c r="D172" s="9">
        <f t="shared" si="49"/>
        <v>3.5304267038290525E-3</v>
      </c>
      <c r="E172" s="9">
        <v>2.6599999999999999E-2</v>
      </c>
      <c r="F172" s="13">
        <f t="shared" si="50"/>
        <v>3.8699999999999998E-2</v>
      </c>
      <c r="G172" s="76">
        <f>'[1]TARIFNE STAVKE od 01.10.2022'!F155</f>
        <v>3.5000000000000001E-3</v>
      </c>
      <c r="H172" s="76">
        <f>'TARIFNE STAVKE od 01.10.2022'!H155</f>
        <v>3.5999999999999999E-3</v>
      </c>
      <c r="I172" s="9">
        <f t="shared" si="51"/>
        <v>4.2299999999999997E-2</v>
      </c>
    </row>
    <row r="173" spans="1:9">
      <c r="A173" s="3">
        <v>5</v>
      </c>
      <c r="B173" s="3" t="s">
        <v>23</v>
      </c>
      <c r="C173" s="9">
        <f t="shared" si="48"/>
        <v>3.2000000000000002E-3</v>
      </c>
      <c r="D173" s="9">
        <f t="shared" si="49"/>
        <v>3.5304267038290525E-3</v>
      </c>
      <c r="E173" s="9">
        <v>2.6599999999999999E-2</v>
      </c>
      <c r="F173" s="13">
        <f t="shared" si="50"/>
        <v>3.8699999999999998E-2</v>
      </c>
      <c r="G173" s="76">
        <f>'[1]TARIFNE STAVKE od 01.10.2022'!F156</f>
        <v>3.2000000000000002E-3</v>
      </c>
      <c r="H173" s="76">
        <f>'TARIFNE STAVKE od 01.10.2022'!H156</f>
        <v>3.3E-3</v>
      </c>
      <c r="I173" s="9">
        <f t="shared" si="51"/>
        <v>4.1999999999999996E-2</v>
      </c>
    </row>
    <row r="174" spans="1:9">
      <c r="A174" s="3">
        <v>6</v>
      </c>
      <c r="B174" s="3" t="s">
        <v>24</v>
      </c>
      <c r="C174" s="9">
        <f t="shared" si="48"/>
        <v>3.2000000000000002E-3</v>
      </c>
      <c r="D174" s="9">
        <f t="shared" si="49"/>
        <v>3.5304267038290525E-3</v>
      </c>
      <c r="E174" s="9">
        <v>2.6599999999999999E-2</v>
      </c>
      <c r="F174" s="13">
        <f t="shared" si="50"/>
        <v>3.8699999999999998E-2</v>
      </c>
      <c r="G174" s="76">
        <f>'[1]TARIFNE STAVKE od 01.10.2022'!F157</f>
        <v>3.0000000000000001E-3</v>
      </c>
      <c r="H174" s="76">
        <f>'TARIFNE STAVKE od 01.10.2022'!H157</f>
        <v>3.0999999999999999E-3</v>
      </c>
      <c r="I174" s="9">
        <f t="shared" si="51"/>
        <v>4.1799999999999997E-2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52">ROUND(D180*0.901,4)</f>
        <v>3.2000000000000002E-3</v>
      </c>
      <c r="D180" s="9">
        <f t="shared" ref="D180:D182" si="53">E180/$G$9</f>
        <v>3.5304267038290525E-3</v>
      </c>
      <c r="E180" s="9">
        <v>2.6599999999999999E-2</v>
      </c>
      <c r="F180" s="13">
        <f>C180+$C$9</f>
        <v>3.8699999999999998E-2</v>
      </c>
      <c r="G180" s="8">
        <f>'[1]TARIFNE STAVKE od 01.10.2022'!F161</f>
        <v>3.5999999999999999E-3</v>
      </c>
      <c r="H180" s="8">
        <f>'TARIFNE STAVKE od 01.10.2022'!H161</f>
        <v>3.8999999999999998E-3</v>
      </c>
      <c r="I180" s="9">
        <f>(F180+H180)</f>
        <v>4.2599999999999999E-2</v>
      </c>
    </row>
    <row r="181" spans="1:9">
      <c r="A181" s="3">
        <v>2</v>
      </c>
      <c r="B181" s="3" t="s">
        <v>21</v>
      </c>
      <c r="C181" s="9">
        <f t="shared" si="52"/>
        <v>3.2000000000000002E-3</v>
      </c>
      <c r="D181" s="9">
        <f t="shared" si="53"/>
        <v>3.5304267038290525E-3</v>
      </c>
      <c r="E181" s="9">
        <v>2.6599999999999999E-2</v>
      </c>
      <c r="F181" s="13">
        <f>C181+$C$9</f>
        <v>3.8699999999999998E-2</v>
      </c>
      <c r="G181" s="8">
        <f>'[1]TARIFNE STAVKE od 01.10.2022'!F162</f>
        <v>3.5999999999999999E-3</v>
      </c>
      <c r="H181" s="8">
        <f>'TARIFNE STAVKE od 01.10.2022'!H162</f>
        <v>3.8E-3</v>
      </c>
      <c r="I181" s="9">
        <f>(F181+H181)</f>
        <v>4.2499999999999996E-2</v>
      </c>
    </row>
    <row r="182" spans="1:9">
      <c r="A182" s="3">
        <v>3</v>
      </c>
      <c r="B182" s="3" t="s">
        <v>23</v>
      </c>
      <c r="C182" s="9">
        <f t="shared" si="52"/>
        <v>3.2000000000000002E-3</v>
      </c>
      <c r="D182" s="9">
        <f t="shared" si="53"/>
        <v>3.5304267038290525E-3</v>
      </c>
      <c r="E182" s="9">
        <v>2.6599999999999999E-2</v>
      </c>
      <c r="F182" s="13">
        <f>C182+$C$9</f>
        <v>3.8699999999999998E-2</v>
      </c>
      <c r="G182" s="8">
        <f>'[1]TARIFNE STAVKE od 01.10.2022'!F163</f>
        <v>3.3E-3</v>
      </c>
      <c r="H182" s="8">
        <f>'TARIFNE STAVKE od 01.10.2022'!H163</f>
        <v>3.5000000000000001E-3</v>
      </c>
      <c r="I182" s="9">
        <f>(F182+H182)</f>
        <v>4.2200000000000001E-2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54">ROUND(D188*0.901,4)</f>
        <v>3.2000000000000002E-3</v>
      </c>
      <c r="D188" s="9">
        <f t="shared" ref="D188:D191" si="55">E188/$G$9</f>
        <v>3.5304267038290525E-3</v>
      </c>
      <c r="E188" s="9">
        <v>2.6599999999999999E-2</v>
      </c>
      <c r="F188" s="13">
        <f>C188+$C$9</f>
        <v>3.8699999999999998E-2</v>
      </c>
      <c r="G188" s="8">
        <f>'[1]TARIFNE STAVKE od 01.10.2022'!F167</f>
        <v>8.3000000000000001E-3</v>
      </c>
      <c r="H188" s="8">
        <f>'TARIFNE STAVKE od 01.10.2022'!H167</f>
        <v>8.3000000000000001E-3</v>
      </c>
      <c r="I188" s="9">
        <f>(F188+H188)</f>
        <v>4.7E-2</v>
      </c>
    </row>
    <row r="189" spans="1:9">
      <c r="A189" s="3">
        <v>2</v>
      </c>
      <c r="B189" s="3" t="s">
        <v>21</v>
      </c>
      <c r="C189" s="9">
        <f t="shared" si="54"/>
        <v>3.2000000000000002E-3</v>
      </c>
      <c r="D189" s="9">
        <f t="shared" si="55"/>
        <v>3.5304267038290525E-3</v>
      </c>
      <c r="E189" s="9">
        <v>2.6599999999999999E-2</v>
      </c>
      <c r="F189" s="13">
        <f>C189+$C$9</f>
        <v>3.8699999999999998E-2</v>
      </c>
      <c r="G189" s="8">
        <f>'[1]TARIFNE STAVKE od 01.10.2022'!F168</f>
        <v>7.9000000000000008E-3</v>
      </c>
      <c r="H189" s="8">
        <f>'TARIFNE STAVKE od 01.10.2022'!H168</f>
        <v>7.9000000000000008E-3</v>
      </c>
      <c r="I189" s="9">
        <f>(F189+H189)</f>
        <v>4.6600000000000003E-2</v>
      </c>
    </row>
    <row r="190" spans="1:9">
      <c r="A190" s="3">
        <v>3</v>
      </c>
      <c r="B190" s="3" t="s">
        <v>23</v>
      </c>
      <c r="C190" s="9">
        <f t="shared" si="54"/>
        <v>3.2000000000000002E-3</v>
      </c>
      <c r="D190" s="9">
        <f t="shared" si="55"/>
        <v>3.5304267038290525E-3</v>
      </c>
      <c r="E190" s="9">
        <v>2.6599999999999999E-2</v>
      </c>
      <c r="F190" s="13">
        <f>C190+$C$9</f>
        <v>3.8699999999999998E-2</v>
      </c>
      <c r="G190" s="8">
        <f>'[1]TARIFNE STAVKE od 01.10.2022'!F169</f>
        <v>7.0000000000000001E-3</v>
      </c>
      <c r="H190" s="8">
        <f>'TARIFNE STAVKE od 01.10.2022'!H169</f>
        <v>7.0000000000000001E-3</v>
      </c>
      <c r="I190" s="9">
        <f>(F190+H190)</f>
        <v>4.5699999999999998E-2</v>
      </c>
    </row>
    <row r="191" spans="1:9">
      <c r="A191" s="3">
        <v>4</v>
      </c>
      <c r="B191" s="3" t="s">
        <v>25</v>
      </c>
      <c r="C191" s="9">
        <f t="shared" si="54"/>
        <v>3.2000000000000002E-3</v>
      </c>
      <c r="D191" s="9">
        <f t="shared" si="55"/>
        <v>3.5304267038290525E-3</v>
      </c>
      <c r="E191" s="9">
        <v>2.6599999999999999E-2</v>
      </c>
      <c r="F191" s="13">
        <f>C191+$C$9</f>
        <v>3.8699999999999998E-2</v>
      </c>
      <c r="G191" s="8">
        <f>'[1]TARIFNE STAVKE od 01.10.2022'!F170</f>
        <v>5.0000000000000001E-3</v>
      </c>
      <c r="H191" s="8">
        <f>'TARIFNE STAVKE od 01.10.2022'!H170</f>
        <v>5.0000000000000001E-3</v>
      </c>
      <c r="I191" s="9">
        <f>(F191+H191)</f>
        <v>4.3699999999999996E-2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56">ROUND(D197*0.901,4)</f>
        <v>3.0999999999999999E-3</v>
      </c>
      <c r="D197" s="9">
        <f t="shared" ref="D197:D201" si="57">E197/$G$9</f>
        <v>3.4375207379388146E-3</v>
      </c>
      <c r="E197" s="9">
        <v>2.5899999999999999E-2</v>
      </c>
      <c r="F197" s="13">
        <f>C197+$C$9</f>
        <v>3.8599999999999995E-2</v>
      </c>
      <c r="G197" s="76">
        <f>'[1]TARIFNE STAVKE od 01.10.2022'!F174</f>
        <v>3.5000000000000001E-3</v>
      </c>
      <c r="H197" s="76">
        <f>'TARIFNE STAVKE od 01.10.2022'!H174</f>
        <v>4.4000000000000003E-3</v>
      </c>
      <c r="I197" s="9">
        <f>(F197+H197)</f>
        <v>4.2999999999999997E-2</v>
      </c>
    </row>
    <row r="198" spans="1:9">
      <c r="A198" s="3">
        <v>2</v>
      </c>
      <c r="B198" s="3" t="s">
        <v>20</v>
      </c>
      <c r="C198" s="9">
        <f t="shared" si="56"/>
        <v>3.0999999999999999E-3</v>
      </c>
      <c r="D198" s="9">
        <f t="shared" si="57"/>
        <v>3.4375207379388146E-3</v>
      </c>
      <c r="E198" s="9">
        <v>2.5899999999999999E-2</v>
      </c>
      <c r="F198" s="13">
        <f>C198+$C$9</f>
        <v>3.8599999999999995E-2</v>
      </c>
      <c r="G198" s="76">
        <f>'[1]TARIFNE STAVKE od 01.10.2022'!F175</f>
        <v>3.5000000000000001E-3</v>
      </c>
      <c r="H198" s="76">
        <f>'TARIFNE STAVKE od 01.10.2022'!H175</f>
        <v>4.4000000000000003E-3</v>
      </c>
      <c r="I198" s="9">
        <f>(F198+H198)</f>
        <v>4.2999999999999997E-2</v>
      </c>
    </row>
    <row r="199" spans="1:9">
      <c r="A199" s="3">
        <v>3</v>
      </c>
      <c r="B199" s="3" t="s">
        <v>21</v>
      </c>
      <c r="C199" s="9">
        <f t="shared" si="56"/>
        <v>3.0999999999999999E-3</v>
      </c>
      <c r="D199" s="9">
        <f t="shared" si="57"/>
        <v>3.4375207379388146E-3</v>
      </c>
      <c r="E199" s="9">
        <v>2.5899999999999999E-2</v>
      </c>
      <c r="F199" s="13">
        <f>C199+$C$9</f>
        <v>3.8599999999999995E-2</v>
      </c>
      <c r="G199" s="76">
        <f>'[1]TARIFNE STAVKE od 01.10.2022'!F176</f>
        <v>3.2000000000000002E-3</v>
      </c>
      <c r="H199" s="76">
        <f>'TARIFNE STAVKE od 01.10.2022'!H176</f>
        <v>3.8999999999999998E-3</v>
      </c>
      <c r="I199" s="9">
        <f>(F199+H199)</f>
        <v>4.2499999999999996E-2</v>
      </c>
    </row>
    <row r="200" spans="1:9">
      <c r="A200" s="3">
        <v>4</v>
      </c>
      <c r="B200" s="3" t="s">
        <v>22</v>
      </c>
      <c r="C200" s="9">
        <f t="shared" si="56"/>
        <v>3.0999999999999999E-3</v>
      </c>
      <c r="D200" s="9">
        <f t="shared" si="57"/>
        <v>3.4375207379388146E-3</v>
      </c>
      <c r="E200" s="9">
        <v>2.5899999999999999E-2</v>
      </c>
      <c r="F200" s="13">
        <f>C200+$C$9</f>
        <v>3.8599999999999995E-2</v>
      </c>
      <c r="G200" s="76">
        <f>'[1]TARIFNE STAVKE od 01.10.2022'!F177</f>
        <v>3.2000000000000002E-3</v>
      </c>
      <c r="H200" s="76">
        <f>'TARIFNE STAVKE od 01.10.2022'!H177</f>
        <v>3.8999999999999998E-3</v>
      </c>
      <c r="I200" s="9">
        <f>(F200+H200)</f>
        <v>4.2499999999999996E-2</v>
      </c>
    </row>
    <row r="201" spans="1:9">
      <c r="A201" s="3">
        <v>5</v>
      </c>
      <c r="B201" s="3" t="s">
        <v>23</v>
      </c>
      <c r="C201" s="9">
        <f t="shared" si="56"/>
        <v>3.0999999999999999E-3</v>
      </c>
      <c r="D201" s="9">
        <f t="shared" si="57"/>
        <v>3.4375207379388146E-3</v>
      </c>
      <c r="E201" s="9">
        <v>2.5899999999999999E-2</v>
      </c>
      <c r="F201" s="13">
        <f>C201+$C$9</f>
        <v>3.8599999999999995E-2</v>
      </c>
      <c r="G201" s="76">
        <f>'[1]TARIFNE STAVKE od 01.10.2022'!F178</f>
        <v>2.8E-3</v>
      </c>
      <c r="H201" s="76">
        <f>'TARIFNE STAVKE od 01.10.2022'!H178</f>
        <v>3.5000000000000001E-3</v>
      </c>
      <c r="I201" s="9">
        <f>(F201+H201)</f>
        <v>4.2099999999999999E-2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58">ROUND(D207*0.901,4)</f>
        <v>3.0999999999999999E-3</v>
      </c>
      <c r="D207" s="9">
        <f t="shared" ref="D207:D211" si="59">E207/$G$9</f>
        <v>3.4375207379388146E-3</v>
      </c>
      <c r="E207" s="9">
        <v>2.5899999999999999E-2</v>
      </c>
      <c r="F207" s="13">
        <f>C207+$C$9</f>
        <v>3.8599999999999995E-2</v>
      </c>
      <c r="G207" s="8">
        <f>'[1]TARIFNE STAVKE od 01.10.2022'!F16</f>
        <v>4.0000000000000001E-3</v>
      </c>
      <c r="H207" s="8">
        <f>'TARIFNE STAVKE od 01.10.2022'!H16</f>
        <v>4.1999999999999997E-3</v>
      </c>
      <c r="I207" s="9">
        <f>(F207+H207)</f>
        <v>4.2799999999999998E-2</v>
      </c>
    </row>
    <row r="208" spans="1:9">
      <c r="A208" s="3">
        <v>2</v>
      </c>
      <c r="B208" s="3" t="s">
        <v>20</v>
      </c>
      <c r="C208" s="9">
        <f t="shared" si="58"/>
        <v>3.0999999999999999E-3</v>
      </c>
      <c r="D208" s="9">
        <f t="shared" si="59"/>
        <v>3.4375207379388146E-3</v>
      </c>
      <c r="E208" s="9">
        <v>2.5899999999999999E-2</v>
      </c>
      <c r="F208" s="13">
        <f>C208+$C$9</f>
        <v>3.8599999999999995E-2</v>
      </c>
      <c r="G208" s="8">
        <f>'[1]TARIFNE STAVKE od 01.10.2022'!F17</f>
        <v>4.0000000000000001E-3</v>
      </c>
      <c r="H208" s="8">
        <f>'TARIFNE STAVKE od 01.10.2022'!H17</f>
        <v>4.1999999999999997E-3</v>
      </c>
      <c r="I208" s="9">
        <f>(F208+H208)</f>
        <v>4.2799999999999998E-2</v>
      </c>
    </row>
    <row r="209" spans="1:9">
      <c r="A209" s="3">
        <v>3</v>
      </c>
      <c r="B209" s="3" t="s">
        <v>21</v>
      </c>
      <c r="C209" s="9">
        <f t="shared" si="58"/>
        <v>3.0999999999999999E-3</v>
      </c>
      <c r="D209" s="9">
        <f t="shared" si="59"/>
        <v>3.4375207379388146E-3</v>
      </c>
      <c r="E209" s="9">
        <v>2.5899999999999999E-2</v>
      </c>
      <c r="F209" s="13">
        <f>C209+$C$9</f>
        <v>3.8599999999999995E-2</v>
      </c>
      <c r="G209" s="8">
        <f>'[1]TARIFNE STAVKE od 01.10.2022'!F18</f>
        <v>4.0000000000000001E-3</v>
      </c>
      <c r="H209" s="8">
        <f>'TARIFNE STAVKE od 01.10.2022'!H18</f>
        <v>4.1999999999999997E-3</v>
      </c>
      <c r="I209" s="9">
        <f>(F209+H209)</f>
        <v>4.2799999999999998E-2</v>
      </c>
    </row>
    <row r="210" spans="1:9">
      <c r="A210" s="3">
        <v>4</v>
      </c>
      <c r="B210" s="3" t="s">
        <v>22</v>
      </c>
      <c r="C210" s="9">
        <f t="shared" si="58"/>
        <v>3.0999999999999999E-3</v>
      </c>
      <c r="D210" s="9">
        <f t="shared" si="59"/>
        <v>3.4375207379388146E-3</v>
      </c>
      <c r="E210" s="9">
        <v>2.5899999999999999E-2</v>
      </c>
      <c r="F210" s="13">
        <f>C210+$C$9</f>
        <v>3.8599999999999995E-2</v>
      </c>
      <c r="G210" s="8">
        <f>'[1]TARIFNE STAVKE od 01.10.2022'!F19</f>
        <v>3.5999999999999999E-3</v>
      </c>
      <c r="H210" s="8">
        <f>'TARIFNE STAVKE od 01.10.2022'!H19</f>
        <v>3.7000000000000002E-3</v>
      </c>
      <c r="I210" s="9">
        <f>(F210+H210)</f>
        <v>4.2299999999999997E-2</v>
      </c>
    </row>
    <row r="211" spans="1:9">
      <c r="A211" s="3">
        <v>5</v>
      </c>
      <c r="B211" s="3" t="s">
        <v>23</v>
      </c>
      <c r="C211" s="9">
        <f t="shared" si="58"/>
        <v>3.0999999999999999E-3</v>
      </c>
      <c r="D211" s="9">
        <f t="shared" si="59"/>
        <v>3.4375207379388146E-3</v>
      </c>
      <c r="E211" s="9">
        <v>2.5899999999999999E-2</v>
      </c>
      <c r="F211" s="13">
        <f>C211+$C$9</f>
        <v>3.8599999999999995E-2</v>
      </c>
      <c r="G211" s="8">
        <f>'[1]TARIFNE STAVKE od 01.10.2022'!F20</f>
        <v>3.5999999999999999E-3</v>
      </c>
      <c r="H211" s="8">
        <f>'TARIFNE STAVKE od 01.10.2022'!H20</f>
        <v>3.7000000000000002E-3</v>
      </c>
      <c r="I211" s="9">
        <f>(F211+H211)</f>
        <v>4.2299999999999997E-2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60">ROUND(D213*0.901,4)</f>
        <v>3.0999999999999999E-3</v>
      </c>
      <c r="D213" s="9">
        <f t="shared" ref="D213:D221" si="61">E213/$G$9</f>
        <v>3.4375207379388146E-3</v>
      </c>
      <c r="E213" s="9">
        <v>2.5899999999999999E-2</v>
      </c>
      <c r="F213" s="13">
        <f>C213+$C$9</f>
        <v>3.8599999999999995E-2</v>
      </c>
      <c r="G213" s="8">
        <f>'[1]TARIFNE STAVKE od 01.10.2022'!F190</f>
        <v>4.8999999999999998E-3</v>
      </c>
      <c r="H213" s="8">
        <f>'TARIFNE STAVKE od 01.10.2022'!H190</f>
        <v>5.4000000000000003E-3</v>
      </c>
      <c r="I213" s="9">
        <f>(F213+H213)</f>
        <v>4.3999999999999997E-2</v>
      </c>
    </row>
    <row r="214" spans="1:9">
      <c r="A214" s="3">
        <v>2</v>
      </c>
      <c r="B214" s="3" t="s">
        <v>21</v>
      </c>
      <c r="C214" s="9">
        <f t="shared" si="60"/>
        <v>3.0999999999999999E-3</v>
      </c>
      <c r="D214" s="9">
        <f t="shared" si="61"/>
        <v>3.4375207379388146E-3</v>
      </c>
      <c r="E214" s="9">
        <v>2.5899999999999999E-2</v>
      </c>
      <c r="F214" s="13">
        <f>C214+$C$9</f>
        <v>3.8599999999999995E-2</v>
      </c>
      <c r="G214" s="8">
        <f>'[1]TARIFNE STAVKE od 01.10.2022'!F191</f>
        <v>4.8999999999999998E-3</v>
      </c>
      <c r="H214" s="8">
        <f>'TARIFNE STAVKE od 01.10.2022'!H191</f>
        <v>5.4000000000000003E-3</v>
      </c>
      <c r="I214" s="9">
        <f>(F214+H214)</f>
        <v>4.3999999999999997E-2</v>
      </c>
    </row>
    <row r="215" spans="1:9">
      <c r="A215" s="3">
        <v>3</v>
      </c>
      <c r="B215" s="3" t="s">
        <v>22</v>
      </c>
      <c r="C215" s="9">
        <f t="shared" si="60"/>
        <v>3.0999999999999999E-3</v>
      </c>
      <c r="D215" s="9">
        <f t="shared" si="61"/>
        <v>3.4375207379388146E-3</v>
      </c>
      <c r="E215" s="9">
        <v>2.5899999999999999E-2</v>
      </c>
      <c r="F215" s="13">
        <f>C215+$C$9</f>
        <v>3.8599999999999995E-2</v>
      </c>
      <c r="G215" s="8">
        <f>'[1]TARIFNE STAVKE od 01.10.2022'!F192</f>
        <v>4.5999999999999999E-3</v>
      </c>
      <c r="H215" s="8">
        <f>'TARIFNE STAVKE od 01.10.2022'!H192</f>
        <v>5.1000000000000004E-3</v>
      </c>
      <c r="I215" s="9">
        <f>(F215+H215)</f>
        <v>4.3699999999999996E-2</v>
      </c>
    </row>
    <row r="216" spans="1:9">
      <c r="A216" s="3">
        <v>4</v>
      </c>
      <c r="B216" s="3" t="s">
        <v>23</v>
      </c>
      <c r="C216" s="9">
        <f t="shared" si="60"/>
        <v>3.0999999999999999E-3</v>
      </c>
      <c r="D216" s="9">
        <f t="shared" si="61"/>
        <v>3.4375207379388146E-3</v>
      </c>
      <c r="E216" s="9">
        <v>2.5899999999999999E-2</v>
      </c>
      <c r="F216" s="13">
        <f>C216+$C$9</f>
        <v>3.8599999999999995E-2</v>
      </c>
      <c r="G216" s="8">
        <f>'[1]TARIFNE STAVKE od 01.10.2022'!F193</f>
        <v>4.4000000000000003E-3</v>
      </c>
      <c r="H216" s="8">
        <f>'TARIFNE STAVKE od 01.10.2022'!H193</f>
        <v>4.8999999999999998E-3</v>
      </c>
      <c r="I216" s="9">
        <f>(F216+H216)</f>
        <v>4.3499999999999997E-2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60"/>
        <v>3.0999999999999999E-3</v>
      </c>
      <c r="D218" s="9">
        <f t="shared" si="61"/>
        <v>3.4375207379388146E-3</v>
      </c>
      <c r="E218" s="9">
        <v>2.5899999999999999E-2</v>
      </c>
      <c r="F218" s="13">
        <f>C218+$C$9</f>
        <v>3.8599999999999995E-2</v>
      </c>
      <c r="G218" s="8">
        <f>'[1]TARIFNE STAVKE od 01.10.2022'!F197</f>
        <v>5.4999999999999997E-3</v>
      </c>
      <c r="H218" s="8">
        <f>'TARIFNE STAVKE od 01.10.2022'!H197</f>
        <v>6.0000000000000001E-3</v>
      </c>
      <c r="I218" s="9">
        <f>(F218+H218)</f>
        <v>4.4599999999999994E-2</v>
      </c>
    </row>
    <row r="219" spans="1:9">
      <c r="A219" s="3">
        <v>2</v>
      </c>
      <c r="B219" s="3" t="s">
        <v>21</v>
      </c>
      <c r="C219" s="9">
        <f t="shared" si="60"/>
        <v>3.0999999999999999E-3</v>
      </c>
      <c r="D219" s="9">
        <f t="shared" si="61"/>
        <v>3.4375207379388146E-3</v>
      </c>
      <c r="E219" s="9">
        <v>2.5899999999999999E-2</v>
      </c>
      <c r="F219" s="13">
        <f>C219+$C$9</f>
        <v>3.8599999999999995E-2</v>
      </c>
      <c r="G219" s="8">
        <f>'[1]TARIFNE STAVKE od 01.10.2022'!F198</f>
        <v>4.4000000000000003E-3</v>
      </c>
      <c r="H219" s="8">
        <f>'TARIFNE STAVKE od 01.10.2022'!H198</f>
        <v>4.7999999999999996E-3</v>
      </c>
      <c r="I219" s="9">
        <f>(F219+H219)</f>
        <v>4.3399999999999994E-2</v>
      </c>
    </row>
    <row r="220" spans="1:9">
      <c r="A220" s="3">
        <v>3</v>
      </c>
      <c r="B220" s="3" t="s">
        <v>22</v>
      </c>
      <c r="C220" s="9">
        <f t="shared" si="60"/>
        <v>3.0999999999999999E-3</v>
      </c>
      <c r="D220" s="9">
        <f t="shared" si="61"/>
        <v>3.4375207379388146E-3</v>
      </c>
      <c r="E220" s="9">
        <v>2.5899999999999999E-2</v>
      </c>
      <c r="F220" s="13">
        <f>C220+$C$9</f>
        <v>3.8599999999999995E-2</v>
      </c>
      <c r="G220" s="8">
        <f>'[1]TARIFNE STAVKE od 01.10.2022'!F199</f>
        <v>4.1000000000000003E-3</v>
      </c>
      <c r="H220" s="8">
        <f>'TARIFNE STAVKE od 01.10.2022'!H199</f>
        <v>4.4999999999999997E-3</v>
      </c>
      <c r="I220" s="9">
        <f>(F220+H220)</f>
        <v>4.3099999999999992E-2</v>
      </c>
    </row>
    <row r="221" spans="1:9">
      <c r="A221" s="3">
        <v>4</v>
      </c>
      <c r="B221" s="3" t="s">
        <v>23</v>
      </c>
      <c r="C221" s="9">
        <f t="shared" si="60"/>
        <v>3.0999999999999999E-3</v>
      </c>
      <c r="D221" s="9">
        <f t="shared" si="61"/>
        <v>3.4375207379388146E-3</v>
      </c>
      <c r="E221" s="9">
        <v>2.5899999999999999E-2</v>
      </c>
      <c r="F221" s="13">
        <f>C221+$C$9</f>
        <v>3.8599999999999995E-2</v>
      </c>
      <c r="G221" s="8">
        <f>'[1]TARIFNE STAVKE od 01.10.2022'!F200</f>
        <v>3.8E-3</v>
      </c>
      <c r="H221" s="8">
        <f>'TARIFNE STAVKE od 01.10.2022'!H200</f>
        <v>4.1999999999999997E-3</v>
      </c>
      <c r="I221" s="9">
        <f>(F221+H221)</f>
        <v>4.2799999999999998E-2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62">ROUND(D227*0.901,4)</f>
        <v>3.5000000000000001E-3</v>
      </c>
      <c r="D227" s="9">
        <f t="shared" ref="D227:D230" si="63">E227/$G$9</f>
        <v>3.9153228482314683E-3</v>
      </c>
      <c r="E227" s="9">
        <v>2.9499999999999998E-2</v>
      </c>
      <c r="F227" s="13">
        <f>C227+$C$9</f>
        <v>3.9E-2</v>
      </c>
      <c r="G227" s="8">
        <f>'[1]TARIFNE STAVKE od 01.10.2022'!F204</f>
        <v>6.1000000000000004E-3</v>
      </c>
      <c r="H227" s="8">
        <f>'TARIFNE STAVKE od 01.10.2022'!H204</f>
        <v>6.7999999999999996E-3</v>
      </c>
      <c r="I227" s="9">
        <f>(F227+H227)</f>
        <v>4.58E-2</v>
      </c>
    </row>
    <row r="228" spans="1:9">
      <c r="A228" s="3">
        <v>2</v>
      </c>
      <c r="B228" s="3" t="s">
        <v>20</v>
      </c>
      <c r="C228" s="9">
        <f t="shared" si="62"/>
        <v>3.5000000000000001E-3</v>
      </c>
      <c r="D228" s="9">
        <f t="shared" si="63"/>
        <v>3.9153228482314683E-3</v>
      </c>
      <c r="E228" s="9">
        <v>2.9499999999999998E-2</v>
      </c>
      <c r="F228" s="13">
        <f>C228+$C$9</f>
        <v>3.9E-2</v>
      </c>
      <c r="G228" s="8">
        <f>'[1]TARIFNE STAVKE od 01.10.2022'!F205</f>
        <v>4.7000000000000002E-3</v>
      </c>
      <c r="H228" s="8">
        <f>'TARIFNE STAVKE od 01.10.2022'!H205</f>
        <v>5.1999999999999998E-3</v>
      </c>
      <c r="I228" s="9">
        <f>(F228+H228)</f>
        <v>4.4200000000000003E-2</v>
      </c>
    </row>
    <row r="229" spans="1:9">
      <c r="A229" s="3">
        <v>3</v>
      </c>
      <c r="B229" s="3" t="s">
        <v>21</v>
      </c>
      <c r="C229" s="9">
        <f t="shared" si="62"/>
        <v>3.5000000000000001E-3</v>
      </c>
      <c r="D229" s="9">
        <f t="shared" si="63"/>
        <v>3.9153228482314683E-3</v>
      </c>
      <c r="E229" s="9">
        <v>2.9499999999999998E-2</v>
      </c>
      <c r="F229" s="13">
        <f>C229+$C$9</f>
        <v>3.9E-2</v>
      </c>
      <c r="G229" s="8">
        <f>'[1]TARIFNE STAVKE od 01.10.2022'!F206</f>
        <v>4.0000000000000001E-3</v>
      </c>
      <c r="H229" s="8">
        <f>'TARIFNE STAVKE od 01.10.2022'!H206</f>
        <v>4.4000000000000003E-3</v>
      </c>
      <c r="I229" s="9">
        <f>(F229+H229)</f>
        <v>4.3400000000000001E-2</v>
      </c>
    </row>
    <row r="230" spans="1:9">
      <c r="A230" s="3">
        <v>4</v>
      </c>
      <c r="B230" s="3" t="s">
        <v>23</v>
      </c>
      <c r="C230" s="9">
        <f t="shared" si="62"/>
        <v>3.5000000000000001E-3</v>
      </c>
      <c r="D230" s="9">
        <f t="shared" si="63"/>
        <v>3.9153228482314683E-3</v>
      </c>
      <c r="E230" s="9">
        <v>2.9499999999999998E-2</v>
      </c>
      <c r="F230" s="13">
        <f>C230+$C$9</f>
        <v>3.9E-2</v>
      </c>
      <c r="G230" s="8">
        <f>'[1]TARIFNE STAVKE od 01.10.2022'!F207</f>
        <v>3.5000000000000001E-3</v>
      </c>
      <c r="H230" s="8">
        <f>'TARIFNE STAVKE od 01.10.2022'!H207</f>
        <v>3.8999999999999998E-3</v>
      </c>
      <c r="I230" s="9">
        <f>(F230+H230)</f>
        <v>4.2900000000000001E-2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64">ROUND(D236*0.901,4)</f>
        <v>4.4000000000000003E-3</v>
      </c>
      <c r="D236" s="9">
        <f t="shared" ref="D236:D243" si="65">E236/$G$9</f>
        <v>4.9240161921826264E-3</v>
      </c>
      <c r="E236" s="9">
        <v>3.7100000000000001E-2</v>
      </c>
      <c r="F236" s="13">
        <f t="shared" ref="F236:F243" si="66">C236+$C$9</f>
        <v>3.9899999999999998E-2</v>
      </c>
      <c r="G236" s="8">
        <f>'[1]TARIFNE STAVKE od 01.10.2022'!F211</f>
        <v>6.1000000000000004E-3</v>
      </c>
      <c r="H236" s="8">
        <f>'TARIFNE STAVKE od 01.10.2022'!H211</f>
        <v>6.7999999999999996E-3</v>
      </c>
      <c r="I236" s="9">
        <f t="shared" ref="I236:I243" si="67">(F236+H236)</f>
        <v>4.6699999999999998E-2</v>
      </c>
    </row>
    <row r="237" spans="1:9">
      <c r="A237" s="3">
        <v>2</v>
      </c>
      <c r="B237" s="3" t="s">
        <v>20</v>
      </c>
      <c r="C237" s="9">
        <f t="shared" si="64"/>
        <v>4.4000000000000003E-3</v>
      </c>
      <c r="D237" s="9">
        <f t="shared" si="65"/>
        <v>4.9240161921826264E-3</v>
      </c>
      <c r="E237" s="9">
        <v>3.7100000000000001E-2</v>
      </c>
      <c r="F237" s="13">
        <f t="shared" si="66"/>
        <v>3.9899999999999998E-2</v>
      </c>
      <c r="G237" s="8">
        <f>'[1]TARIFNE STAVKE od 01.10.2022'!F212</f>
        <v>4.7000000000000002E-3</v>
      </c>
      <c r="H237" s="8">
        <f>'TARIFNE STAVKE od 01.10.2022'!H212</f>
        <v>5.1999999999999998E-3</v>
      </c>
      <c r="I237" s="9">
        <f t="shared" si="67"/>
        <v>4.5100000000000001E-2</v>
      </c>
    </row>
    <row r="238" spans="1:9">
      <c r="A238" s="3">
        <v>3</v>
      </c>
      <c r="B238" s="3" t="s">
        <v>21</v>
      </c>
      <c r="C238" s="9">
        <f t="shared" si="64"/>
        <v>4.4000000000000003E-3</v>
      </c>
      <c r="D238" s="9">
        <f t="shared" si="65"/>
        <v>4.9240161921826264E-3</v>
      </c>
      <c r="E238" s="9">
        <v>3.7100000000000001E-2</v>
      </c>
      <c r="F238" s="13">
        <f t="shared" si="66"/>
        <v>3.9899999999999998E-2</v>
      </c>
      <c r="G238" s="8">
        <f>'[1]TARIFNE STAVKE od 01.10.2022'!F213</f>
        <v>4.0000000000000001E-3</v>
      </c>
      <c r="H238" s="8">
        <f>'TARIFNE STAVKE od 01.10.2022'!H213</f>
        <v>4.4000000000000003E-3</v>
      </c>
      <c r="I238" s="9">
        <f t="shared" si="67"/>
        <v>4.4299999999999999E-2</v>
      </c>
    </row>
    <row r="239" spans="1:9">
      <c r="A239" s="3">
        <v>4</v>
      </c>
      <c r="B239" s="3" t="s">
        <v>22</v>
      </c>
      <c r="C239" s="9">
        <f t="shared" si="64"/>
        <v>4.4000000000000003E-3</v>
      </c>
      <c r="D239" s="9">
        <f t="shared" si="65"/>
        <v>4.9240161921826264E-3</v>
      </c>
      <c r="E239" s="9">
        <v>3.7100000000000001E-2</v>
      </c>
      <c r="F239" s="13">
        <f t="shared" si="66"/>
        <v>3.9899999999999998E-2</v>
      </c>
      <c r="G239" s="8">
        <f>'[1]TARIFNE STAVKE od 01.10.2022'!F214</f>
        <v>3.8E-3</v>
      </c>
      <c r="H239" s="8">
        <f>'TARIFNE STAVKE od 01.10.2022'!H214</f>
        <v>4.1999999999999997E-3</v>
      </c>
      <c r="I239" s="9">
        <f t="shared" si="67"/>
        <v>4.41E-2</v>
      </c>
    </row>
    <row r="240" spans="1:9">
      <c r="A240" s="3">
        <v>5</v>
      </c>
      <c r="B240" s="3" t="s">
        <v>23</v>
      </c>
      <c r="C240" s="9">
        <f t="shared" si="64"/>
        <v>4.4000000000000003E-3</v>
      </c>
      <c r="D240" s="9">
        <f t="shared" si="65"/>
        <v>4.9240161921826264E-3</v>
      </c>
      <c r="E240" s="9">
        <v>3.7100000000000001E-2</v>
      </c>
      <c r="F240" s="13">
        <f t="shared" si="66"/>
        <v>3.9899999999999998E-2</v>
      </c>
      <c r="G240" s="8">
        <f>'[1]TARIFNE STAVKE od 01.10.2022'!F215</f>
        <v>3.5000000000000001E-3</v>
      </c>
      <c r="H240" s="8">
        <f>'TARIFNE STAVKE od 01.10.2022'!H215</f>
        <v>3.8999999999999998E-3</v>
      </c>
      <c r="I240" s="9">
        <f t="shared" si="67"/>
        <v>4.3799999999999999E-2</v>
      </c>
    </row>
    <row r="241" spans="1:9">
      <c r="A241" s="3">
        <v>6</v>
      </c>
      <c r="B241" s="3" t="s">
        <v>24</v>
      </c>
      <c r="C241" s="9">
        <f t="shared" si="64"/>
        <v>4.4000000000000003E-3</v>
      </c>
      <c r="D241" s="9">
        <f t="shared" si="65"/>
        <v>4.9240161921826264E-3</v>
      </c>
      <c r="E241" s="9">
        <v>3.7100000000000001E-2</v>
      </c>
      <c r="F241" s="13">
        <f t="shared" si="66"/>
        <v>3.9899999999999998E-2</v>
      </c>
      <c r="G241" s="8">
        <f>'[1]TARIFNE STAVKE od 01.10.2022'!F216</f>
        <v>3.3E-3</v>
      </c>
      <c r="H241" s="8">
        <f>'TARIFNE STAVKE od 01.10.2022'!H216</f>
        <v>3.7000000000000002E-3</v>
      </c>
      <c r="I241" s="9">
        <f t="shared" si="67"/>
        <v>4.36E-2</v>
      </c>
    </row>
    <row r="242" spans="1:9">
      <c r="A242" s="3">
        <v>7</v>
      </c>
      <c r="B242" s="3" t="s">
        <v>25</v>
      </c>
      <c r="C242" s="9">
        <f t="shared" si="64"/>
        <v>4.4000000000000003E-3</v>
      </c>
      <c r="D242" s="9">
        <f t="shared" si="65"/>
        <v>4.9240161921826264E-3</v>
      </c>
      <c r="E242" s="9">
        <v>3.7100000000000001E-2</v>
      </c>
      <c r="F242" s="13">
        <f t="shared" si="66"/>
        <v>3.9899999999999998E-2</v>
      </c>
      <c r="G242" s="8">
        <f>'[1]TARIFNE STAVKE od 01.10.2022'!F217</f>
        <v>3.0999999999999999E-3</v>
      </c>
      <c r="H242" s="8">
        <f>'TARIFNE STAVKE od 01.10.2022'!H217</f>
        <v>3.3999999999999998E-3</v>
      </c>
      <c r="I242" s="9">
        <f t="shared" si="67"/>
        <v>4.3299999999999998E-2</v>
      </c>
    </row>
    <row r="243" spans="1:9">
      <c r="A243" s="3">
        <v>8</v>
      </c>
      <c r="B243" s="3" t="s">
        <v>28</v>
      </c>
      <c r="C243" s="9">
        <f t="shared" si="64"/>
        <v>4.4000000000000003E-3</v>
      </c>
      <c r="D243" s="9">
        <f t="shared" si="65"/>
        <v>4.9240161921826264E-3</v>
      </c>
      <c r="E243" s="9">
        <v>3.7100000000000001E-2</v>
      </c>
      <c r="F243" s="13">
        <f t="shared" si="66"/>
        <v>3.9899999999999998E-2</v>
      </c>
      <c r="G243" s="8">
        <f>'[1]TARIFNE STAVKE od 01.10.2022'!F218</f>
        <v>2.8E-3</v>
      </c>
      <c r="H243" s="8">
        <f>'TARIFNE STAVKE od 01.10.2022'!H218</f>
        <v>3.0999999999999999E-3</v>
      </c>
      <c r="I243" s="9">
        <f t="shared" si="67"/>
        <v>4.2999999999999997E-2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68">ROUND(D249*0.901,4)</f>
        <v>4.4000000000000003E-3</v>
      </c>
      <c r="D249" s="9">
        <f t="shared" ref="D249:D255" si="69">E249/$G$9</f>
        <v>4.9240161921826264E-3</v>
      </c>
      <c r="E249" s="9">
        <v>3.7100000000000001E-2</v>
      </c>
      <c r="F249" s="13">
        <f t="shared" ref="F249:F255" si="70">C249+$C$9</f>
        <v>3.9899999999999998E-2</v>
      </c>
      <c r="G249" s="8">
        <f>'[1]TARIFNE STAVKE od 01.10.2022'!F222</f>
        <v>6.1000000000000004E-3</v>
      </c>
      <c r="H249" s="8">
        <f>'TARIFNE STAVKE od 01.10.2022'!H222</f>
        <v>6.7999999999999996E-3</v>
      </c>
      <c r="I249" s="9">
        <f t="shared" ref="I249:I255" si="71">(F249+H249)</f>
        <v>4.6699999999999998E-2</v>
      </c>
    </row>
    <row r="250" spans="1:9">
      <c r="A250" s="3">
        <v>2</v>
      </c>
      <c r="B250" s="3" t="s">
        <v>20</v>
      </c>
      <c r="C250" s="9">
        <f t="shared" si="68"/>
        <v>4.4000000000000003E-3</v>
      </c>
      <c r="D250" s="9">
        <f t="shared" si="69"/>
        <v>4.9240161921826264E-3</v>
      </c>
      <c r="E250" s="9">
        <v>3.7100000000000001E-2</v>
      </c>
      <c r="F250" s="13">
        <f t="shared" si="70"/>
        <v>3.9899999999999998E-2</v>
      </c>
      <c r="G250" s="8">
        <f>'[1]TARIFNE STAVKE od 01.10.2022'!F223</f>
        <v>4.7000000000000002E-3</v>
      </c>
      <c r="H250" s="8">
        <f>'TARIFNE STAVKE od 01.10.2022'!H223</f>
        <v>5.1999999999999998E-3</v>
      </c>
      <c r="I250" s="9">
        <f t="shared" si="71"/>
        <v>4.5100000000000001E-2</v>
      </c>
    </row>
    <row r="251" spans="1:9">
      <c r="A251" s="3">
        <v>3</v>
      </c>
      <c r="B251" s="3" t="s">
        <v>21</v>
      </c>
      <c r="C251" s="9">
        <f t="shared" si="68"/>
        <v>4.4000000000000003E-3</v>
      </c>
      <c r="D251" s="9">
        <f t="shared" si="69"/>
        <v>4.9240161921826264E-3</v>
      </c>
      <c r="E251" s="9">
        <v>3.7100000000000001E-2</v>
      </c>
      <c r="F251" s="13">
        <f t="shared" si="70"/>
        <v>3.9899999999999998E-2</v>
      </c>
      <c r="G251" s="8">
        <f>'[1]TARIFNE STAVKE od 01.10.2022'!F224</f>
        <v>4.0000000000000001E-3</v>
      </c>
      <c r="H251" s="8">
        <f>'TARIFNE STAVKE od 01.10.2022'!H224</f>
        <v>4.4000000000000003E-3</v>
      </c>
      <c r="I251" s="9">
        <f t="shared" si="71"/>
        <v>4.4299999999999999E-2</v>
      </c>
    </row>
    <row r="252" spans="1:9">
      <c r="A252" s="3">
        <v>4</v>
      </c>
      <c r="B252" s="3" t="s">
        <v>22</v>
      </c>
      <c r="C252" s="9">
        <f t="shared" si="68"/>
        <v>4.4000000000000003E-3</v>
      </c>
      <c r="D252" s="9">
        <f t="shared" si="69"/>
        <v>4.9240161921826264E-3</v>
      </c>
      <c r="E252" s="9">
        <v>3.7100000000000001E-2</v>
      </c>
      <c r="F252" s="13">
        <f t="shared" si="70"/>
        <v>3.9899999999999998E-2</v>
      </c>
      <c r="G252" s="8">
        <f>'[1]TARIFNE STAVKE od 01.10.2022'!F225</f>
        <v>3.8E-3</v>
      </c>
      <c r="H252" s="8">
        <f>'TARIFNE STAVKE od 01.10.2022'!H225</f>
        <v>4.1999999999999997E-3</v>
      </c>
      <c r="I252" s="9">
        <f t="shared" si="71"/>
        <v>4.41E-2</v>
      </c>
    </row>
    <row r="253" spans="1:9">
      <c r="A253" s="3">
        <v>5</v>
      </c>
      <c r="B253" s="3" t="s">
        <v>23</v>
      </c>
      <c r="C253" s="9">
        <f t="shared" si="68"/>
        <v>4.4000000000000003E-3</v>
      </c>
      <c r="D253" s="9">
        <f t="shared" si="69"/>
        <v>4.9240161921826264E-3</v>
      </c>
      <c r="E253" s="9">
        <v>3.7100000000000001E-2</v>
      </c>
      <c r="F253" s="13">
        <f t="shared" si="70"/>
        <v>3.9899999999999998E-2</v>
      </c>
      <c r="G253" s="8">
        <f>'[1]TARIFNE STAVKE od 01.10.2022'!F226</f>
        <v>3.5000000000000001E-3</v>
      </c>
      <c r="H253" s="8">
        <f>'TARIFNE STAVKE od 01.10.2022'!H226</f>
        <v>3.8999999999999998E-3</v>
      </c>
      <c r="I253" s="9">
        <f t="shared" si="71"/>
        <v>4.3799999999999999E-2</v>
      </c>
    </row>
    <row r="254" spans="1:9">
      <c r="A254" s="3">
        <v>6</v>
      </c>
      <c r="B254" s="3" t="s">
        <v>24</v>
      </c>
      <c r="C254" s="9">
        <f t="shared" si="68"/>
        <v>4.4000000000000003E-3</v>
      </c>
      <c r="D254" s="9">
        <f t="shared" si="69"/>
        <v>4.9240161921826264E-3</v>
      </c>
      <c r="E254" s="9">
        <v>3.7100000000000001E-2</v>
      </c>
      <c r="F254" s="13">
        <f t="shared" si="70"/>
        <v>3.9899999999999998E-2</v>
      </c>
      <c r="G254" s="8">
        <f>'[1]TARIFNE STAVKE od 01.10.2022'!F227</f>
        <v>3.3E-3</v>
      </c>
      <c r="H254" s="8">
        <f>'TARIFNE STAVKE od 01.10.2022'!H227</f>
        <v>3.7000000000000002E-3</v>
      </c>
      <c r="I254" s="9">
        <f t="shared" si="71"/>
        <v>4.36E-2</v>
      </c>
    </row>
    <row r="255" spans="1:9">
      <c r="A255" s="3">
        <v>7</v>
      </c>
      <c r="B255" s="3" t="s">
        <v>25</v>
      </c>
      <c r="C255" s="9">
        <f t="shared" si="68"/>
        <v>4.4000000000000003E-3</v>
      </c>
      <c r="D255" s="9">
        <f t="shared" si="69"/>
        <v>4.9240161921826264E-3</v>
      </c>
      <c r="E255" s="9">
        <v>3.7100000000000001E-2</v>
      </c>
      <c r="F255" s="13">
        <f t="shared" si="70"/>
        <v>3.9899999999999998E-2</v>
      </c>
      <c r="G255" s="8">
        <f>'[1]TARIFNE STAVKE od 01.10.2022'!F228</f>
        <v>3.0999999999999999E-3</v>
      </c>
      <c r="H255" s="8">
        <f>'TARIFNE STAVKE od 01.10.2022'!H228</f>
        <v>3.3999999999999998E-3</v>
      </c>
      <c r="I255" s="9">
        <f t="shared" si="71"/>
        <v>4.3299999999999998E-2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72">ROUND(D261*0.901,4)</f>
        <v>3.5000000000000001E-3</v>
      </c>
      <c r="D261" s="9">
        <f t="shared" ref="D261:D267" si="73">E261/$G$9</f>
        <v>3.9153228482314683E-3</v>
      </c>
      <c r="E261" s="9">
        <v>2.9499999999999998E-2</v>
      </c>
      <c r="F261" s="13">
        <f t="shared" ref="F261:F267" si="74">C261+$C$9</f>
        <v>3.9E-2</v>
      </c>
      <c r="G261" s="8">
        <f>'[1]TARIFNE STAVKE od 01.10.2022'!F232</f>
        <v>6.1000000000000004E-3</v>
      </c>
      <c r="H261" s="8">
        <f>'TARIFNE STAVKE od 01.10.2022'!H232</f>
        <v>6.7999999999999996E-3</v>
      </c>
      <c r="I261" s="9">
        <f t="shared" ref="I261:I267" si="75">(F261+H261)</f>
        <v>4.58E-2</v>
      </c>
    </row>
    <row r="262" spans="1:9">
      <c r="A262" s="3">
        <v>2</v>
      </c>
      <c r="B262" s="3" t="s">
        <v>20</v>
      </c>
      <c r="C262" s="9">
        <f t="shared" si="72"/>
        <v>3.5000000000000001E-3</v>
      </c>
      <c r="D262" s="9">
        <f t="shared" si="73"/>
        <v>3.9153228482314683E-3</v>
      </c>
      <c r="E262" s="9">
        <v>2.9499999999999998E-2</v>
      </c>
      <c r="F262" s="13">
        <f t="shared" si="74"/>
        <v>3.9E-2</v>
      </c>
      <c r="G262" s="8">
        <f>'[1]TARIFNE STAVKE od 01.10.2022'!F233</f>
        <v>4.7000000000000002E-3</v>
      </c>
      <c r="H262" s="8">
        <f>'TARIFNE STAVKE od 01.10.2022'!H233</f>
        <v>5.1999999999999998E-3</v>
      </c>
      <c r="I262" s="9">
        <f t="shared" si="75"/>
        <v>4.4200000000000003E-2</v>
      </c>
    </row>
    <row r="263" spans="1:9">
      <c r="A263" s="3">
        <v>3</v>
      </c>
      <c r="B263" s="3" t="s">
        <v>21</v>
      </c>
      <c r="C263" s="9">
        <f t="shared" si="72"/>
        <v>3.5000000000000001E-3</v>
      </c>
      <c r="D263" s="9">
        <f t="shared" si="73"/>
        <v>3.9153228482314683E-3</v>
      </c>
      <c r="E263" s="9">
        <v>2.9499999999999998E-2</v>
      </c>
      <c r="F263" s="13">
        <f t="shared" si="74"/>
        <v>3.9E-2</v>
      </c>
      <c r="G263" s="8">
        <f>'[1]TARIFNE STAVKE od 01.10.2022'!F234</f>
        <v>4.0000000000000001E-3</v>
      </c>
      <c r="H263" s="8">
        <f>'TARIFNE STAVKE od 01.10.2022'!H234</f>
        <v>4.4000000000000003E-3</v>
      </c>
      <c r="I263" s="9">
        <f t="shared" si="75"/>
        <v>4.3400000000000001E-2</v>
      </c>
    </row>
    <row r="264" spans="1:9">
      <c r="A264" s="3">
        <v>4</v>
      </c>
      <c r="B264" s="3" t="s">
        <v>22</v>
      </c>
      <c r="C264" s="9">
        <f t="shared" si="72"/>
        <v>3.5000000000000001E-3</v>
      </c>
      <c r="D264" s="9">
        <f t="shared" si="73"/>
        <v>3.9153228482314683E-3</v>
      </c>
      <c r="E264" s="9">
        <v>2.9499999999999998E-2</v>
      </c>
      <c r="F264" s="13">
        <f t="shared" si="74"/>
        <v>3.9E-2</v>
      </c>
      <c r="G264" s="8">
        <f>'[1]TARIFNE STAVKE od 01.10.2022'!F235</f>
        <v>3.8E-3</v>
      </c>
      <c r="H264" s="8">
        <f>'TARIFNE STAVKE od 01.10.2022'!H235</f>
        <v>4.1999999999999997E-3</v>
      </c>
      <c r="I264" s="9">
        <f t="shared" si="75"/>
        <v>4.3200000000000002E-2</v>
      </c>
    </row>
    <row r="265" spans="1:9">
      <c r="A265" s="3">
        <v>5</v>
      </c>
      <c r="B265" s="3" t="s">
        <v>23</v>
      </c>
      <c r="C265" s="9">
        <f t="shared" si="72"/>
        <v>3.5000000000000001E-3</v>
      </c>
      <c r="D265" s="9">
        <f t="shared" si="73"/>
        <v>3.9153228482314683E-3</v>
      </c>
      <c r="E265" s="9">
        <v>2.9499999999999998E-2</v>
      </c>
      <c r="F265" s="13">
        <f t="shared" si="74"/>
        <v>3.9E-2</v>
      </c>
      <c r="G265" s="8">
        <f>'[1]TARIFNE STAVKE od 01.10.2022'!F236</f>
        <v>3.5000000000000001E-3</v>
      </c>
      <c r="H265" s="8">
        <f>'TARIFNE STAVKE od 01.10.2022'!H236</f>
        <v>3.8999999999999998E-3</v>
      </c>
      <c r="I265" s="9">
        <f t="shared" si="75"/>
        <v>4.2900000000000001E-2</v>
      </c>
    </row>
    <row r="266" spans="1:9">
      <c r="A266" s="3">
        <v>6</v>
      </c>
      <c r="B266" s="3" t="s">
        <v>24</v>
      </c>
      <c r="C266" s="9">
        <f t="shared" si="72"/>
        <v>3.5000000000000001E-3</v>
      </c>
      <c r="D266" s="9">
        <f t="shared" si="73"/>
        <v>3.9153228482314683E-3</v>
      </c>
      <c r="E266" s="9">
        <v>2.9499999999999998E-2</v>
      </c>
      <c r="F266" s="13">
        <f t="shared" si="74"/>
        <v>3.9E-2</v>
      </c>
      <c r="G266" s="8">
        <f>'[1]TARIFNE STAVKE od 01.10.2022'!F237</f>
        <v>3.3E-3</v>
      </c>
      <c r="H266" s="8">
        <f>'TARIFNE STAVKE od 01.10.2022'!H237</f>
        <v>3.7000000000000002E-3</v>
      </c>
      <c r="I266" s="9">
        <f t="shared" si="75"/>
        <v>4.2700000000000002E-2</v>
      </c>
    </row>
    <row r="267" spans="1:9">
      <c r="A267" s="3">
        <v>7</v>
      </c>
      <c r="B267" s="3" t="s">
        <v>25</v>
      </c>
      <c r="C267" s="9">
        <f t="shared" si="72"/>
        <v>3.5000000000000001E-3</v>
      </c>
      <c r="D267" s="9">
        <f t="shared" si="73"/>
        <v>3.9153228482314683E-3</v>
      </c>
      <c r="E267" s="9">
        <v>2.9499999999999998E-2</v>
      </c>
      <c r="F267" s="13">
        <f t="shared" si="74"/>
        <v>3.9E-2</v>
      </c>
      <c r="G267" s="8">
        <f>'[1]TARIFNE STAVKE od 01.10.2022'!F238</f>
        <v>3.0999999999999999E-3</v>
      </c>
      <c r="H267" s="8">
        <f>'TARIFNE STAVKE od 01.10.2022'!H238</f>
        <v>3.3999999999999998E-3</v>
      </c>
      <c r="I267" s="9">
        <f t="shared" si="75"/>
        <v>4.24E-2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76">ROUND(D273*0.901,4)</f>
        <v>4.4000000000000003E-3</v>
      </c>
      <c r="D273" s="9">
        <f t="shared" ref="D273:D278" si="77">E273/$G$9</f>
        <v>4.9240161921826264E-3</v>
      </c>
      <c r="E273" s="9">
        <v>3.7100000000000001E-2</v>
      </c>
      <c r="F273" s="13">
        <f t="shared" ref="F273:F278" si="78">C273+$C$9</f>
        <v>3.9899999999999998E-2</v>
      </c>
      <c r="G273" s="8">
        <f>'[1]TARIFNE STAVKE od 01.10.2022'!F242</f>
        <v>6.1000000000000004E-3</v>
      </c>
      <c r="H273" s="8">
        <f>'TARIFNE STAVKE od 01.10.2022'!H242</f>
        <v>7.4999999999999997E-3</v>
      </c>
      <c r="I273" s="9">
        <f t="shared" ref="I273:I278" si="79">(F273+H273)</f>
        <v>4.7399999999999998E-2</v>
      </c>
    </row>
    <row r="274" spans="1:9">
      <c r="A274" s="3">
        <v>2</v>
      </c>
      <c r="B274" s="3" t="s">
        <v>20</v>
      </c>
      <c r="C274" s="9">
        <f t="shared" si="76"/>
        <v>4.4000000000000003E-3</v>
      </c>
      <c r="D274" s="9">
        <f t="shared" si="77"/>
        <v>4.9240161921826264E-3</v>
      </c>
      <c r="E274" s="9">
        <v>3.7100000000000001E-2</v>
      </c>
      <c r="F274" s="13">
        <f t="shared" si="78"/>
        <v>3.9899999999999998E-2</v>
      </c>
      <c r="G274" s="8">
        <f>'[1]TARIFNE STAVKE od 01.10.2022'!F243</f>
        <v>4.7000000000000002E-3</v>
      </c>
      <c r="H274" s="8">
        <f>'TARIFNE STAVKE od 01.10.2022'!H243</f>
        <v>5.7999999999999996E-3</v>
      </c>
      <c r="I274" s="9">
        <f t="shared" si="79"/>
        <v>4.5699999999999998E-2</v>
      </c>
    </row>
    <row r="275" spans="1:9">
      <c r="A275" s="3">
        <v>3</v>
      </c>
      <c r="B275" s="3" t="s">
        <v>21</v>
      </c>
      <c r="C275" s="9">
        <f t="shared" si="76"/>
        <v>4.4000000000000003E-3</v>
      </c>
      <c r="D275" s="9">
        <f t="shared" si="77"/>
        <v>4.9240161921826264E-3</v>
      </c>
      <c r="E275" s="9">
        <v>3.7100000000000001E-2</v>
      </c>
      <c r="F275" s="13">
        <f t="shared" si="78"/>
        <v>3.9899999999999998E-2</v>
      </c>
      <c r="G275" s="8">
        <f>'[1]TARIFNE STAVKE od 01.10.2022'!F244</f>
        <v>4.0000000000000001E-3</v>
      </c>
      <c r="H275" s="8">
        <f>'TARIFNE STAVKE od 01.10.2022'!H244</f>
        <v>4.8999999999999998E-3</v>
      </c>
      <c r="I275" s="9">
        <f t="shared" si="79"/>
        <v>4.48E-2</v>
      </c>
    </row>
    <row r="276" spans="1:9">
      <c r="A276" s="3">
        <v>4</v>
      </c>
      <c r="B276" s="3" t="s">
        <v>23</v>
      </c>
      <c r="C276" s="9">
        <f t="shared" si="76"/>
        <v>4.4000000000000003E-3</v>
      </c>
      <c r="D276" s="9">
        <f t="shared" si="77"/>
        <v>4.9240161921826264E-3</v>
      </c>
      <c r="E276" s="9">
        <v>3.7100000000000001E-2</v>
      </c>
      <c r="F276" s="13">
        <f t="shared" si="78"/>
        <v>3.9899999999999998E-2</v>
      </c>
      <c r="G276" s="8">
        <f>'[1]TARIFNE STAVKE od 01.10.2022'!F245</f>
        <v>3.8E-3</v>
      </c>
      <c r="H276" s="8">
        <f>'TARIFNE STAVKE od 01.10.2022'!H245</f>
        <v>4.4000000000000003E-3</v>
      </c>
      <c r="I276" s="9">
        <f t="shared" si="79"/>
        <v>4.4299999999999999E-2</v>
      </c>
    </row>
    <row r="277" spans="1:9">
      <c r="A277" s="3">
        <v>5</v>
      </c>
      <c r="B277" s="3" t="s">
        <v>28</v>
      </c>
      <c r="C277" s="9">
        <f t="shared" si="76"/>
        <v>4.4000000000000003E-3</v>
      </c>
      <c r="D277" s="9">
        <f t="shared" si="77"/>
        <v>4.9240161921826264E-3</v>
      </c>
      <c r="E277" s="9">
        <v>3.7100000000000001E-2</v>
      </c>
      <c r="F277" s="13">
        <f t="shared" si="78"/>
        <v>3.9899999999999998E-2</v>
      </c>
      <c r="G277" s="8">
        <f>'[1]TARIFNE STAVKE od 01.10.2022'!F246</f>
        <v>2.8E-3</v>
      </c>
      <c r="H277" s="8">
        <f>'TARIFNE STAVKE od 01.10.2022'!H246</f>
        <v>3.5000000000000001E-3</v>
      </c>
      <c r="I277" s="9">
        <f t="shared" si="79"/>
        <v>4.3400000000000001E-2</v>
      </c>
    </row>
    <row r="278" spans="1:9">
      <c r="A278" s="3">
        <v>6</v>
      </c>
      <c r="B278" s="3" t="s">
        <v>73</v>
      </c>
      <c r="C278" s="9">
        <f t="shared" si="76"/>
        <v>4.4000000000000003E-3</v>
      </c>
      <c r="D278" s="9">
        <f t="shared" si="77"/>
        <v>4.9240161921826264E-3</v>
      </c>
      <c r="E278" s="9">
        <v>3.7100000000000001E-2</v>
      </c>
      <c r="F278" s="13">
        <f t="shared" si="78"/>
        <v>3.9899999999999998E-2</v>
      </c>
      <c r="G278" s="8">
        <f>'[1]TARIFNE STAVKE od 01.10.2022'!F247</f>
        <v>1.6000000000000001E-3</v>
      </c>
      <c r="H278" s="8">
        <f>'TARIFNE STAVKE od 01.10.2022'!H247</f>
        <v>1.8E-3</v>
      </c>
      <c r="I278" s="9">
        <f t="shared" si="79"/>
        <v>4.1700000000000001E-2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80">ROUND(D284*0.901,4)</f>
        <v>4.4000000000000003E-3</v>
      </c>
      <c r="D284" s="9">
        <f t="shared" ref="D284:D290" si="81">E284/$G$9</f>
        <v>4.9240161921826264E-3</v>
      </c>
      <c r="E284" s="9">
        <v>3.7100000000000001E-2</v>
      </c>
      <c r="F284" s="13">
        <f t="shared" ref="F284:F290" si="82">C284+$C$9</f>
        <v>3.9899999999999998E-2</v>
      </c>
      <c r="G284" s="8">
        <f>'[1]TARIFNE STAVKE od 01.10.2022'!F251</f>
        <v>6.1000000000000004E-3</v>
      </c>
      <c r="H284" s="8">
        <f>'TARIFNE STAVKE od 01.10.2022'!H251</f>
        <v>6.7999999999999996E-3</v>
      </c>
      <c r="I284" s="9">
        <f t="shared" ref="I284:I290" si="83">(F284+H284)</f>
        <v>4.6699999999999998E-2</v>
      </c>
    </row>
    <row r="285" spans="1:9">
      <c r="A285" s="3">
        <v>2</v>
      </c>
      <c r="B285" s="3" t="s">
        <v>20</v>
      </c>
      <c r="C285" s="9">
        <f t="shared" si="80"/>
        <v>4.4000000000000003E-3</v>
      </c>
      <c r="D285" s="9">
        <f t="shared" si="81"/>
        <v>4.9240161921826264E-3</v>
      </c>
      <c r="E285" s="9">
        <v>3.7100000000000001E-2</v>
      </c>
      <c r="F285" s="13">
        <f t="shared" si="82"/>
        <v>3.9899999999999998E-2</v>
      </c>
      <c r="G285" s="8">
        <f>'[1]TARIFNE STAVKE od 01.10.2022'!F252</f>
        <v>4.7000000000000002E-3</v>
      </c>
      <c r="H285" s="8">
        <f>'TARIFNE STAVKE od 01.10.2022'!H252</f>
        <v>5.1999999999999998E-3</v>
      </c>
      <c r="I285" s="9">
        <f t="shared" si="83"/>
        <v>4.5100000000000001E-2</v>
      </c>
    </row>
    <row r="286" spans="1:9">
      <c r="A286" s="3">
        <v>3</v>
      </c>
      <c r="B286" s="3" t="s">
        <v>21</v>
      </c>
      <c r="C286" s="9">
        <f t="shared" si="80"/>
        <v>4.4000000000000003E-3</v>
      </c>
      <c r="D286" s="9">
        <f t="shared" si="81"/>
        <v>4.9240161921826264E-3</v>
      </c>
      <c r="E286" s="9">
        <v>3.7100000000000001E-2</v>
      </c>
      <c r="F286" s="13">
        <f t="shared" si="82"/>
        <v>3.9899999999999998E-2</v>
      </c>
      <c r="G286" s="8">
        <f>'[1]TARIFNE STAVKE od 01.10.2022'!F253</f>
        <v>4.0000000000000001E-3</v>
      </c>
      <c r="H286" s="8">
        <f>'TARIFNE STAVKE od 01.10.2022'!H253</f>
        <v>4.4000000000000003E-3</v>
      </c>
      <c r="I286" s="9">
        <f t="shared" si="83"/>
        <v>4.4299999999999999E-2</v>
      </c>
    </row>
    <row r="287" spans="1:9">
      <c r="A287" s="3">
        <v>4</v>
      </c>
      <c r="B287" s="3" t="s">
        <v>22</v>
      </c>
      <c r="C287" s="9">
        <f t="shared" si="80"/>
        <v>4.4000000000000003E-3</v>
      </c>
      <c r="D287" s="9">
        <f t="shared" si="81"/>
        <v>4.9240161921826264E-3</v>
      </c>
      <c r="E287" s="9">
        <v>3.7100000000000001E-2</v>
      </c>
      <c r="F287" s="13">
        <f t="shared" si="82"/>
        <v>3.9899999999999998E-2</v>
      </c>
      <c r="G287" s="8">
        <f>'[1]TARIFNE STAVKE od 01.10.2022'!F254</f>
        <v>3.8E-3</v>
      </c>
      <c r="H287" s="8">
        <f>'TARIFNE STAVKE od 01.10.2022'!H254</f>
        <v>4.1999999999999997E-3</v>
      </c>
      <c r="I287" s="9">
        <f t="shared" si="83"/>
        <v>4.41E-2</v>
      </c>
    </row>
    <row r="288" spans="1:9">
      <c r="A288" s="3">
        <v>5</v>
      </c>
      <c r="B288" s="3" t="s">
        <v>23</v>
      </c>
      <c r="C288" s="9">
        <f t="shared" si="80"/>
        <v>4.4000000000000003E-3</v>
      </c>
      <c r="D288" s="9">
        <f t="shared" si="81"/>
        <v>4.9240161921826264E-3</v>
      </c>
      <c r="E288" s="9">
        <v>3.7100000000000001E-2</v>
      </c>
      <c r="F288" s="13">
        <f t="shared" si="82"/>
        <v>3.9899999999999998E-2</v>
      </c>
      <c r="G288" s="8">
        <f>'[1]TARIFNE STAVKE od 01.10.2022'!F255</f>
        <v>3.5000000000000001E-3</v>
      </c>
      <c r="H288" s="8">
        <f>'TARIFNE STAVKE od 01.10.2022'!H255</f>
        <v>3.8999999999999998E-3</v>
      </c>
      <c r="I288" s="9">
        <f t="shared" si="83"/>
        <v>4.3799999999999999E-2</v>
      </c>
    </row>
    <row r="289" spans="1:9">
      <c r="A289" s="3">
        <v>6</v>
      </c>
      <c r="B289" s="3" t="s">
        <v>24</v>
      </c>
      <c r="C289" s="9">
        <f t="shared" si="80"/>
        <v>4.4000000000000003E-3</v>
      </c>
      <c r="D289" s="9">
        <f t="shared" si="81"/>
        <v>4.9240161921826264E-3</v>
      </c>
      <c r="E289" s="9">
        <v>3.7100000000000001E-2</v>
      </c>
      <c r="F289" s="13">
        <f t="shared" si="82"/>
        <v>3.9899999999999998E-2</v>
      </c>
      <c r="G289" s="8">
        <f>'[1]TARIFNE STAVKE od 01.10.2022'!F256</f>
        <v>3.3E-3</v>
      </c>
      <c r="H289" s="8">
        <f>'TARIFNE STAVKE od 01.10.2022'!H256</f>
        <v>3.7000000000000002E-3</v>
      </c>
      <c r="I289" s="9">
        <f t="shared" si="83"/>
        <v>4.36E-2</v>
      </c>
    </row>
    <row r="290" spans="1:9">
      <c r="A290" s="3">
        <v>7</v>
      </c>
      <c r="B290" s="3" t="s">
        <v>25</v>
      </c>
      <c r="C290" s="9">
        <f t="shared" si="80"/>
        <v>4.4000000000000003E-3</v>
      </c>
      <c r="D290" s="9">
        <f t="shared" si="81"/>
        <v>4.9240161921826264E-3</v>
      </c>
      <c r="E290" s="9">
        <v>3.7100000000000001E-2</v>
      </c>
      <c r="F290" s="13">
        <f t="shared" si="82"/>
        <v>3.9899999999999998E-2</v>
      </c>
      <c r="G290" s="8">
        <f>'[1]TARIFNE STAVKE od 01.10.2022'!F257</f>
        <v>3.0999999999999999E-3</v>
      </c>
      <c r="H290" s="8">
        <f>'TARIFNE STAVKE od 01.10.2022'!H257</f>
        <v>3.3999999999999998E-3</v>
      </c>
      <c r="I290" s="9">
        <f t="shared" si="83"/>
        <v>4.3299999999999998E-2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84">ROUND(D296*0.901,4)</f>
        <v>3.5000000000000001E-3</v>
      </c>
      <c r="D296" s="9">
        <f t="shared" ref="D296:D301" si="85">E296/$G$9</f>
        <v>3.9153228482314683E-3</v>
      </c>
      <c r="E296" s="9">
        <v>2.9499999999999998E-2</v>
      </c>
      <c r="F296" s="13">
        <f t="shared" ref="F296:F301" si="86">C296+$C$9</f>
        <v>3.9E-2</v>
      </c>
      <c r="G296" s="76">
        <f>'[1]TARIFNE STAVKE od 01.10.2022'!F261</f>
        <v>3.3E-3</v>
      </c>
      <c r="H296" s="76">
        <f>'TARIFNE STAVKE od 01.10.2022'!H261</f>
        <v>4.0000000000000001E-3</v>
      </c>
      <c r="I296" s="9">
        <f t="shared" ref="I296:I301" si="87">(F296+H296)</f>
        <v>4.2999999999999997E-2</v>
      </c>
    </row>
    <row r="297" spans="1:9">
      <c r="A297" s="3">
        <v>2</v>
      </c>
      <c r="B297" s="3" t="s">
        <v>20</v>
      </c>
      <c r="C297" s="9">
        <f t="shared" si="84"/>
        <v>3.5000000000000001E-3</v>
      </c>
      <c r="D297" s="9">
        <f t="shared" si="85"/>
        <v>3.9153228482314683E-3</v>
      </c>
      <c r="E297" s="9">
        <v>2.9499999999999998E-2</v>
      </c>
      <c r="F297" s="13">
        <f t="shared" si="86"/>
        <v>3.9E-2</v>
      </c>
      <c r="G297" s="76">
        <f>'[1]TARIFNE STAVKE od 01.10.2022'!F262</f>
        <v>3.3E-3</v>
      </c>
      <c r="H297" s="76">
        <f>'TARIFNE STAVKE od 01.10.2022'!H262</f>
        <v>4.0000000000000001E-3</v>
      </c>
      <c r="I297" s="9">
        <f t="shared" si="87"/>
        <v>4.2999999999999997E-2</v>
      </c>
    </row>
    <row r="298" spans="1:9">
      <c r="A298" s="3">
        <v>3</v>
      </c>
      <c r="B298" s="3" t="s">
        <v>21</v>
      </c>
      <c r="C298" s="9">
        <f t="shared" si="84"/>
        <v>3.5000000000000001E-3</v>
      </c>
      <c r="D298" s="9">
        <f t="shared" si="85"/>
        <v>3.9153228482314683E-3</v>
      </c>
      <c r="E298" s="9">
        <v>2.9499999999999998E-2</v>
      </c>
      <c r="F298" s="13">
        <f t="shared" si="86"/>
        <v>3.9E-2</v>
      </c>
      <c r="G298" s="76">
        <f>'[1]TARIFNE STAVKE od 01.10.2022'!F263</f>
        <v>3.3E-3</v>
      </c>
      <c r="H298" s="76">
        <f>'TARIFNE STAVKE od 01.10.2022'!H263</f>
        <v>4.0000000000000001E-3</v>
      </c>
      <c r="I298" s="9">
        <f t="shared" si="87"/>
        <v>4.2999999999999997E-2</v>
      </c>
    </row>
    <row r="299" spans="1:9">
      <c r="A299" s="3">
        <v>4</v>
      </c>
      <c r="B299" s="3" t="s">
        <v>22</v>
      </c>
      <c r="C299" s="9">
        <f t="shared" si="84"/>
        <v>3.5000000000000001E-3</v>
      </c>
      <c r="D299" s="9">
        <f t="shared" si="85"/>
        <v>3.9153228482314683E-3</v>
      </c>
      <c r="E299" s="9">
        <v>2.9499999999999998E-2</v>
      </c>
      <c r="F299" s="13">
        <f t="shared" si="86"/>
        <v>3.9E-2</v>
      </c>
      <c r="G299" s="76">
        <f>'[1]TARIFNE STAVKE od 01.10.2022'!F264</f>
        <v>3.2000000000000002E-3</v>
      </c>
      <c r="H299" s="76">
        <f>'TARIFNE STAVKE od 01.10.2022'!H264</f>
        <v>3.8E-3</v>
      </c>
      <c r="I299" s="9">
        <f t="shared" si="87"/>
        <v>4.2799999999999998E-2</v>
      </c>
    </row>
    <row r="300" spans="1:9">
      <c r="A300" s="3">
        <v>5</v>
      </c>
      <c r="B300" s="3" t="s">
        <v>23</v>
      </c>
      <c r="C300" s="9">
        <f t="shared" si="84"/>
        <v>3.5000000000000001E-3</v>
      </c>
      <c r="D300" s="9">
        <f t="shared" si="85"/>
        <v>3.9153228482314683E-3</v>
      </c>
      <c r="E300" s="9">
        <v>2.9499999999999998E-2</v>
      </c>
      <c r="F300" s="13">
        <f t="shared" si="86"/>
        <v>3.9E-2</v>
      </c>
      <c r="G300" s="76">
        <f>'[1]TARIFNE STAVKE od 01.10.2022'!F265</f>
        <v>3.0000000000000001E-3</v>
      </c>
      <c r="H300" s="76">
        <f>'TARIFNE STAVKE od 01.10.2022'!H265</f>
        <v>3.5999999999999999E-3</v>
      </c>
      <c r="I300" s="9">
        <f t="shared" si="87"/>
        <v>4.2599999999999999E-2</v>
      </c>
    </row>
    <row r="301" spans="1:9">
      <c r="A301" s="3">
        <v>6</v>
      </c>
      <c r="B301" s="3" t="s">
        <v>24</v>
      </c>
      <c r="C301" s="9">
        <f t="shared" si="84"/>
        <v>3.5000000000000001E-3</v>
      </c>
      <c r="D301" s="9">
        <f t="shared" si="85"/>
        <v>3.9153228482314683E-3</v>
      </c>
      <c r="E301" s="9">
        <v>2.9499999999999998E-2</v>
      </c>
      <c r="F301" s="13">
        <f t="shared" si="86"/>
        <v>3.9E-2</v>
      </c>
      <c r="G301" s="76">
        <f>'[1]TARIFNE STAVKE od 01.10.2022'!F266</f>
        <v>2.8E-3</v>
      </c>
      <c r="H301" s="76">
        <f>'TARIFNE STAVKE od 01.10.2022'!H266</f>
        <v>3.3999999999999998E-3</v>
      </c>
      <c r="I301" s="9">
        <f t="shared" si="87"/>
        <v>4.24E-2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88">ROUND(D307*0.901,4)</f>
        <v>3.5999999999999999E-3</v>
      </c>
      <c r="D307" s="9">
        <f t="shared" ref="D307:D311" si="89">E307/$G$9</f>
        <v>4.0347733758046315E-3</v>
      </c>
      <c r="E307" s="9">
        <v>3.04E-2</v>
      </c>
      <c r="F307" s="13">
        <f>C307+$C$9</f>
        <v>3.9099999999999996E-2</v>
      </c>
      <c r="G307" s="76">
        <f>'[1]TARIFNE STAVKE od 01.10.2022'!F270</f>
        <v>6.1000000000000004E-3</v>
      </c>
      <c r="H307" s="76">
        <f>'TARIFNE STAVKE od 01.10.2022'!H270</f>
        <v>6.7000000000000002E-3</v>
      </c>
      <c r="I307" s="9">
        <f>(F307+H307)</f>
        <v>4.5799999999999993E-2</v>
      </c>
    </row>
    <row r="308" spans="1:9">
      <c r="A308" s="3">
        <v>2</v>
      </c>
      <c r="B308" s="3" t="s">
        <v>20</v>
      </c>
      <c r="C308" s="9">
        <f t="shared" si="88"/>
        <v>3.5999999999999999E-3</v>
      </c>
      <c r="D308" s="9">
        <f t="shared" si="89"/>
        <v>4.0347733758046315E-3</v>
      </c>
      <c r="E308" s="9">
        <v>3.04E-2</v>
      </c>
      <c r="F308" s="13">
        <f>C308+$C$9</f>
        <v>3.9099999999999996E-2</v>
      </c>
      <c r="G308" s="76">
        <f>'[1]TARIFNE STAVKE od 01.10.2022'!F271</f>
        <v>5.1000000000000004E-3</v>
      </c>
      <c r="H308" s="76">
        <f>'TARIFNE STAVKE od 01.10.2022'!H271</f>
        <v>5.5999999999999999E-3</v>
      </c>
      <c r="I308" s="9">
        <f>(F308+H308)</f>
        <v>4.4699999999999997E-2</v>
      </c>
    </row>
    <row r="309" spans="1:9">
      <c r="A309" s="3">
        <v>3</v>
      </c>
      <c r="B309" s="3" t="s">
        <v>21</v>
      </c>
      <c r="C309" s="9">
        <f t="shared" si="88"/>
        <v>3.5999999999999999E-3</v>
      </c>
      <c r="D309" s="9">
        <f t="shared" si="89"/>
        <v>4.0347733758046315E-3</v>
      </c>
      <c r="E309" s="9">
        <v>3.04E-2</v>
      </c>
      <c r="F309" s="13">
        <f>C309+$C$9</f>
        <v>3.9099999999999996E-2</v>
      </c>
      <c r="G309" s="76">
        <f>'[1]TARIFNE STAVKE od 01.10.2022'!F272</f>
        <v>4.7999999999999996E-3</v>
      </c>
      <c r="H309" s="76">
        <f>'TARIFNE STAVKE od 01.10.2022'!H272</f>
        <v>5.3E-3</v>
      </c>
      <c r="I309" s="9">
        <f>(F309+H309)</f>
        <v>4.4399999999999995E-2</v>
      </c>
    </row>
    <row r="310" spans="1:9">
      <c r="A310" s="3">
        <v>4</v>
      </c>
      <c r="B310" s="3" t="s">
        <v>22</v>
      </c>
      <c r="C310" s="9">
        <f t="shared" si="88"/>
        <v>3.5999999999999999E-3</v>
      </c>
      <c r="D310" s="9">
        <f t="shared" si="89"/>
        <v>4.0347733758046315E-3</v>
      </c>
      <c r="E310" s="9">
        <v>3.04E-2</v>
      </c>
      <c r="F310" s="13">
        <f>C310+$C$9</f>
        <v>3.9099999999999996E-2</v>
      </c>
      <c r="G310" s="76">
        <f>'[1]TARIFNE STAVKE od 01.10.2022'!F273</f>
        <v>4.5999999999999999E-3</v>
      </c>
      <c r="H310" s="76">
        <f>'TARIFNE STAVKE od 01.10.2022'!H273</f>
        <v>5.0000000000000001E-3</v>
      </c>
      <c r="I310" s="9">
        <f>(F310+H310)</f>
        <v>4.4099999999999993E-2</v>
      </c>
    </row>
    <row r="311" spans="1:9">
      <c r="A311" s="3">
        <v>5</v>
      </c>
      <c r="B311" s="3" t="s">
        <v>23</v>
      </c>
      <c r="C311" s="9">
        <f t="shared" si="88"/>
        <v>3.5999999999999999E-3</v>
      </c>
      <c r="D311" s="9">
        <f t="shared" si="89"/>
        <v>4.0347733758046315E-3</v>
      </c>
      <c r="E311" s="9">
        <v>3.04E-2</v>
      </c>
      <c r="F311" s="13">
        <f>C311+$C$9</f>
        <v>3.9099999999999996E-2</v>
      </c>
      <c r="G311" s="76">
        <f>'[1]TARIFNE STAVKE od 01.10.2022'!F274</f>
        <v>4.3E-3</v>
      </c>
      <c r="H311" s="76">
        <f>'TARIFNE STAVKE od 01.10.2022'!H274</f>
        <v>4.7000000000000002E-3</v>
      </c>
      <c r="I311" s="9">
        <f>(F311+H311)</f>
        <v>4.3799999999999999E-2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90">ROUND(D313*0.901,4)</f>
        <v>3.5999999999999999E-3</v>
      </c>
      <c r="D313" s="9">
        <f t="shared" ref="D313:D315" si="91">E313/$G$9</f>
        <v>4.0347733758046315E-3</v>
      </c>
      <c r="E313" s="9">
        <v>3.04E-2</v>
      </c>
      <c r="F313" s="13">
        <f>C313+$C$9</f>
        <v>3.9099999999999996E-2</v>
      </c>
      <c r="G313" s="76">
        <f>'[1]TARIFNE STAVKE od 01.10.2022'!F278</f>
        <v>6.0000000000000001E-3</v>
      </c>
      <c r="H313" s="76">
        <f>'TARIFNE STAVKE od 01.10.2022'!H278</f>
        <v>5.8999999999999999E-3</v>
      </c>
      <c r="I313" s="9">
        <f>(F313+H313)</f>
        <v>4.4999999999999998E-2</v>
      </c>
    </row>
    <row r="314" spans="1:9">
      <c r="A314" s="3">
        <v>2</v>
      </c>
      <c r="B314" s="3" t="s">
        <v>22</v>
      </c>
      <c r="C314" s="9">
        <f t="shared" si="90"/>
        <v>3.5999999999999999E-3</v>
      </c>
      <c r="D314" s="9">
        <f t="shared" si="91"/>
        <v>4.0347733758046315E-3</v>
      </c>
      <c r="E314" s="9">
        <v>3.04E-2</v>
      </c>
      <c r="F314" s="13">
        <f>C314+$C$9</f>
        <v>3.9099999999999996E-2</v>
      </c>
      <c r="G314" s="76">
        <f>'[1]TARIFNE STAVKE od 01.10.2022'!F279</f>
        <v>5.7000000000000002E-3</v>
      </c>
      <c r="H314" s="76">
        <f>'TARIFNE STAVKE od 01.10.2022'!H279</f>
        <v>5.5999999999999999E-3</v>
      </c>
      <c r="I314" s="9">
        <f>(F314+H314)</f>
        <v>4.4699999999999997E-2</v>
      </c>
    </row>
    <row r="315" spans="1:9">
      <c r="A315" s="3">
        <v>3</v>
      </c>
      <c r="B315" s="3" t="s">
        <v>23</v>
      </c>
      <c r="C315" s="9">
        <f t="shared" si="90"/>
        <v>3.5999999999999999E-3</v>
      </c>
      <c r="D315" s="9">
        <f t="shared" si="91"/>
        <v>4.0347733758046315E-3</v>
      </c>
      <c r="E315" s="9">
        <v>3.04E-2</v>
      </c>
      <c r="F315" s="13">
        <f>C315+$C$9</f>
        <v>3.9099999999999996E-2</v>
      </c>
      <c r="G315" s="76">
        <f>'[1]TARIFNE STAVKE od 01.10.2022'!F280</f>
        <v>5.4000000000000003E-3</v>
      </c>
      <c r="H315" s="76">
        <f>'TARIFNE STAVKE od 01.10.2022'!H280</f>
        <v>5.3E-3</v>
      </c>
      <c r="I315" s="9">
        <f>(F315+H315)</f>
        <v>4.4399999999999995E-2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92">ROUND(D321*0.901,4)</f>
        <v>3.3E-3</v>
      </c>
      <c r="D321" s="9">
        <f t="shared" ref="D321:D325" si="93">E321/$G$9</f>
        <v>3.7029663547680667E-3</v>
      </c>
      <c r="E321" s="9">
        <v>2.7900000000000001E-2</v>
      </c>
      <c r="F321" s="13">
        <f>C321+$C$9</f>
        <v>3.8799999999999994E-2</v>
      </c>
      <c r="G321" s="76">
        <f>'[1]TARIFNE STAVKE od 01.10.2022'!F284</f>
        <v>1.2999999999999999E-2</v>
      </c>
      <c r="H321" s="76">
        <f>'TARIFNE STAVKE od 01.10.2022'!H284</f>
        <v>1.4200000000000001E-2</v>
      </c>
      <c r="I321" s="9">
        <f>(F321+H321)</f>
        <v>5.2999999999999992E-2</v>
      </c>
    </row>
    <row r="322" spans="1:9">
      <c r="A322" s="3">
        <v>2</v>
      </c>
      <c r="B322" s="3" t="s">
        <v>20</v>
      </c>
      <c r="C322" s="9">
        <f t="shared" si="92"/>
        <v>3.3E-3</v>
      </c>
      <c r="D322" s="9">
        <f t="shared" si="93"/>
        <v>3.7029663547680667E-3</v>
      </c>
      <c r="E322" s="9">
        <v>2.7900000000000001E-2</v>
      </c>
      <c r="F322" s="13">
        <f>C322+$C$9</f>
        <v>3.8799999999999994E-2</v>
      </c>
      <c r="G322" s="76">
        <f>'[1]TARIFNE STAVKE od 01.10.2022'!F285</f>
        <v>1.18E-2</v>
      </c>
      <c r="H322" s="76">
        <f>'TARIFNE STAVKE od 01.10.2022'!H285</f>
        <v>1.29E-2</v>
      </c>
      <c r="I322" s="9">
        <f>(F322+H322)</f>
        <v>5.1699999999999996E-2</v>
      </c>
    </row>
    <row r="323" spans="1:9">
      <c r="A323" s="3">
        <v>3</v>
      </c>
      <c r="B323" s="3" t="s">
        <v>21</v>
      </c>
      <c r="C323" s="9">
        <f t="shared" si="92"/>
        <v>3.3E-3</v>
      </c>
      <c r="D323" s="9">
        <f t="shared" si="93"/>
        <v>3.7029663547680667E-3</v>
      </c>
      <c r="E323" s="9">
        <v>2.7900000000000001E-2</v>
      </c>
      <c r="F323" s="13">
        <f>C323+$C$9</f>
        <v>3.8799999999999994E-2</v>
      </c>
      <c r="G323" s="76">
        <f>'[1]TARIFNE STAVKE od 01.10.2022'!F286</f>
        <v>1.18E-2</v>
      </c>
      <c r="H323" s="76">
        <f>'TARIFNE STAVKE od 01.10.2022'!H286</f>
        <v>1.29E-2</v>
      </c>
      <c r="I323" s="9">
        <f>(F323+H323)</f>
        <v>5.1699999999999996E-2</v>
      </c>
    </row>
    <row r="324" spans="1:9">
      <c r="A324" s="3">
        <v>4</v>
      </c>
      <c r="B324" s="3" t="s">
        <v>22</v>
      </c>
      <c r="C324" s="9">
        <f t="shared" si="92"/>
        <v>3.3E-3</v>
      </c>
      <c r="D324" s="9">
        <f t="shared" si="93"/>
        <v>3.7029663547680667E-3</v>
      </c>
      <c r="E324" s="9">
        <v>2.7900000000000001E-2</v>
      </c>
      <c r="F324" s="13">
        <f>C324+$C$9</f>
        <v>3.8799999999999994E-2</v>
      </c>
      <c r="G324" s="76">
        <f>'[1]TARIFNE STAVKE od 01.10.2022'!F287</f>
        <v>1.12E-2</v>
      </c>
      <c r="H324" s="76">
        <f>'TARIFNE STAVKE od 01.10.2022'!H287</f>
        <v>1.2200000000000001E-2</v>
      </c>
      <c r="I324" s="9">
        <f>(F324+H324)</f>
        <v>5.0999999999999997E-2</v>
      </c>
    </row>
    <row r="325" spans="1:9">
      <c r="A325" s="3">
        <v>5</v>
      </c>
      <c r="B325" s="3" t="s">
        <v>23</v>
      </c>
      <c r="C325" s="9">
        <f t="shared" si="92"/>
        <v>3.3E-3</v>
      </c>
      <c r="D325" s="9">
        <f t="shared" si="93"/>
        <v>3.7029663547680667E-3</v>
      </c>
      <c r="E325" s="9">
        <v>2.7900000000000001E-2</v>
      </c>
      <c r="F325" s="13">
        <f>C325+$C$9</f>
        <v>3.8799999999999994E-2</v>
      </c>
      <c r="G325" s="76">
        <f>'[1]TARIFNE STAVKE od 01.10.2022'!F288</f>
        <v>1.06E-2</v>
      </c>
      <c r="H325" s="76">
        <f>'TARIFNE STAVKE od 01.10.2022'!H288</f>
        <v>1.1599999999999999E-2</v>
      </c>
      <c r="I325" s="9">
        <f>(F325+H325)</f>
        <v>5.0399999999999993E-2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94">ROUND(D331*0.901,4)</f>
        <v>3.3E-3</v>
      </c>
      <c r="D331" s="9">
        <f t="shared" ref="D331:D336" si="95">E331/$G$9</f>
        <v>3.7029663547680667E-3</v>
      </c>
      <c r="E331" s="9">
        <v>2.7900000000000001E-2</v>
      </c>
      <c r="F331" s="13">
        <f t="shared" ref="F331:F336" si="96">C331+$C$9</f>
        <v>3.8799999999999994E-2</v>
      </c>
      <c r="G331" s="8">
        <f>'[1]TARIFNE STAVKE od 01.10.2022'!F292</f>
        <v>1.2999999999999999E-2</v>
      </c>
      <c r="H331" s="8">
        <f>'TARIFNE STAVKE od 01.10.2022'!H292</f>
        <v>1.32E-2</v>
      </c>
      <c r="I331" s="9">
        <f t="shared" ref="I331:I336" si="97">(F331+H331)</f>
        <v>5.1999999999999991E-2</v>
      </c>
    </row>
    <row r="332" spans="1:9">
      <c r="A332" s="3">
        <v>2</v>
      </c>
      <c r="B332" s="3" t="s">
        <v>20</v>
      </c>
      <c r="C332" s="9">
        <f t="shared" si="94"/>
        <v>3.3E-3</v>
      </c>
      <c r="D332" s="9">
        <f t="shared" si="95"/>
        <v>3.7029663547680667E-3</v>
      </c>
      <c r="E332" s="9">
        <v>2.7900000000000001E-2</v>
      </c>
      <c r="F332" s="13">
        <f t="shared" si="96"/>
        <v>3.8799999999999994E-2</v>
      </c>
      <c r="G332" s="8">
        <f>'[1]TARIFNE STAVKE od 01.10.2022'!F293</f>
        <v>1.18E-2</v>
      </c>
      <c r="H332" s="8">
        <f>'TARIFNE STAVKE od 01.10.2022'!H293</f>
        <v>1.2E-2</v>
      </c>
      <c r="I332" s="9">
        <f t="shared" si="97"/>
        <v>5.0799999999999998E-2</v>
      </c>
    </row>
    <row r="333" spans="1:9">
      <c r="A333" s="3">
        <v>3</v>
      </c>
      <c r="B333" s="3" t="s">
        <v>21</v>
      </c>
      <c r="C333" s="9">
        <f t="shared" si="94"/>
        <v>3.3E-3</v>
      </c>
      <c r="D333" s="9">
        <f t="shared" si="95"/>
        <v>3.7029663547680667E-3</v>
      </c>
      <c r="E333" s="9">
        <v>2.7900000000000001E-2</v>
      </c>
      <c r="F333" s="13">
        <f t="shared" si="96"/>
        <v>3.8799999999999994E-2</v>
      </c>
      <c r="G333" s="8">
        <f>'[1]TARIFNE STAVKE od 01.10.2022'!F294</f>
        <v>1.18E-2</v>
      </c>
      <c r="H333" s="8">
        <f>'TARIFNE STAVKE od 01.10.2022'!H294</f>
        <v>1.2E-2</v>
      </c>
      <c r="I333" s="9">
        <f t="shared" si="97"/>
        <v>5.0799999999999998E-2</v>
      </c>
    </row>
    <row r="334" spans="1:9">
      <c r="A334" s="3">
        <v>4</v>
      </c>
      <c r="B334" s="3" t="s">
        <v>22</v>
      </c>
      <c r="C334" s="9">
        <f t="shared" si="94"/>
        <v>3.3E-3</v>
      </c>
      <c r="D334" s="9">
        <f t="shared" si="95"/>
        <v>3.7029663547680667E-3</v>
      </c>
      <c r="E334" s="9">
        <v>2.7900000000000001E-2</v>
      </c>
      <c r="F334" s="13">
        <f t="shared" si="96"/>
        <v>3.8799999999999994E-2</v>
      </c>
      <c r="G334" s="8">
        <f>'[1]TARIFNE STAVKE od 01.10.2022'!F295</f>
        <v>1.12E-2</v>
      </c>
      <c r="H334" s="8">
        <f>'TARIFNE STAVKE od 01.10.2022'!H295</f>
        <v>1.14E-2</v>
      </c>
      <c r="I334" s="9">
        <f t="shared" si="97"/>
        <v>5.0199999999999995E-2</v>
      </c>
    </row>
    <row r="335" spans="1:9">
      <c r="A335" s="3">
        <v>5</v>
      </c>
      <c r="B335" s="3" t="s">
        <v>23</v>
      </c>
      <c r="C335" s="9">
        <f t="shared" si="94"/>
        <v>3.3E-3</v>
      </c>
      <c r="D335" s="9">
        <f t="shared" si="95"/>
        <v>3.7029663547680667E-3</v>
      </c>
      <c r="E335" s="9">
        <v>2.7900000000000001E-2</v>
      </c>
      <c r="F335" s="13">
        <f t="shared" si="96"/>
        <v>3.8799999999999994E-2</v>
      </c>
      <c r="G335" s="8">
        <f>'[1]TARIFNE STAVKE od 01.10.2022'!F296</f>
        <v>1.06E-2</v>
      </c>
      <c r="H335" s="8">
        <f>'TARIFNE STAVKE od 01.10.2022'!H296</f>
        <v>1.0800000000000001E-2</v>
      </c>
      <c r="I335" s="9">
        <f t="shared" si="97"/>
        <v>4.9599999999999991E-2</v>
      </c>
    </row>
    <row r="336" spans="1:9">
      <c r="A336" s="3">
        <v>6</v>
      </c>
      <c r="B336" s="3" t="s">
        <v>24</v>
      </c>
      <c r="C336" s="9">
        <f t="shared" si="94"/>
        <v>3.3E-3</v>
      </c>
      <c r="D336" s="9">
        <f t="shared" si="95"/>
        <v>3.7029663547680667E-3</v>
      </c>
      <c r="E336" s="9">
        <v>2.7900000000000001E-2</v>
      </c>
      <c r="F336" s="13">
        <f t="shared" si="96"/>
        <v>3.8799999999999994E-2</v>
      </c>
      <c r="G336" s="8">
        <f>'[1]TARIFNE STAVKE od 01.10.2022'!F297</f>
        <v>0.01</v>
      </c>
      <c r="H336" s="8">
        <f>'TARIFNE STAVKE od 01.10.2022'!H297</f>
        <v>1.0200000000000001E-2</v>
      </c>
      <c r="I336" s="9">
        <f t="shared" si="97"/>
        <v>4.8999999999999995E-2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98">ROUND(D342*0.901,4)</f>
        <v>3.3E-3</v>
      </c>
      <c r="D342" s="9">
        <f t="shared" ref="D342:D344" si="99">E342/$G$9</f>
        <v>3.7029663547680667E-3</v>
      </c>
      <c r="E342" s="9">
        <v>2.7900000000000001E-2</v>
      </c>
      <c r="F342" s="13">
        <f>C342+$C$9</f>
        <v>3.8799999999999994E-2</v>
      </c>
      <c r="G342" s="8">
        <f>'[1]TARIFNE STAVKE od 01.10.2022'!F301</f>
        <v>1.04E-2</v>
      </c>
      <c r="H342" s="8">
        <f>'TARIFNE STAVKE od 01.10.2022'!H301</f>
        <v>1.01E-2</v>
      </c>
      <c r="I342" s="9">
        <f>(F342+H342)</f>
        <v>4.8899999999999992E-2</v>
      </c>
    </row>
    <row r="343" spans="1:9">
      <c r="A343" s="3">
        <v>2</v>
      </c>
      <c r="B343" s="3" t="s">
        <v>25</v>
      </c>
      <c r="C343" s="9">
        <f t="shared" si="98"/>
        <v>3.3E-3</v>
      </c>
      <c r="D343" s="9">
        <f t="shared" si="99"/>
        <v>3.7029663547680667E-3</v>
      </c>
      <c r="E343" s="9">
        <v>2.7900000000000001E-2</v>
      </c>
      <c r="F343" s="13">
        <f>C343+$C$9</f>
        <v>3.8799999999999994E-2</v>
      </c>
      <c r="G343" s="8">
        <f>'[1]TARIFNE STAVKE od 01.10.2022'!F302</f>
        <v>9.1999999999999998E-3</v>
      </c>
      <c r="H343" s="8">
        <f>'TARIFNE STAVKE od 01.10.2022'!H302</f>
        <v>8.9999999999999993E-3</v>
      </c>
      <c r="I343" s="9">
        <f>(F343+H343)</f>
        <v>4.7799999999999995E-2</v>
      </c>
    </row>
    <row r="344" spans="1:9">
      <c r="A344" s="3">
        <v>3</v>
      </c>
      <c r="B344" s="3" t="s">
        <v>28</v>
      </c>
      <c r="C344" s="9">
        <f t="shared" si="98"/>
        <v>3.3E-3</v>
      </c>
      <c r="D344" s="9">
        <f t="shared" si="99"/>
        <v>3.7029663547680667E-3</v>
      </c>
      <c r="E344" s="9">
        <v>2.7900000000000001E-2</v>
      </c>
      <c r="F344" s="13">
        <f>C344+$C$9</f>
        <v>3.8799999999999994E-2</v>
      </c>
      <c r="G344" s="8">
        <f>'[1]TARIFNE STAVKE od 01.10.2022'!F303</f>
        <v>8.6E-3</v>
      </c>
      <c r="H344" s="8">
        <f>'TARIFNE STAVKE od 01.10.2022'!H303</f>
        <v>8.3999999999999995E-3</v>
      </c>
      <c r="I344" s="9">
        <f>(F344+H344)</f>
        <v>4.7199999999999992E-2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C2D323AC-27E5-4D97-A22A-040FA4C9E1A8}"/>
  </hyperlinks>
  <pageMargins left="0.39370078740157483" right="0.39370078740157483" top="1.0833333333333333" bottom="0.74803149606299213" header="0.31496062992125984" footer="0.31496062992125984"/>
  <pageSetup scale="60" orientation="portrait" r:id="rId2"/>
  <rowBreaks count="3" manualBreakCount="3">
    <brk id="52" max="16383" man="1"/>
    <brk id="100" max="16383" man="1"/>
    <brk id="1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500B-591B-464D-A11E-3ACD5E851B48}">
  <sheetPr codeName="Sheet6"/>
  <dimension ref="A1:I344"/>
  <sheetViews>
    <sheetView view="pageBreakPreview" zoomScaleNormal="100" zoomScaleSheetLayoutView="100" workbookViewId="0">
      <selection activeCell="L8" sqref="L8"/>
    </sheetView>
  </sheetViews>
  <sheetFormatPr defaultRowHeight="15"/>
  <cols>
    <col min="1" max="1" width="4" bestFit="1" customWidth="1"/>
    <col min="2" max="2" width="11.5703125" bestFit="1" customWidth="1"/>
    <col min="3" max="3" width="22.5703125" bestFit="1" customWidth="1"/>
    <col min="4" max="5" width="22.5703125" hidden="1" customWidth="1"/>
    <col min="6" max="6" width="30.140625" bestFit="1" customWidth="1"/>
    <col min="7" max="7" width="26.42578125" hidden="1" customWidth="1"/>
    <col min="8" max="8" width="26.42578125" customWidth="1"/>
    <col min="9" max="9" width="22.85546875" bestFit="1" customWidth="1"/>
  </cols>
  <sheetData>
    <row r="1" spans="1:9" ht="17.25">
      <c r="A1" s="113" t="s">
        <v>299</v>
      </c>
      <c r="B1" s="113"/>
      <c r="C1" s="113"/>
      <c r="D1" s="113"/>
      <c r="E1" s="113"/>
      <c r="F1" s="113"/>
      <c r="G1" s="113"/>
      <c r="H1" s="113"/>
      <c r="I1" s="113"/>
    </row>
    <row r="3" spans="1:9">
      <c r="A3" s="114" t="s">
        <v>1</v>
      </c>
      <c r="B3" s="114"/>
      <c r="C3" s="114"/>
      <c r="D3" s="114"/>
      <c r="E3" s="114"/>
      <c r="F3" s="114"/>
      <c r="G3" s="114"/>
    </row>
    <row r="4" spans="1:9" ht="1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</row>
    <row r="5" spans="1:9">
      <c r="A5" s="2"/>
      <c r="B5" s="2"/>
      <c r="C5" s="2"/>
      <c r="D5" s="2"/>
      <c r="E5" s="2"/>
      <c r="F5" s="2"/>
      <c r="G5" s="2"/>
    </row>
    <row r="6" spans="1:9" ht="15" customHeight="1">
      <c r="A6" s="115" t="s">
        <v>3</v>
      </c>
      <c r="B6" s="115"/>
      <c r="C6" s="115"/>
      <c r="D6" s="115"/>
      <c r="E6" s="115"/>
      <c r="F6" s="115"/>
      <c r="G6" s="115"/>
      <c r="H6" s="115"/>
      <c r="I6" s="115"/>
    </row>
    <row r="7" spans="1:9" ht="14.25" customHeight="1">
      <c r="A7" s="2"/>
      <c r="B7" s="2"/>
      <c r="C7" s="2"/>
      <c r="D7" s="2"/>
      <c r="E7" s="2"/>
      <c r="F7" s="2"/>
      <c r="G7" s="2"/>
    </row>
    <row r="8" spans="1:9" ht="72.75" customHeight="1">
      <c r="A8" s="115" t="s">
        <v>4</v>
      </c>
      <c r="B8" s="115"/>
      <c r="C8" s="115"/>
      <c r="D8" s="115"/>
      <c r="E8" s="115"/>
      <c r="F8" s="115"/>
      <c r="G8" s="115"/>
      <c r="H8" s="115"/>
      <c r="I8" s="115"/>
    </row>
    <row r="9" spans="1:9" ht="14.25" hidden="1" customHeight="1">
      <c r="A9" s="1" t="s">
        <v>5</v>
      </c>
      <c r="B9" s="12" t="s">
        <v>6</v>
      </c>
      <c r="C9" s="66">
        <v>4.2500000000000003E-2</v>
      </c>
      <c r="D9" s="66"/>
      <c r="E9" s="2"/>
      <c r="F9" s="2"/>
      <c r="G9" s="2">
        <v>7.5345000000000004</v>
      </c>
    </row>
    <row r="10" spans="1:9" ht="40.5" customHeight="1">
      <c r="A10" s="116" t="s">
        <v>275</v>
      </c>
      <c r="B10" s="116"/>
      <c r="C10" s="116"/>
      <c r="D10" s="116"/>
      <c r="E10" s="116"/>
      <c r="F10" s="116"/>
      <c r="G10" s="116"/>
      <c r="H10" s="116"/>
      <c r="I10" s="116"/>
    </row>
    <row r="11" spans="1:9">
      <c r="A11" s="112" t="s">
        <v>277</v>
      </c>
      <c r="B11" s="112"/>
      <c r="C11" s="112"/>
      <c r="D11" s="77"/>
      <c r="E11" s="78"/>
      <c r="F11" s="67" t="s">
        <v>276</v>
      </c>
    </row>
    <row r="13" spans="1:9">
      <c r="A13" s="80" t="s">
        <v>7</v>
      </c>
      <c r="B13" s="80"/>
      <c r="C13" s="80"/>
      <c r="D13" s="80"/>
      <c r="E13" s="80"/>
      <c r="F13" s="80"/>
      <c r="G13" s="80"/>
      <c r="H13" s="80"/>
      <c r="I13" s="80"/>
    </row>
    <row r="14" spans="1:9" ht="51">
      <c r="A14" s="3" t="s">
        <v>8</v>
      </c>
      <c r="B14" s="3" t="s">
        <v>9</v>
      </c>
      <c r="C14" s="4" t="s">
        <v>281</v>
      </c>
      <c r="D14" s="4" t="s">
        <v>282</v>
      </c>
      <c r="E14" s="4" t="s">
        <v>271</v>
      </c>
      <c r="F14" s="4" t="s">
        <v>283</v>
      </c>
      <c r="G14" s="4" t="s">
        <v>289</v>
      </c>
      <c r="H14" s="4" t="s">
        <v>284</v>
      </c>
      <c r="I14" s="4" t="s">
        <v>285</v>
      </c>
    </row>
    <row r="15" spans="1:9">
      <c r="A15" s="7"/>
      <c r="B15" s="7" t="s">
        <v>14</v>
      </c>
      <c r="C15" s="7" t="s">
        <v>15</v>
      </c>
      <c r="D15" s="7" t="s">
        <v>272</v>
      </c>
      <c r="E15" s="7" t="s">
        <v>286</v>
      </c>
      <c r="F15" s="7" t="s">
        <v>5</v>
      </c>
      <c r="G15" s="7" t="s">
        <v>16</v>
      </c>
      <c r="H15" s="7" t="s">
        <v>16</v>
      </c>
      <c r="I15" s="11" t="s">
        <v>17</v>
      </c>
    </row>
    <row r="16" spans="1:9" ht="15" customHeight="1">
      <c r="A16" s="83" t="s">
        <v>18</v>
      </c>
      <c r="B16" s="84"/>
      <c r="C16" s="84"/>
      <c r="D16" s="84"/>
      <c r="E16" s="84"/>
      <c r="F16" s="84"/>
      <c r="G16" s="84"/>
      <c r="H16" s="84"/>
      <c r="I16" s="84"/>
    </row>
    <row r="17" spans="1:9">
      <c r="A17" s="3">
        <v>1</v>
      </c>
      <c r="B17" s="3" t="s">
        <v>19</v>
      </c>
      <c r="C17" s="9">
        <f>ROUND(D17*0.901,4)</f>
        <v>3.5999999999999999E-3</v>
      </c>
      <c r="D17" s="9">
        <f>E17/$G$9</f>
        <v>3.941867409914394E-3</v>
      </c>
      <c r="E17" s="9">
        <v>2.9700000000000001E-2</v>
      </c>
      <c r="F17" s="13">
        <f t="shared" ref="F17:F23" si="0">C17+$C$9</f>
        <v>4.6100000000000002E-2</v>
      </c>
      <c r="G17" s="8">
        <f>'[1]TARIFNE STAVKE od 01.10.2022'!F6</f>
        <v>6.8999999999999999E-3</v>
      </c>
      <c r="H17" s="8">
        <f>'[1]TARIFNE STAVKE od 01.10.2022'!G6</f>
        <v>7.1000000000000004E-3</v>
      </c>
      <c r="I17" s="9">
        <f>(F17+H17)</f>
        <v>5.3200000000000004E-2</v>
      </c>
    </row>
    <row r="18" spans="1:9">
      <c r="A18" s="3">
        <v>2</v>
      </c>
      <c r="B18" s="3" t="s">
        <v>20</v>
      </c>
      <c r="C18" s="9">
        <f t="shared" ref="C18:C23" si="1">ROUND(D18*0.901,4)</f>
        <v>3.5999999999999999E-3</v>
      </c>
      <c r="D18" s="9">
        <f t="shared" ref="D18:D23" si="2">E18/$G$9</f>
        <v>3.941867409914394E-3</v>
      </c>
      <c r="E18" s="9">
        <v>2.9700000000000001E-2</v>
      </c>
      <c r="F18" s="13">
        <f>C18+$C$9</f>
        <v>4.6100000000000002E-2</v>
      </c>
      <c r="G18" s="8">
        <f>'[1]TARIFNE STAVKE od 01.10.2022'!F7</f>
        <v>5.3E-3</v>
      </c>
      <c r="H18" s="8">
        <f>'[1]TARIFNE STAVKE od 01.10.2022'!G7</f>
        <v>5.4999999999999997E-3</v>
      </c>
      <c r="I18" s="9">
        <f>(F18+H18)</f>
        <v>5.16E-2</v>
      </c>
    </row>
    <row r="19" spans="1:9">
      <c r="A19" s="3">
        <v>3</v>
      </c>
      <c r="B19" s="3" t="s">
        <v>21</v>
      </c>
      <c r="C19" s="9">
        <f t="shared" si="1"/>
        <v>3.5999999999999999E-3</v>
      </c>
      <c r="D19" s="9">
        <f t="shared" si="2"/>
        <v>3.941867409914394E-3</v>
      </c>
      <c r="E19" s="9">
        <v>2.9700000000000001E-2</v>
      </c>
      <c r="F19" s="13">
        <f t="shared" si="0"/>
        <v>4.6100000000000002E-2</v>
      </c>
      <c r="G19" s="8">
        <f>'[1]TARIFNE STAVKE od 01.10.2022'!F8</f>
        <v>5.1999999999999998E-3</v>
      </c>
      <c r="H19" s="8">
        <f>'[1]TARIFNE STAVKE od 01.10.2022'!G8</f>
        <v>5.4000000000000003E-3</v>
      </c>
      <c r="I19" s="9">
        <f t="shared" ref="I19:I23" si="3">(F19+H19)</f>
        <v>5.1500000000000004E-2</v>
      </c>
    </row>
    <row r="20" spans="1:9">
      <c r="A20" s="3">
        <v>4</v>
      </c>
      <c r="B20" s="3" t="s">
        <v>22</v>
      </c>
      <c r="C20" s="9">
        <f t="shared" si="1"/>
        <v>3.5999999999999999E-3</v>
      </c>
      <c r="D20" s="9">
        <f t="shared" si="2"/>
        <v>3.941867409914394E-3</v>
      </c>
      <c r="E20" s="9">
        <v>2.9700000000000001E-2</v>
      </c>
      <c r="F20" s="13">
        <f t="shared" si="0"/>
        <v>4.6100000000000002E-2</v>
      </c>
      <c r="G20" s="8">
        <f>'[1]TARIFNE STAVKE od 01.10.2022'!F9</f>
        <v>5.0000000000000001E-3</v>
      </c>
      <c r="H20" s="8">
        <f>'[1]TARIFNE STAVKE od 01.10.2022'!G9</f>
        <v>5.1999999999999998E-3</v>
      </c>
      <c r="I20" s="9">
        <f t="shared" si="3"/>
        <v>5.1299999999999998E-2</v>
      </c>
    </row>
    <row r="21" spans="1:9">
      <c r="A21" s="3">
        <v>5</v>
      </c>
      <c r="B21" s="3" t="s">
        <v>23</v>
      </c>
      <c r="C21" s="9">
        <f t="shared" si="1"/>
        <v>3.5999999999999999E-3</v>
      </c>
      <c r="D21" s="9">
        <f t="shared" si="2"/>
        <v>3.941867409914394E-3</v>
      </c>
      <c r="E21" s="9">
        <v>2.9700000000000001E-2</v>
      </c>
      <c r="F21" s="13">
        <f t="shared" si="0"/>
        <v>4.6100000000000002E-2</v>
      </c>
      <c r="G21" s="8">
        <f>'[1]TARIFNE STAVKE od 01.10.2022'!F10</f>
        <v>4.7999999999999996E-3</v>
      </c>
      <c r="H21" s="8">
        <f>'[1]TARIFNE STAVKE od 01.10.2022'!G10</f>
        <v>4.8999999999999998E-3</v>
      </c>
      <c r="I21" s="9">
        <f t="shared" si="3"/>
        <v>5.1000000000000004E-2</v>
      </c>
    </row>
    <row r="22" spans="1:9">
      <c r="A22" s="3">
        <v>6</v>
      </c>
      <c r="B22" s="3" t="s">
        <v>24</v>
      </c>
      <c r="C22" s="9">
        <f t="shared" si="1"/>
        <v>3.5999999999999999E-3</v>
      </c>
      <c r="D22" s="9">
        <f t="shared" si="2"/>
        <v>3.941867409914394E-3</v>
      </c>
      <c r="E22" s="9">
        <v>2.9700000000000001E-2</v>
      </c>
      <c r="F22" s="13">
        <f t="shared" si="0"/>
        <v>4.6100000000000002E-2</v>
      </c>
      <c r="G22" s="8">
        <f>'[1]TARIFNE STAVKE od 01.10.2022'!F11</f>
        <v>4.4999999999999997E-3</v>
      </c>
      <c r="H22" s="8">
        <f>'[1]TARIFNE STAVKE od 01.10.2022'!G11</f>
        <v>4.5999999999999999E-3</v>
      </c>
      <c r="I22" s="9">
        <f t="shared" si="3"/>
        <v>5.0700000000000002E-2</v>
      </c>
    </row>
    <row r="23" spans="1:9">
      <c r="A23" s="3">
        <v>7</v>
      </c>
      <c r="B23" s="3" t="s">
        <v>25</v>
      </c>
      <c r="C23" s="9">
        <f t="shared" si="1"/>
        <v>3.5999999999999999E-3</v>
      </c>
      <c r="D23" s="9">
        <f t="shared" si="2"/>
        <v>3.941867409914394E-3</v>
      </c>
      <c r="E23" s="9">
        <v>2.9700000000000001E-2</v>
      </c>
      <c r="F23" s="13">
        <f t="shared" si="0"/>
        <v>4.6100000000000002E-2</v>
      </c>
      <c r="G23" s="8">
        <f>'[1]TARIFNE STAVKE od 01.10.2022'!F12</f>
        <v>4.1999999999999997E-3</v>
      </c>
      <c r="H23" s="8">
        <f>'[1]TARIFNE STAVKE od 01.10.2022'!G12</f>
        <v>4.4000000000000003E-3</v>
      </c>
      <c r="I23" s="9">
        <f t="shared" si="3"/>
        <v>5.0500000000000003E-2</v>
      </c>
    </row>
    <row r="24" spans="1:9">
      <c r="A24" s="1"/>
      <c r="B24" s="2"/>
      <c r="C24" s="5"/>
      <c r="D24" s="5"/>
      <c r="E24" s="5"/>
      <c r="F24" s="6"/>
      <c r="G24" s="6"/>
      <c r="H24" s="6"/>
    </row>
    <row r="25" spans="1:9">
      <c r="A25" s="80" t="s">
        <v>26</v>
      </c>
      <c r="B25" s="80"/>
      <c r="C25" s="80"/>
      <c r="D25" s="80"/>
      <c r="E25" s="80"/>
      <c r="F25" s="80"/>
      <c r="G25" s="80"/>
      <c r="H25" s="80"/>
      <c r="I25" s="80"/>
    </row>
    <row r="26" spans="1:9" ht="38.25">
      <c r="A26" s="3" t="s">
        <v>8</v>
      </c>
      <c r="B26" s="3" t="s">
        <v>9</v>
      </c>
      <c r="C26" s="4" t="s">
        <v>281</v>
      </c>
      <c r="D26" s="4" t="s">
        <v>282</v>
      </c>
      <c r="E26" s="4" t="s">
        <v>271</v>
      </c>
      <c r="F26" s="4" t="s">
        <v>283</v>
      </c>
      <c r="G26" s="4" t="s">
        <v>284</v>
      </c>
      <c r="H26" s="4" t="s">
        <v>284</v>
      </c>
      <c r="I26" s="4" t="s">
        <v>285</v>
      </c>
    </row>
    <row r="27" spans="1:9">
      <c r="A27" s="7"/>
      <c r="B27" s="7" t="s">
        <v>14</v>
      </c>
      <c r="C27" s="7" t="s">
        <v>15</v>
      </c>
      <c r="D27" s="7" t="s">
        <v>272</v>
      </c>
      <c r="E27" s="7" t="s">
        <v>286</v>
      </c>
      <c r="F27" s="7" t="s">
        <v>5</v>
      </c>
      <c r="G27" s="7" t="s">
        <v>16</v>
      </c>
      <c r="H27" s="7" t="s">
        <v>16</v>
      </c>
      <c r="I27" s="11" t="s">
        <v>17</v>
      </c>
    </row>
    <row r="28" spans="1:9" ht="15" customHeight="1">
      <c r="A28" s="83" t="s">
        <v>27</v>
      </c>
      <c r="B28" s="84"/>
      <c r="C28" s="84"/>
      <c r="D28" s="84"/>
      <c r="E28" s="84"/>
      <c r="F28" s="84"/>
      <c r="G28" s="84"/>
      <c r="H28" s="84"/>
      <c r="I28" s="84"/>
    </row>
    <row r="29" spans="1:9">
      <c r="A29" s="3">
        <v>1</v>
      </c>
      <c r="B29" s="3" t="s">
        <v>19</v>
      </c>
      <c r="C29" s="9">
        <f>ROUND(D29*0.901,4)</f>
        <v>2.8E-3</v>
      </c>
      <c r="D29" s="9">
        <f t="shared" ref="D29:D36" si="4">E29/$G$9</f>
        <v>3.079169155219324E-3</v>
      </c>
      <c r="E29" s="9">
        <v>2.3199999999999998E-2</v>
      </c>
      <c r="F29" s="13">
        <f t="shared" ref="F29:F36" si="5">C29+$C$9</f>
        <v>4.53E-2</v>
      </c>
      <c r="G29" s="10">
        <f>'[1]TARIFNE STAVKE od 01.10.2022'!F16</f>
        <v>4.0000000000000001E-3</v>
      </c>
      <c r="H29" s="10">
        <f>'[1]TARIFNE STAVKE od 01.10.2022'!G16</f>
        <v>4.1000000000000003E-3</v>
      </c>
      <c r="I29" s="9">
        <f t="shared" ref="I29:I36" si="6">(F29+H29)</f>
        <v>4.9399999999999999E-2</v>
      </c>
    </row>
    <row r="30" spans="1:9">
      <c r="A30" s="3">
        <v>2</v>
      </c>
      <c r="B30" s="3" t="s">
        <v>20</v>
      </c>
      <c r="C30" s="9">
        <f t="shared" ref="C30:C36" si="7">ROUND(D30*0.901,4)</f>
        <v>2.8E-3</v>
      </c>
      <c r="D30" s="9">
        <f t="shared" si="4"/>
        <v>3.079169155219324E-3</v>
      </c>
      <c r="E30" s="9">
        <v>2.3199999999999998E-2</v>
      </c>
      <c r="F30" s="13">
        <f t="shared" si="5"/>
        <v>4.53E-2</v>
      </c>
      <c r="G30" s="10">
        <f>'[1]TARIFNE STAVKE od 01.10.2022'!F17</f>
        <v>4.0000000000000001E-3</v>
      </c>
      <c r="H30" s="10">
        <f>'[1]TARIFNE STAVKE od 01.10.2022'!G17</f>
        <v>4.1000000000000003E-3</v>
      </c>
      <c r="I30" s="9">
        <f t="shared" si="6"/>
        <v>4.9399999999999999E-2</v>
      </c>
    </row>
    <row r="31" spans="1:9">
      <c r="A31" s="3">
        <v>3</v>
      </c>
      <c r="B31" s="3" t="s">
        <v>21</v>
      </c>
      <c r="C31" s="9">
        <f t="shared" si="7"/>
        <v>2.8E-3</v>
      </c>
      <c r="D31" s="9">
        <f t="shared" si="4"/>
        <v>3.079169155219324E-3</v>
      </c>
      <c r="E31" s="9">
        <v>2.3199999999999998E-2</v>
      </c>
      <c r="F31" s="13">
        <f t="shared" si="5"/>
        <v>4.53E-2</v>
      </c>
      <c r="G31" s="10">
        <f>'[1]TARIFNE STAVKE od 01.10.2022'!F18</f>
        <v>4.0000000000000001E-3</v>
      </c>
      <c r="H31" s="10">
        <f>'[1]TARIFNE STAVKE od 01.10.2022'!G18</f>
        <v>4.1000000000000003E-3</v>
      </c>
      <c r="I31" s="9">
        <f t="shared" si="6"/>
        <v>4.9399999999999999E-2</v>
      </c>
    </row>
    <row r="32" spans="1:9">
      <c r="A32" s="3">
        <v>4</v>
      </c>
      <c r="B32" s="3" t="s">
        <v>22</v>
      </c>
      <c r="C32" s="9">
        <f t="shared" si="7"/>
        <v>2.8E-3</v>
      </c>
      <c r="D32" s="9">
        <f t="shared" si="4"/>
        <v>3.079169155219324E-3</v>
      </c>
      <c r="E32" s="9">
        <v>2.3199999999999998E-2</v>
      </c>
      <c r="F32" s="13">
        <f t="shared" si="5"/>
        <v>4.53E-2</v>
      </c>
      <c r="G32" s="10">
        <f>'[1]TARIFNE STAVKE od 01.10.2022'!F19</f>
        <v>3.5999999999999999E-3</v>
      </c>
      <c r="H32" s="10">
        <f>'[1]TARIFNE STAVKE od 01.10.2022'!G19</f>
        <v>3.7000000000000002E-3</v>
      </c>
      <c r="I32" s="9">
        <f t="shared" si="6"/>
        <v>4.9000000000000002E-2</v>
      </c>
    </row>
    <row r="33" spans="1:9">
      <c r="A33" s="3">
        <v>5</v>
      </c>
      <c r="B33" s="3" t="s">
        <v>23</v>
      </c>
      <c r="C33" s="9">
        <f t="shared" si="7"/>
        <v>2.8E-3</v>
      </c>
      <c r="D33" s="9">
        <f t="shared" si="4"/>
        <v>3.079169155219324E-3</v>
      </c>
      <c r="E33" s="9">
        <v>2.3199999999999998E-2</v>
      </c>
      <c r="F33" s="13">
        <f t="shared" si="5"/>
        <v>4.53E-2</v>
      </c>
      <c r="G33" s="10">
        <f>'[1]TARIFNE STAVKE od 01.10.2022'!F20</f>
        <v>3.5999999999999999E-3</v>
      </c>
      <c r="H33" s="10">
        <f>'[1]TARIFNE STAVKE od 01.10.2022'!G20</f>
        <v>3.7000000000000002E-3</v>
      </c>
      <c r="I33" s="9">
        <f t="shared" si="6"/>
        <v>4.9000000000000002E-2</v>
      </c>
    </row>
    <row r="34" spans="1:9">
      <c r="A34" s="3">
        <v>6</v>
      </c>
      <c r="B34" s="3" t="s">
        <v>24</v>
      </c>
      <c r="C34" s="9">
        <f t="shared" si="7"/>
        <v>2.8E-3</v>
      </c>
      <c r="D34" s="9">
        <f t="shared" si="4"/>
        <v>3.079169155219324E-3</v>
      </c>
      <c r="E34" s="9">
        <v>2.3199999999999998E-2</v>
      </c>
      <c r="F34" s="13">
        <f t="shared" si="5"/>
        <v>4.53E-2</v>
      </c>
      <c r="G34" s="10">
        <f>'[1]TARIFNE STAVKE od 01.10.2022'!F21</f>
        <v>3.3999999999999998E-3</v>
      </c>
      <c r="H34" s="10">
        <f>'[1]TARIFNE STAVKE od 01.10.2022'!G21</f>
        <v>3.5000000000000001E-3</v>
      </c>
      <c r="I34" s="9">
        <f t="shared" si="6"/>
        <v>4.8800000000000003E-2</v>
      </c>
    </row>
    <row r="35" spans="1:9">
      <c r="A35" s="3">
        <v>7</v>
      </c>
      <c r="B35" s="3" t="s">
        <v>25</v>
      </c>
      <c r="C35" s="9">
        <f t="shared" si="7"/>
        <v>2.8E-3</v>
      </c>
      <c r="D35" s="9">
        <f t="shared" si="4"/>
        <v>3.079169155219324E-3</v>
      </c>
      <c r="E35" s="9">
        <v>2.3199999999999998E-2</v>
      </c>
      <c r="F35" s="13">
        <f t="shared" si="5"/>
        <v>4.53E-2</v>
      </c>
      <c r="G35" s="10">
        <f>'[1]TARIFNE STAVKE od 01.10.2022'!F22</f>
        <v>3.2000000000000002E-3</v>
      </c>
      <c r="H35" s="10">
        <f>'[1]TARIFNE STAVKE od 01.10.2022'!G22</f>
        <v>3.3E-3</v>
      </c>
      <c r="I35" s="9">
        <f t="shared" si="6"/>
        <v>4.8599999999999997E-2</v>
      </c>
    </row>
    <row r="36" spans="1:9">
      <c r="A36" s="3">
        <v>8</v>
      </c>
      <c r="B36" s="3" t="s">
        <v>28</v>
      </c>
      <c r="C36" s="9">
        <f t="shared" si="7"/>
        <v>2.8E-3</v>
      </c>
      <c r="D36" s="9">
        <f t="shared" si="4"/>
        <v>3.079169155219324E-3</v>
      </c>
      <c r="E36" s="9">
        <v>2.3199999999999998E-2</v>
      </c>
      <c r="F36" s="13">
        <f t="shared" si="5"/>
        <v>4.53E-2</v>
      </c>
      <c r="G36" s="10">
        <f>'[1]TARIFNE STAVKE od 01.10.2022'!F23</f>
        <v>3.0000000000000001E-3</v>
      </c>
      <c r="H36" s="10">
        <f>'[1]TARIFNE STAVKE od 01.10.2022'!G23</f>
        <v>3.0999999999999999E-3</v>
      </c>
      <c r="I36" s="9">
        <f t="shared" si="6"/>
        <v>4.8399999999999999E-2</v>
      </c>
    </row>
    <row r="38" spans="1:9">
      <c r="A38" s="80" t="s">
        <v>29</v>
      </c>
      <c r="B38" s="80"/>
      <c r="C38" s="80"/>
      <c r="D38" s="80"/>
      <c r="E38" s="80"/>
      <c r="F38" s="80"/>
      <c r="G38" s="80"/>
      <c r="H38" s="80"/>
      <c r="I38" s="80"/>
    </row>
    <row r="39" spans="1:9" ht="38.25">
      <c r="A39" s="3" t="s">
        <v>8</v>
      </c>
      <c r="B39" s="3" t="s">
        <v>9</v>
      </c>
      <c r="C39" s="4" t="s">
        <v>281</v>
      </c>
      <c r="D39" s="4" t="s">
        <v>282</v>
      </c>
      <c r="E39" s="4" t="s">
        <v>271</v>
      </c>
      <c r="F39" s="4" t="s">
        <v>283</v>
      </c>
      <c r="G39" s="4" t="s">
        <v>284</v>
      </c>
      <c r="H39" s="4" t="s">
        <v>284</v>
      </c>
      <c r="I39" s="4" t="s">
        <v>285</v>
      </c>
    </row>
    <row r="40" spans="1:9">
      <c r="A40" s="7"/>
      <c r="B40" s="7" t="s">
        <v>14</v>
      </c>
      <c r="C40" s="7" t="s">
        <v>15</v>
      </c>
      <c r="D40" s="7" t="s">
        <v>272</v>
      </c>
      <c r="E40" s="7" t="s">
        <v>286</v>
      </c>
      <c r="F40" s="7" t="s">
        <v>5</v>
      </c>
      <c r="G40" s="7" t="s">
        <v>16</v>
      </c>
      <c r="H40" s="7" t="s">
        <v>16</v>
      </c>
      <c r="I40" s="11" t="s">
        <v>17</v>
      </c>
    </row>
    <row r="41" spans="1:9" ht="15" customHeight="1">
      <c r="A41" s="83" t="s">
        <v>30</v>
      </c>
      <c r="B41" s="84"/>
      <c r="C41" s="84"/>
      <c r="D41" s="84"/>
      <c r="E41" s="84"/>
      <c r="F41" s="84"/>
      <c r="G41" s="84"/>
      <c r="H41" s="84"/>
      <c r="I41" s="84"/>
    </row>
    <row r="42" spans="1:9">
      <c r="A42" s="3">
        <v>1</v>
      </c>
      <c r="B42" s="3" t="s">
        <v>19</v>
      </c>
      <c r="C42" s="9">
        <f t="shared" ref="C42:C46" si="8">ROUND(D42*0.901,4)</f>
        <v>3.0999999999999999E-3</v>
      </c>
      <c r="D42" s="9">
        <f t="shared" ref="D42:D46" si="9">E42/$G$9</f>
        <v>3.4375207379388146E-3</v>
      </c>
      <c r="E42" s="9">
        <v>2.5899999999999999E-2</v>
      </c>
      <c r="F42" s="13">
        <f>C42+$C$9</f>
        <v>4.5600000000000002E-2</v>
      </c>
      <c r="G42" s="8">
        <f>'[1]TARIFNE STAVKE od 01.10.2022'!F27</f>
        <v>2.8999999999999998E-3</v>
      </c>
      <c r="H42" s="8">
        <f>'[1]TARIFNE STAVKE od 01.10.2022'!G27</f>
        <v>3.0999999999999999E-3</v>
      </c>
      <c r="I42" s="9">
        <f t="shared" ref="I42:I46" si="10">(F42+H42)</f>
        <v>4.87E-2</v>
      </c>
    </row>
    <row r="43" spans="1:9">
      <c r="A43" s="3">
        <v>2</v>
      </c>
      <c r="B43" s="3" t="s">
        <v>20</v>
      </c>
      <c r="C43" s="9">
        <f t="shared" si="8"/>
        <v>3.0999999999999999E-3</v>
      </c>
      <c r="D43" s="9">
        <f t="shared" si="9"/>
        <v>3.4375207379388146E-3</v>
      </c>
      <c r="E43" s="9">
        <v>2.5899999999999999E-2</v>
      </c>
      <c r="F43" s="13">
        <f>C43+$C$9</f>
        <v>4.5600000000000002E-2</v>
      </c>
      <c r="G43" s="8">
        <f>'[1]TARIFNE STAVKE od 01.10.2022'!F28</f>
        <v>2.8999999999999998E-3</v>
      </c>
      <c r="H43" s="8">
        <f>'[1]TARIFNE STAVKE od 01.10.2022'!G28</f>
        <v>3.0999999999999999E-3</v>
      </c>
      <c r="I43" s="9">
        <f t="shared" si="10"/>
        <v>4.87E-2</v>
      </c>
    </row>
    <row r="44" spans="1:9">
      <c r="A44" s="3">
        <v>3</v>
      </c>
      <c r="B44" s="3" t="s">
        <v>21</v>
      </c>
      <c r="C44" s="9">
        <f t="shared" si="8"/>
        <v>3.0999999999999999E-3</v>
      </c>
      <c r="D44" s="9">
        <f t="shared" si="9"/>
        <v>3.4375207379388146E-3</v>
      </c>
      <c r="E44" s="9">
        <v>2.5899999999999999E-2</v>
      </c>
      <c r="F44" s="13">
        <f>C44+$C$9</f>
        <v>4.5600000000000002E-2</v>
      </c>
      <c r="G44" s="8">
        <f>'[1]TARIFNE STAVKE od 01.10.2022'!F29</f>
        <v>2.5999999999999999E-3</v>
      </c>
      <c r="H44" s="8">
        <f>'[1]TARIFNE STAVKE od 01.10.2022'!G29</f>
        <v>2.7000000000000001E-3</v>
      </c>
      <c r="I44" s="9">
        <f t="shared" si="10"/>
        <v>4.8300000000000003E-2</v>
      </c>
    </row>
    <row r="45" spans="1:9">
      <c r="A45" s="3">
        <v>4</v>
      </c>
      <c r="B45" s="3" t="s">
        <v>22</v>
      </c>
      <c r="C45" s="9">
        <f t="shared" si="8"/>
        <v>3.0999999999999999E-3</v>
      </c>
      <c r="D45" s="9">
        <f t="shared" si="9"/>
        <v>3.4375207379388146E-3</v>
      </c>
      <c r="E45" s="9">
        <v>2.5899999999999999E-2</v>
      </c>
      <c r="F45" s="13">
        <f>C45+$C$9</f>
        <v>4.5600000000000002E-2</v>
      </c>
      <c r="G45" s="8">
        <f>'[1]TARIFNE STAVKE od 01.10.2022'!F30</f>
        <v>2.5000000000000001E-3</v>
      </c>
      <c r="H45" s="8">
        <f>'[1]TARIFNE STAVKE od 01.10.2022'!G30</f>
        <v>2.5999999999999999E-3</v>
      </c>
      <c r="I45" s="9">
        <f t="shared" si="10"/>
        <v>4.82E-2</v>
      </c>
    </row>
    <row r="46" spans="1:9">
      <c r="A46" s="3">
        <v>5</v>
      </c>
      <c r="B46" s="3" t="s">
        <v>23</v>
      </c>
      <c r="C46" s="9">
        <f t="shared" si="8"/>
        <v>3.0999999999999999E-3</v>
      </c>
      <c r="D46" s="9">
        <f t="shared" si="9"/>
        <v>3.4375207379388146E-3</v>
      </c>
      <c r="E46" s="9">
        <v>2.5899999999999999E-2</v>
      </c>
      <c r="F46" s="13">
        <f>C46+$C$9</f>
        <v>4.5600000000000002E-2</v>
      </c>
      <c r="G46" s="8">
        <f>'[1]TARIFNE STAVKE od 01.10.2022'!F31</f>
        <v>2.2000000000000001E-3</v>
      </c>
      <c r="H46" s="8">
        <f>'[1]TARIFNE STAVKE od 01.10.2022'!G31</f>
        <v>2.3E-3</v>
      </c>
      <c r="I46" s="9">
        <f t="shared" si="10"/>
        <v>4.7899999999999998E-2</v>
      </c>
    </row>
    <row r="47" spans="1:9" ht="15" customHeight="1">
      <c r="A47" s="83" t="s">
        <v>31</v>
      </c>
      <c r="B47" s="84"/>
      <c r="C47" s="84"/>
      <c r="D47" s="84"/>
      <c r="E47" s="84"/>
      <c r="F47" s="84"/>
      <c r="G47" s="84"/>
      <c r="H47" s="84"/>
      <c r="I47" s="84"/>
    </row>
    <row r="48" spans="1:9">
      <c r="A48" s="3">
        <v>1</v>
      </c>
      <c r="B48" s="3" t="s">
        <v>20</v>
      </c>
      <c r="C48" s="9">
        <f t="shared" ref="C48:C51" si="11">ROUND(D48*0.901,4)</f>
        <v>3.5999999999999999E-3</v>
      </c>
      <c r="D48" s="9">
        <f t="shared" ref="D48:D51" si="12">E48/$G$9</f>
        <v>4.0347733758046315E-3</v>
      </c>
      <c r="E48" s="9">
        <v>3.04E-2</v>
      </c>
      <c r="F48" s="13">
        <f>C48+$C$9</f>
        <v>4.6100000000000002E-2</v>
      </c>
      <c r="G48" s="8">
        <f>'[1]TARIFNE STAVKE od 01.10.2022'!F35</f>
        <v>8.8999999999999999E-3</v>
      </c>
      <c r="H48" s="8">
        <f>'[1]TARIFNE STAVKE od 01.10.2022'!G35</f>
        <v>9.1000000000000004E-3</v>
      </c>
      <c r="I48" s="9">
        <f t="shared" ref="I48:I51" si="13">(F48+H48)</f>
        <v>5.5199999999999999E-2</v>
      </c>
    </row>
    <row r="49" spans="1:9">
      <c r="A49" s="3">
        <v>2</v>
      </c>
      <c r="B49" s="3" t="s">
        <v>21</v>
      </c>
      <c r="C49" s="9">
        <f t="shared" si="11"/>
        <v>3.5999999999999999E-3</v>
      </c>
      <c r="D49" s="9">
        <f t="shared" si="12"/>
        <v>4.0347733758046315E-3</v>
      </c>
      <c r="E49" s="9">
        <v>3.04E-2</v>
      </c>
      <c r="F49" s="13">
        <f>C49+$C$9</f>
        <v>4.6100000000000002E-2</v>
      </c>
      <c r="G49" s="8">
        <f>'[1]TARIFNE STAVKE od 01.10.2022'!F36</f>
        <v>8.5000000000000006E-3</v>
      </c>
      <c r="H49" s="8">
        <f>'[1]TARIFNE STAVKE od 01.10.2022'!G36</f>
        <v>8.6999999999999994E-3</v>
      </c>
      <c r="I49" s="9">
        <f t="shared" si="13"/>
        <v>5.4800000000000001E-2</v>
      </c>
    </row>
    <row r="50" spans="1:9">
      <c r="A50" s="3">
        <v>3</v>
      </c>
      <c r="B50" s="3" t="s">
        <v>22</v>
      </c>
      <c r="C50" s="9">
        <f t="shared" si="11"/>
        <v>3.5999999999999999E-3</v>
      </c>
      <c r="D50" s="9">
        <f t="shared" si="12"/>
        <v>4.0347733758046315E-3</v>
      </c>
      <c r="E50" s="9">
        <v>3.04E-2</v>
      </c>
      <c r="F50" s="13">
        <f>C50+$C$9</f>
        <v>4.6100000000000002E-2</v>
      </c>
      <c r="G50" s="8">
        <f>'[1]TARIFNE STAVKE od 01.10.2022'!F37</f>
        <v>8.0000000000000002E-3</v>
      </c>
      <c r="H50" s="8">
        <f>'[1]TARIFNE STAVKE od 01.10.2022'!G37</f>
        <v>8.2000000000000007E-3</v>
      </c>
      <c r="I50" s="9">
        <f t="shared" si="13"/>
        <v>5.4300000000000001E-2</v>
      </c>
    </row>
    <row r="51" spans="1:9">
      <c r="A51" s="3">
        <v>4</v>
      </c>
      <c r="B51" s="3" t="s">
        <v>23</v>
      </c>
      <c r="C51" s="9">
        <f t="shared" si="11"/>
        <v>3.5999999999999999E-3</v>
      </c>
      <c r="D51" s="9">
        <f t="shared" si="12"/>
        <v>4.0347733758046315E-3</v>
      </c>
      <c r="E51" s="9">
        <v>3.04E-2</v>
      </c>
      <c r="F51" s="13">
        <f>C51+$C$9</f>
        <v>4.6100000000000002E-2</v>
      </c>
      <c r="G51" s="8">
        <f>'[1]TARIFNE STAVKE od 01.10.2022'!F38</f>
        <v>8.0000000000000002E-3</v>
      </c>
      <c r="H51" s="8">
        <f>'[1]TARIFNE STAVKE od 01.10.2022'!G38</f>
        <v>8.2000000000000007E-3</v>
      </c>
      <c r="I51" s="9">
        <f t="shared" si="13"/>
        <v>5.4300000000000001E-2</v>
      </c>
    </row>
    <row r="53" spans="1:9">
      <c r="A53" s="80" t="s">
        <v>32</v>
      </c>
      <c r="B53" s="80"/>
      <c r="C53" s="80"/>
      <c r="D53" s="80"/>
      <c r="E53" s="80"/>
      <c r="F53" s="80"/>
      <c r="G53" s="80"/>
      <c r="H53" s="80"/>
      <c r="I53" s="80"/>
    </row>
    <row r="54" spans="1:9" ht="38.25">
      <c r="A54" s="3" t="s">
        <v>8</v>
      </c>
      <c r="B54" s="3" t="s">
        <v>9</v>
      </c>
      <c r="C54" s="4" t="s">
        <v>281</v>
      </c>
      <c r="D54" s="4" t="s">
        <v>282</v>
      </c>
      <c r="E54" s="4" t="s">
        <v>271</v>
      </c>
      <c r="F54" s="4" t="s">
        <v>283</v>
      </c>
      <c r="G54" s="4" t="s">
        <v>284</v>
      </c>
      <c r="H54" s="4" t="s">
        <v>284</v>
      </c>
      <c r="I54" s="4" t="s">
        <v>285</v>
      </c>
    </row>
    <row r="55" spans="1:9">
      <c r="A55" s="7"/>
      <c r="B55" s="7" t="s">
        <v>14</v>
      </c>
      <c r="C55" s="7" t="s">
        <v>15</v>
      </c>
      <c r="D55" s="7" t="s">
        <v>272</v>
      </c>
      <c r="E55" s="7" t="s">
        <v>286</v>
      </c>
      <c r="F55" s="7" t="s">
        <v>5</v>
      </c>
      <c r="G55" s="7" t="s">
        <v>16</v>
      </c>
      <c r="H55" s="7" t="s">
        <v>16</v>
      </c>
      <c r="I55" s="11" t="s">
        <v>17</v>
      </c>
    </row>
    <row r="56" spans="1:9" ht="15" customHeight="1">
      <c r="A56" s="85" t="s">
        <v>33</v>
      </c>
      <c r="B56" s="85"/>
      <c r="C56" s="85"/>
      <c r="D56" s="85"/>
      <c r="E56" s="85"/>
      <c r="F56" s="85"/>
      <c r="G56" s="85"/>
      <c r="H56" s="85"/>
      <c r="I56" s="85"/>
    </row>
    <row r="57" spans="1:9">
      <c r="A57" s="3">
        <v>1</v>
      </c>
      <c r="B57" s="3" t="s">
        <v>20</v>
      </c>
      <c r="C57" s="9">
        <f t="shared" ref="C57:C59" si="14">ROUND(D57*0.901,4)</f>
        <v>4.1000000000000003E-3</v>
      </c>
      <c r="D57" s="9">
        <f t="shared" ref="D57:D59" si="15">E57/$G$9</f>
        <v>4.539120047780211E-3</v>
      </c>
      <c r="E57" s="9">
        <v>3.4200000000000001E-2</v>
      </c>
      <c r="F57" s="13">
        <f>C57+$C$9</f>
        <v>4.6600000000000003E-2</v>
      </c>
      <c r="G57" s="10">
        <f>'[1]TARIFNE STAVKE od 01.10.2022'!F42</f>
        <v>6.1999999999999998E-3</v>
      </c>
      <c r="H57" s="10">
        <f>'[1]TARIFNE STAVKE od 01.10.2022'!G42</f>
        <v>6.4000000000000003E-3</v>
      </c>
      <c r="I57" s="9">
        <f t="shared" ref="I57:I59" si="16">(F57+H57)</f>
        <v>5.3000000000000005E-2</v>
      </c>
    </row>
    <row r="58" spans="1:9">
      <c r="A58" s="3">
        <v>2</v>
      </c>
      <c r="B58" s="3" t="s">
        <v>21</v>
      </c>
      <c r="C58" s="9">
        <f t="shared" si="14"/>
        <v>4.1000000000000003E-3</v>
      </c>
      <c r="D58" s="9">
        <f t="shared" si="15"/>
        <v>4.539120047780211E-3</v>
      </c>
      <c r="E58" s="9">
        <v>3.4200000000000001E-2</v>
      </c>
      <c r="F58" s="13">
        <f>C58+$C$9</f>
        <v>4.6600000000000003E-2</v>
      </c>
      <c r="G58" s="10">
        <f>'[1]TARIFNE STAVKE od 01.10.2022'!F43</f>
        <v>6.1999999999999998E-3</v>
      </c>
      <c r="H58" s="10">
        <f>'[1]TARIFNE STAVKE od 01.10.2022'!G43</f>
        <v>6.4000000000000003E-3</v>
      </c>
      <c r="I58" s="9">
        <f t="shared" si="16"/>
        <v>5.3000000000000005E-2</v>
      </c>
    </row>
    <row r="59" spans="1:9">
      <c r="A59" s="3">
        <v>3</v>
      </c>
      <c r="B59" s="3" t="s">
        <v>22</v>
      </c>
      <c r="C59" s="9">
        <f t="shared" si="14"/>
        <v>4.1000000000000003E-3</v>
      </c>
      <c r="D59" s="9">
        <f t="shared" si="15"/>
        <v>4.539120047780211E-3</v>
      </c>
      <c r="E59" s="9">
        <v>3.4200000000000001E-2</v>
      </c>
      <c r="F59" s="13">
        <f>C59+$C$9</f>
        <v>4.6600000000000003E-2</v>
      </c>
      <c r="G59" s="10">
        <f>'[1]TARIFNE STAVKE od 01.10.2022'!F44</f>
        <v>5.8999999999999999E-3</v>
      </c>
      <c r="H59" s="10">
        <f>'[1]TARIFNE STAVKE od 01.10.2022'!G44</f>
        <v>6.1000000000000004E-3</v>
      </c>
      <c r="I59" s="9">
        <f t="shared" si="16"/>
        <v>5.2700000000000004E-2</v>
      </c>
    </row>
    <row r="60" spans="1:9" ht="15" customHeight="1">
      <c r="A60" s="85" t="s">
        <v>34</v>
      </c>
      <c r="B60" s="85"/>
      <c r="C60" s="85"/>
      <c r="D60" s="85"/>
      <c r="E60" s="85"/>
      <c r="F60" s="85"/>
      <c r="G60" s="85"/>
      <c r="H60" s="85"/>
      <c r="I60" s="85"/>
    </row>
    <row r="61" spans="1:9">
      <c r="A61" s="3">
        <v>1</v>
      </c>
      <c r="B61" s="3" t="s">
        <v>20</v>
      </c>
      <c r="C61" s="9">
        <f t="shared" ref="C61:C63" si="17">ROUND(D61*0.901,4)</f>
        <v>4.1000000000000003E-3</v>
      </c>
      <c r="D61" s="9">
        <f t="shared" ref="D61:D63" si="18">E61/$G$9</f>
        <v>4.539120047780211E-3</v>
      </c>
      <c r="E61" s="9">
        <v>3.4200000000000001E-2</v>
      </c>
      <c r="F61" s="13">
        <f>C61+$C$9</f>
        <v>4.6600000000000003E-2</v>
      </c>
      <c r="G61" s="10">
        <f>'[1]TARIFNE STAVKE od 01.10.2022'!F48</f>
        <v>5.5999999999999999E-3</v>
      </c>
      <c r="H61" s="10">
        <f>'[1]TARIFNE STAVKE od 01.10.2022'!G48</f>
        <v>5.5999999999999999E-3</v>
      </c>
      <c r="I61" s="9">
        <f t="shared" ref="I61:I63" si="19">(F61+H61)</f>
        <v>5.2200000000000003E-2</v>
      </c>
    </row>
    <row r="62" spans="1:9">
      <c r="A62" s="3">
        <v>2</v>
      </c>
      <c r="B62" s="3" t="s">
        <v>21</v>
      </c>
      <c r="C62" s="9">
        <f t="shared" si="17"/>
        <v>4.1000000000000003E-3</v>
      </c>
      <c r="D62" s="9">
        <f t="shared" si="18"/>
        <v>4.539120047780211E-3</v>
      </c>
      <c r="E62" s="9">
        <v>3.4200000000000001E-2</v>
      </c>
      <c r="F62" s="13">
        <f>C62+$C$9</f>
        <v>4.6600000000000003E-2</v>
      </c>
      <c r="G62" s="10">
        <f>'[1]TARIFNE STAVKE od 01.10.2022'!F49</f>
        <v>5.5999999999999999E-3</v>
      </c>
      <c r="H62" s="10">
        <f>'[1]TARIFNE STAVKE od 01.10.2022'!G49</f>
        <v>5.5999999999999999E-3</v>
      </c>
      <c r="I62" s="9">
        <f t="shared" si="19"/>
        <v>5.2200000000000003E-2</v>
      </c>
    </row>
    <row r="63" spans="1:9">
      <c r="A63" s="3">
        <v>3</v>
      </c>
      <c r="B63" s="3" t="s">
        <v>23</v>
      </c>
      <c r="C63" s="9">
        <f t="shared" si="17"/>
        <v>4.1000000000000003E-3</v>
      </c>
      <c r="D63" s="9">
        <f t="shared" si="18"/>
        <v>4.539120047780211E-3</v>
      </c>
      <c r="E63" s="9">
        <v>3.4200000000000001E-2</v>
      </c>
      <c r="F63" s="13">
        <f>C63+$C$9</f>
        <v>4.6600000000000003E-2</v>
      </c>
      <c r="G63" s="10">
        <f>'[1]TARIFNE STAVKE od 01.10.2022'!F50</f>
        <v>5.1000000000000004E-3</v>
      </c>
      <c r="H63" s="10">
        <f>'[1]TARIFNE STAVKE od 01.10.2022'!G50</f>
        <v>5.1000000000000004E-3</v>
      </c>
      <c r="I63" s="9">
        <f t="shared" si="19"/>
        <v>5.1700000000000003E-2</v>
      </c>
    </row>
    <row r="65" spans="1:9">
      <c r="A65" s="80" t="s">
        <v>35</v>
      </c>
      <c r="B65" s="80"/>
      <c r="C65" s="80"/>
      <c r="D65" s="80"/>
      <c r="E65" s="80"/>
      <c r="F65" s="80"/>
      <c r="G65" s="80"/>
      <c r="H65" s="80"/>
      <c r="I65" s="80"/>
    </row>
    <row r="66" spans="1:9" ht="38.25">
      <c r="A66" s="3" t="s">
        <v>8</v>
      </c>
      <c r="B66" s="3" t="s">
        <v>9</v>
      </c>
      <c r="C66" s="4" t="s">
        <v>281</v>
      </c>
      <c r="D66" s="4" t="s">
        <v>282</v>
      </c>
      <c r="E66" s="4" t="s">
        <v>271</v>
      </c>
      <c r="F66" s="4" t="s">
        <v>283</v>
      </c>
      <c r="G66" s="4" t="s">
        <v>284</v>
      </c>
      <c r="H66" s="4" t="s">
        <v>284</v>
      </c>
      <c r="I66" s="4" t="s">
        <v>285</v>
      </c>
    </row>
    <row r="67" spans="1:9">
      <c r="A67" s="7"/>
      <c r="B67" s="7" t="s">
        <v>14</v>
      </c>
      <c r="C67" s="7" t="s">
        <v>15</v>
      </c>
      <c r="D67" s="7" t="s">
        <v>272</v>
      </c>
      <c r="E67" s="7" t="s">
        <v>286</v>
      </c>
      <c r="F67" s="7" t="s">
        <v>5</v>
      </c>
      <c r="G67" s="7" t="s">
        <v>16</v>
      </c>
      <c r="H67" s="7" t="s">
        <v>16</v>
      </c>
      <c r="I67" s="11" t="s">
        <v>17</v>
      </c>
    </row>
    <row r="68" spans="1:9" ht="15" customHeight="1">
      <c r="A68" s="86" t="s">
        <v>150</v>
      </c>
      <c r="B68" s="87"/>
      <c r="C68" s="87"/>
      <c r="D68" s="87"/>
      <c r="E68" s="87"/>
      <c r="F68" s="87"/>
      <c r="G68" s="87"/>
      <c r="H68" s="87"/>
      <c r="I68" s="87"/>
    </row>
    <row r="69" spans="1:9">
      <c r="A69" s="3">
        <v>1</v>
      </c>
      <c r="B69" s="3" t="s">
        <v>20</v>
      </c>
      <c r="C69" s="9">
        <f t="shared" ref="C69:C72" si="20">ROUND(D69*0.901,4)</f>
        <v>3.5999999999999999E-3</v>
      </c>
      <c r="D69" s="9">
        <f t="shared" ref="D69:D72" si="21">E69/$G$9</f>
        <v>4.0347733758046315E-3</v>
      </c>
      <c r="E69" s="9">
        <v>3.04E-2</v>
      </c>
      <c r="F69" s="13">
        <f>C69+$C$9</f>
        <v>4.6100000000000002E-2</v>
      </c>
      <c r="G69" s="8">
        <f>'[1]TARIFNE STAVKE od 01.10.2022'!F17</f>
        <v>4.0000000000000001E-3</v>
      </c>
      <c r="H69" s="8">
        <f>'[1]TARIFNE STAVKE od 01.10.2022'!G17</f>
        <v>4.1000000000000003E-3</v>
      </c>
      <c r="I69" s="9">
        <f t="shared" ref="I69:I72" si="22">(F69+H69)</f>
        <v>5.0200000000000002E-2</v>
      </c>
    </row>
    <row r="70" spans="1:9">
      <c r="A70" s="3">
        <v>2</v>
      </c>
      <c r="B70" s="3" t="s">
        <v>21</v>
      </c>
      <c r="C70" s="9">
        <f t="shared" si="20"/>
        <v>3.5999999999999999E-3</v>
      </c>
      <c r="D70" s="9">
        <f t="shared" si="21"/>
        <v>4.0347733758046315E-3</v>
      </c>
      <c r="E70" s="9">
        <v>3.04E-2</v>
      </c>
      <c r="F70" s="13">
        <f>C70+$C$9</f>
        <v>4.6100000000000002E-2</v>
      </c>
      <c r="G70" s="8">
        <f>'[1]TARIFNE STAVKE od 01.10.2022'!F18</f>
        <v>4.0000000000000001E-3</v>
      </c>
      <c r="H70" s="8">
        <f>'[1]TARIFNE STAVKE od 01.10.2022'!G18</f>
        <v>4.1000000000000003E-3</v>
      </c>
      <c r="I70" s="9">
        <f t="shared" si="22"/>
        <v>5.0200000000000002E-2</v>
      </c>
    </row>
    <row r="71" spans="1:9">
      <c r="A71" s="3">
        <v>3</v>
      </c>
      <c r="B71" s="3" t="s">
        <v>22</v>
      </c>
      <c r="C71" s="9">
        <f t="shared" si="20"/>
        <v>3.5999999999999999E-3</v>
      </c>
      <c r="D71" s="9">
        <f t="shared" si="21"/>
        <v>4.0347733758046315E-3</v>
      </c>
      <c r="E71" s="9">
        <v>3.04E-2</v>
      </c>
      <c r="F71" s="13">
        <f>C71+$C$9</f>
        <v>4.6100000000000002E-2</v>
      </c>
      <c r="G71" s="8">
        <f>'[1]TARIFNE STAVKE od 01.10.2022'!F19</f>
        <v>3.5999999999999999E-3</v>
      </c>
      <c r="H71" s="8">
        <f>'[1]TARIFNE STAVKE od 01.10.2022'!G19</f>
        <v>3.7000000000000002E-3</v>
      </c>
      <c r="I71" s="9">
        <f t="shared" si="22"/>
        <v>4.9800000000000004E-2</v>
      </c>
    </row>
    <row r="72" spans="1:9">
      <c r="A72" s="3">
        <v>4</v>
      </c>
      <c r="B72" s="3" t="s">
        <v>23</v>
      </c>
      <c r="C72" s="9">
        <f t="shared" si="20"/>
        <v>3.5999999999999999E-3</v>
      </c>
      <c r="D72" s="9">
        <f t="shared" si="21"/>
        <v>4.0347733758046315E-3</v>
      </c>
      <c r="E72" s="9">
        <v>3.04E-2</v>
      </c>
      <c r="F72" s="13">
        <f>C72+$C$9</f>
        <v>4.6100000000000002E-2</v>
      </c>
      <c r="G72" s="8">
        <f>'[1]TARIFNE STAVKE od 01.10.2022'!F20</f>
        <v>3.5999999999999999E-3</v>
      </c>
      <c r="H72" s="8">
        <f>'[1]TARIFNE STAVKE od 01.10.2022'!G20</f>
        <v>3.7000000000000002E-3</v>
      </c>
      <c r="I72" s="9">
        <f t="shared" si="22"/>
        <v>4.9800000000000004E-2</v>
      </c>
    </row>
    <row r="73" spans="1:9" ht="15" customHeight="1">
      <c r="A73" s="83" t="s">
        <v>37</v>
      </c>
      <c r="B73" s="84"/>
      <c r="C73" s="84"/>
      <c r="D73" s="84"/>
      <c r="E73" s="84"/>
      <c r="F73" s="84"/>
      <c r="G73" s="84"/>
      <c r="H73" s="84"/>
      <c r="I73" s="84"/>
    </row>
    <row r="74" spans="1:9">
      <c r="A74" s="3">
        <v>1</v>
      </c>
      <c r="B74" s="3" t="s">
        <v>19</v>
      </c>
      <c r="C74" s="9">
        <f t="shared" ref="C74:C78" si="23">ROUND(D74*0.901,4)</f>
        <v>3.5999999999999999E-3</v>
      </c>
      <c r="D74" s="9">
        <f t="shared" ref="D74:D78" si="24">E74/$G$9</f>
        <v>4.0347733758046315E-3</v>
      </c>
      <c r="E74" s="9">
        <v>3.04E-2</v>
      </c>
      <c r="F74" s="13">
        <f>C74+$C$9</f>
        <v>4.6100000000000002E-2</v>
      </c>
      <c r="G74" s="8">
        <f>'[1]TARIFNE STAVKE od 01.10.2022'!F61</f>
        <v>4.7999999999999996E-3</v>
      </c>
      <c r="H74" s="8">
        <f>'[1]TARIFNE STAVKE od 01.10.2022'!G61</f>
        <v>5.1000000000000004E-3</v>
      </c>
      <c r="I74" s="9">
        <f t="shared" ref="I74:I78" si="25">(F74+H74)</f>
        <v>5.1200000000000002E-2</v>
      </c>
    </row>
    <row r="75" spans="1:9">
      <c r="A75" s="3">
        <v>2</v>
      </c>
      <c r="B75" s="3" t="s">
        <v>20</v>
      </c>
      <c r="C75" s="9">
        <f t="shared" si="23"/>
        <v>3.5999999999999999E-3</v>
      </c>
      <c r="D75" s="9">
        <f t="shared" si="24"/>
        <v>4.0347733758046315E-3</v>
      </c>
      <c r="E75" s="9">
        <v>3.04E-2</v>
      </c>
      <c r="F75" s="13">
        <f>C75+$C$9</f>
        <v>4.6100000000000002E-2</v>
      </c>
      <c r="G75" s="8">
        <f>'[1]TARIFNE STAVKE od 01.10.2022'!F62</f>
        <v>3.7000000000000002E-3</v>
      </c>
      <c r="H75" s="8">
        <f>'[1]TARIFNE STAVKE od 01.10.2022'!G62</f>
        <v>4.0000000000000001E-3</v>
      </c>
      <c r="I75" s="9">
        <f t="shared" si="25"/>
        <v>5.0100000000000006E-2</v>
      </c>
    </row>
    <row r="76" spans="1:9">
      <c r="A76" s="3">
        <v>3</v>
      </c>
      <c r="B76" s="3" t="s">
        <v>21</v>
      </c>
      <c r="C76" s="9">
        <f t="shared" si="23"/>
        <v>3.5999999999999999E-3</v>
      </c>
      <c r="D76" s="9">
        <f t="shared" si="24"/>
        <v>4.0347733758046315E-3</v>
      </c>
      <c r="E76" s="9">
        <v>3.04E-2</v>
      </c>
      <c r="F76" s="13">
        <f>C76+$C$9</f>
        <v>4.6100000000000002E-2</v>
      </c>
      <c r="G76" s="8">
        <f>'[1]TARIFNE STAVKE od 01.10.2022'!F63</f>
        <v>3.7000000000000002E-3</v>
      </c>
      <c r="H76" s="8">
        <f>'[1]TARIFNE STAVKE od 01.10.2022'!G63</f>
        <v>4.0000000000000001E-3</v>
      </c>
      <c r="I76" s="9">
        <f t="shared" si="25"/>
        <v>5.0100000000000006E-2</v>
      </c>
    </row>
    <row r="77" spans="1:9">
      <c r="A77" s="3">
        <v>4</v>
      </c>
      <c r="B77" s="3" t="s">
        <v>22</v>
      </c>
      <c r="C77" s="9">
        <f t="shared" si="23"/>
        <v>3.5999999999999999E-3</v>
      </c>
      <c r="D77" s="9">
        <f t="shared" si="24"/>
        <v>4.0347733758046315E-3</v>
      </c>
      <c r="E77" s="9">
        <v>3.04E-2</v>
      </c>
      <c r="F77" s="13">
        <f>C77+$C$9</f>
        <v>4.6100000000000002E-2</v>
      </c>
      <c r="G77" s="8">
        <f>'[1]TARIFNE STAVKE od 01.10.2022'!F64</f>
        <v>3.5000000000000001E-3</v>
      </c>
      <c r="H77" s="8">
        <f>'[1]TARIFNE STAVKE od 01.10.2022'!G64</f>
        <v>3.8E-3</v>
      </c>
      <c r="I77" s="9">
        <f t="shared" si="25"/>
        <v>4.99E-2</v>
      </c>
    </row>
    <row r="78" spans="1:9">
      <c r="A78" s="3">
        <v>5</v>
      </c>
      <c r="B78" s="3" t="s">
        <v>23</v>
      </c>
      <c r="C78" s="9">
        <f t="shared" si="23"/>
        <v>3.5999999999999999E-3</v>
      </c>
      <c r="D78" s="9">
        <f t="shared" si="24"/>
        <v>4.0347733758046315E-3</v>
      </c>
      <c r="E78" s="9">
        <v>3.04E-2</v>
      </c>
      <c r="F78" s="13">
        <f>C78+$C$9</f>
        <v>4.6100000000000002E-2</v>
      </c>
      <c r="G78" s="8">
        <f>'[1]TARIFNE STAVKE od 01.10.2022'!F65</f>
        <v>3.3E-3</v>
      </c>
      <c r="H78" s="8">
        <f>'[1]TARIFNE STAVKE od 01.10.2022'!G65</f>
        <v>3.5999999999999999E-3</v>
      </c>
      <c r="I78" s="9">
        <f t="shared" si="25"/>
        <v>4.9700000000000001E-2</v>
      </c>
    </row>
    <row r="79" spans="1:9" ht="1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</row>
    <row r="80" spans="1:9">
      <c r="A80" s="3">
        <v>1</v>
      </c>
      <c r="B80" s="3" t="s">
        <v>19</v>
      </c>
      <c r="C80" s="9">
        <f t="shared" ref="C80:C83" si="26">ROUND(D80*0.901,4)</f>
        <v>4.1000000000000003E-3</v>
      </c>
      <c r="D80" s="9">
        <f t="shared" ref="D80:D83" si="27">E80/$G$9</f>
        <v>4.539120047780211E-3</v>
      </c>
      <c r="E80" s="9">
        <v>3.4200000000000001E-2</v>
      </c>
      <c r="F80" s="13">
        <f>C80+$C$9</f>
        <v>4.6600000000000003E-2</v>
      </c>
      <c r="G80" s="8">
        <f>'[1]TARIFNE STAVKE od 01.10.2022'!F69</f>
        <v>4.4000000000000003E-3</v>
      </c>
      <c r="H80" s="8">
        <f>'[1]TARIFNE STAVKE od 01.10.2022'!G69</f>
        <v>4.4000000000000003E-3</v>
      </c>
      <c r="I80" s="9">
        <f t="shared" ref="I80:I83" si="28">(F80+H80)</f>
        <v>5.1000000000000004E-2</v>
      </c>
    </row>
    <row r="81" spans="1:9">
      <c r="A81" s="3">
        <v>2</v>
      </c>
      <c r="B81" s="3" t="s">
        <v>20</v>
      </c>
      <c r="C81" s="9">
        <f t="shared" si="26"/>
        <v>4.1000000000000003E-3</v>
      </c>
      <c r="D81" s="9">
        <f t="shared" si="27"/>
        <v>4.539120047780211E-3</v>
      </c>
      <c r="E81" s="9">
        <v>3.4200000000000001E-2</v>
      </c>
      <c r="F81" s="13">
        <f>C81+$C$9</f>
        <v>4.6600000000000003E-2</v>
      </c>
      <c r="G81" s="8">
        <f>'[1]TARIFNE STAVKE od 01.10.2022'!F70</f>
        <v>3.8E-3</v>
      </c>
      <c r="H81" s="8">
        <f>'[1]TARIFNE STAVKE od 01.10.2022'!G70</f>
        <v>3.8999999999999998E-3</v>
      </c>
      <c r="I81" s="9">
        <f t="shared" si="28"/>
        <v>5.0500000000000003E-2</v>
      </c>
    </row>
    <row r="82" spans="1:9">
      <c r="A82" s="3">
        <v>3</v>
      </c>
      <c r="B82" s="3" t="s">
        <v>21</v>
      </c>
      <c r="C82" s="9">
        <f t="shared" si="26"/>
        <v>4.1000000000000003E-3</v>
      </c>
      <c r="D82" s="9">
        <f t="shared" si="27"/>
        <v>4.539120047780211E-3</v>
      </c>
      <c r="E82" s="9">
        <v>3.4200000000000001E-2</v>
      </c>
      <c r="F82" s="13">
        <f>C82+$C$9</f>
        <v>4.6600000000000003E-2</v>
      </c>
      <c r="G82" s="8">
        <f>'[1]TARIFNE STAVKE od 01.10.2022'!F71</f>
        <v>3.3999999999999998E-3</v>
      </c>
      <c r="H82" s="8">
        <f>'[1]TARIFNE STAVKE od 01.10.2022'!G71</f>
        <v>3.5000000000000001E-3</v>
      </c>
      <c r="I82" s="9">
        <f t="shared" si="28"/>
        <v>5.0100000000000006E-2</v>
      </c>
    </row>
    <row r="83" spans="1:9">
      <c r="A83" s="3">
        <v>4</v>
      </c>
      <c r="B83" s="3" t="s">
        <v>23</v>
      </c>
      <c r="C83" s="9">
        <f t="shared" si="26"/>
        <v>4.1000000000000003E-3</v>
      </c>
      <c r="D83" s="9">
        <f t="shared" si="27"/>
        <v>4.539120047780211E-3</v>
      </c>
      <c r="E83" s="9">
        <v>3.4200000000000001E-2</v>
      </c>
      <c r="F83" s="13">
        <f>C83+$C$9</f>
        <v>4.6600000000000003E-2</v>
      </c>
      <c r="G83" s="8">
        <f>'[1]TARIFNE STAVKE od 01.10.2022'!F72</f>
        <v>3.0000000000000001E-3</v>
      </c>
      <c r="H83" s="8">
        <f>'[1]TARIFNE STAVKE od 01.10.2022'!G72</f>
        <v>3.0999999999999999E-3</v>
      </c>
      <c r="I83" s="9">
        <f t="shared" si="28"/>
        <v>4.9700000000000001E-2</v>
      </c>
    </row>
    <row r="85" spans="1:9">
      <c r="A85" s="80" t="s">
        <v>39</v>
      </c>
      <c r="B85" s="80"/>
      <c r="C85" s="80"/>
      <c r="D85" s="80"/>
      <c r="E85" s="80"/>
      <c r="F85" s="80"/>
      <c r="G85" s="80"/>
      <c r="H85" s="80"/>
      <c r="I85" s="80"/>
    </row>
    <row r="86" spans="1:9" ht="38.25">
      <c r="A86" s="3" t="s">
        <v>8</v>
      </c>
      <c r="B86" s="3" t="s">
        <v>9</v>
      </c>
      <c r="C86" s="4" t="s">
        <v>281</v>
      </c>
      <c r="D86" s="4" t="s">
        <v>282</v>
      </c>
      <c r="E86" s="4" t="s">
        <v>271</v>
      </c>
      <c r="F86" s="4" t="s">
        <v>283</v>
      </c>
      <c r="G86" s="4" t="s">
        <v>284</v>
      </c>
      <c r="H86" s="4" t="s">
        <v>284</v>
      </c>
      <c r="I86" s="4" t="s">
        <v>285</v>
      </c>
    </row>
    <row r="87" spans="1:9">
      <c r="A87" s="7"/>
      <c r="B87" s="7" t="s">
        <v>14</v>
      </c>
      <c r="C87" s="7" t="s">
        <v>15</v>
      </c>
      <c r="D87" s="7" t="s">
        <v>272</v>
      </c>
      <c r="E87" s="7" t="s">
        <v>286</v>
      </c>
      <c r="F87" s="7" t="s">
        <v>5</v>
      </c>
      <c r="G87" s="7" t="s">
        <v>16</v>
      </c>
      <c r="H87" s="7" t="s">
        <v>16</v>
      </c>
      <c r="I87" s="11" t="s">
        <v>17</v>
      </c>
    </row>
    <row r="88" spans="1:9" ht="15" customHeight="1">
      <c r="A88" s="83" t="s">
        <v>40</v>
      </c>
      <c r="B88" s="84"/>
      <c r="C88" s="84"/>
      <c r="D88" s="84"/>
      <c r="E88" s="84"/>
      <c r="F88" s="84"/>
      <c r="G88" s="84"/>
      <c r="H88" s="84"/>
      <c r="I88" s="84"/>
    </row>
    <row r="89" spans="1:9">
      <c r="A89" s="3">
        <v>1</v>
      </c>
      <c r="B89" s="3" t="s">
        <v>19</v>
      </c>
      <c r="C89" s="9">
        <f t="shared" ref="C89:C95" si="29">ROUND(D89*0.901,4)</f>
        <v>3.3999999999999998E-3</v>
      </c>
      <c r="D89" s="9">
        <f t="shared" ref="D89:D95" si="30">E89/$G$9</f>
        <v>3.7427831972924545E-3</v>
      </c>
      <c r="E89" s="9">
        <v>2.8199999999999999E-2</v>
      </c>
      <c r="F89" s="13">
        <f t="shared" ref="F89:F95" si="31">C89+$C$9</f>
        <v>4.5900000000000003E-2</v>
      </c>
      <c r="G89" s="8">
        <f>'[1]TARIFNE STAVKE od 01.10.2022'!F76</f>
        <v>5.1000000000000004E-3</v>
      </c>
      <c r="H89" s="8">
        <f>'[1]TARIFNE STAVKE od 01.10.2022'!G76</f>
        <v>5.4000000000000003E-3</v>
      </c>
      <c r="I89" s="9">
        <f t="shared" ref="I89:I95" si="32">(F89+H89)</f>
        <v>5.1300000000000005E-2</v>
      </c>
    </row>
    <row r="90" spans="1:9">
      <c r="A90" s="3">
        <v>2</v>
      </c>
      <c r="B90" s="3" t="s">
        <v>20</v>
      </c>
      <c r="C90" s="9">
        <f t="shared" si="29"/>
        <v>3.3999999999999998E-3</v>
      </c>
      <c r="D90" s="9">
        <f t="shared" si="30"/>
        <v>3.7427831972924545E-3</v>
      </c>
      <c r="E90" s="9">
        <v>2.8199999999999999E-2</v>
      </c>
      <c r="F90" s="13">
        <f t="shared" si="31"/>
        <v>4.5900000000000003E-2</v>
      </c>
      <c r="G90" s="8">
        <f>'[1]TARIFNE STAVKE od 01.10.2022'!F77</f>
        <v>4.3E-3</v>
      </c>
      <c r="H90" s="8">
        <f>'[1]TARIFNE STAVKE od 01.10.2022'!G77</f>
        <v>4.4999999999999997E-3</v>
      </c>
      <c r="I90" s="9">
        <f t="shared" si="32"/>
        <v>5.04E-2</v>
      </c>
    </row>
    <row r="91" spans="1:9">
      <c r="A91" s="3">
        <v>3</v>
      </c>
      <c r="B91" s="3" t="s">
        <v>21</v>
      </c>
      <c r="C91" s="9">
        <f t="shared" si="29"/>
        <v>3.3999999999999998E-3</v>
      </c>
      <c r="D91" s="9">
        <f t="shared" si="30"/>
        <v>3.7427831972924545E-3</v>
      </c>
      <c r="E91" s="9">
        <v>2.8199999999999999E-2</v>
      </c>
      <c r="F91" s="13">
        <f t="shared" si="31"/>
        <v>4.5900000000000003E-2</v>
      </c>
      <c r="G91" s="8">
        <f>'[1]TARIFNE STAVKE od 01.10.2022'!F78</f>
        <v>4.1000000000000003E-3</v>
      </c>
      <c r="H91" s="8">
        <f>'[1]TARIFNE STAVKE od 01.10.2022'!G78</f>
        <v>4.3E-3</v>
      </c>
      <c r="I91" s="9">
        <f t="shared" si="32"/>
        <v>5.0200000000000002E-2</v>
      </c>
    </row>
    <row r="92" spans="1:9">
      <c r="A92" s="3">
        <v>4</v>
      </c>
      <c r="B92" s="3" t="s">
        <v>22</v>
      </c>
      <c r="C92" s="9">
        <f t="shared" si="29"/>
        <v>3.3999999999999998E-3</v>
      </c>
      <c r="D92" s="9">
        <f t="shared" si="30"/>
        <v>3.7427831972924545E-3</v>
      </c>
      <c r="E92" s="9">
        <v>2.8199999999999999E-2</v>
      </c>
      <c r="F92" s="13">
        <f t="shared" si="31"/>
        <v>4.5900000000000003E-2</v>
      </c>
      <c r="G92" s="8">
        <f>'[1]TARIFNE STAVKE od 01.10.2022'!F79</f>
        <v>3.8999999999999998E-3</v>
      </c>
      <c r="H92" s="8">
        <f>'[1]TARIFNE STAVKE od 01.10.2022'!G79</f>
        <v>4.0000000000000001E-3</v>
      </c>
      <c r="I92" s="9">
        <f t="shared" si="32"/>
        <v>4.99E-2</v>
      </c>
    </row>
    <row r="93" spans="1:9">
      <c r="A93" s="3">
        <v>5</v>
      </c>
      <c r="B93" s="3" t="s">
        <v>23</v>
      </c>
      <c r="C93" s="9">
        <f t="shared" si="29"/>
        <v>3.3999999999999998E-3</v>
      </c>
      <c r="D93" s="9">
        <f t="shared" si="30"/>
        <v>3.7427831972924545E-3</v>
      </c>
      <c r="E93" s="9">
        <v>2.8199999999999999E-2</v>
      </c>
      <c r="F93" s="13">
        <f t="shared" si="31"/>
        <v>4.5900000000000003E-2</v>
      </c>
      <c r="G93" s="8">
        <f>'[1]TARIFNE STAVKE od 01.10.2022'!F80</f>
        <v>3.5999999999999999E-3</v>
      </c>
      <c r="H93" s="8">
        <f>'[1]TARIFNE STAVKE od 01.10.2022'!G80</f>
        <v>3.8E-3</v>
      </c>
      <c r="I93" s="9">
        <f t="shared" si="32"/>
        <v>4.9700000000000001E-2</v>
      </c>
    </row>
    <row r="94" spans="1:9">
      <c r="A94" s="3">
        <v>6</v>
      </c>
      <c r="B94" s="3" t="s">
        <v>24</v>
      </c>
      <c r="C94" s="9">
        <f t="shared" si="29"/>
        <v>3.3999999999999998E-3</v>
      </c>
      <c r="D94" s="9">
        <f t="shared" si="30"/>
        <v>3.7427831972924545E-3</v>
      </c>
      <c r="E94" s="9">
        <v>2.8199999999999999E-2</v>
      </c>
      <c r="F94" s="13">
        <f t="shared" si="31"/>
        <v>4.5900000000000003E-2</v>
      </c>
      <c r="G94" s="8">
        <f>'[1]TARIFNE STAVKE od 01.10.2022'!F81</f>
        <v>3.3999999999999998E-3</v>
      </c>
      <c r="H94" s="8">
        <f>'[1]TARIFNE STAVKE od 01.10.2022'!G81</f>
        <v>3.5999999999999999E-3</v>
      </c>
      <c r="I94" s="9">
        <f t="shared" si="32"/>
        <v>4.9500000000000002E-2</v>
      </c>
    </row>
    <row r="95" spans="1:9">
      <c r="A95" s="3">
        <v>7</v>
      </c>
      <c r="B95" s="3" t="s">
        <v>25</v>
      </c>
      <c r="C95" s="9">
        <f t="shared" si="29"/>
        <v>3.3999999999999998E-3</v>
      </c>
      <c r="D95" s="9">
        <f t="shared" si="30"/>
        <v>3.7427831972924545E-3</v>
      </c>
      <c r="E95" s="9">
        <v>2.8199999999999999E-2</v>
      </c>
      <c r="F95" s="13">
        <f t="shared" si="31"/>
        <v>4.5900000000000003E-2</v>
      </c>
      <c r="G95" s="8">
        <f>'[1]TARIFNE STAVKE od 01.10.2022'!F82</f>
        <v>3.3999999999999998E-3</v>
      </c>
      <c r="H95" s="8">
        <f>'[1]TARIFNE STAVKE od 01.10.2022'!G82</f>
        <v>3.5999999999999999E-3</v>
      </c>
      <c r="I95" s="9">
        <f t="shared" si="32"/>
        <v>4.9500000000000002E-2</v>
      </c>
    </row>
    <row r="96" spans="1:9" ht="15" customHeight="1">
      <c r="A96" s="83" t="s">
        <v>41</v>
      </c>
      <c r="B96" s="84"/>
      <c r="C96" s="84"/>
      <c r="D96" s="84"/>
      <c r="E96" s="84"/>
      <c r="F96" s="84"/>
      <c r="G96" s="84"/>
      <c r="H96" s="84"/>
      <c r="I96" s="84"/>
    </row>
    <row r="97" spans="1:9">
      <c r="A97" s="3">
        <v>1</v>
      </c>
      <c r="B97" s="3" t="s">
        <v>20</v>
      </c>
      <c r="C97" s="9">
        <f t="shared" ref="C97:C99" si="33">ROUND(D97*0.901,4)</f>
        <v>3.3999999999999998E-3</v>
      </c>
      <c r="D97" s="9">
        <f t="shared" ref="D97:D99" si="34">E97/$G$9</f>
        <v>3.7427831972924545E-3</v>
      </c>
      <c r="E97" s="9">
        <v>2.8199999999999999E-2</v>
      </c>
      <c r="F97" s="13">
        <f>C97+$C$9</f>
        <v>4.5900000000000003E-2</v>
      </c>
      <c r="G97" s="8">
        <f>'[1]TARIFNE STAVKE od 01.10.2022'!F86</f>
        <v>2.7000000000000001E-3</v>
      </c>
      <c r="H97" s="8">
        <f>'[1]TARIFNE STAVKE od 01.10.2022'!G86</f>
        <v>2.5999999999999999E-3</v>
      </c>
      <c r="I97" s="9">
        <f t="shared" ref="I97:I99" si="35">(F97+H97)</f>
        <v>4.8500000000000001E-2</v>
      </c>
    </row>
    <row r="98" spans="1:9">
      <c r="A98" s="3">
        <v>2</v>
      </c>
      <c r="B98" s="3" t="s">
        <v>22</v>
      </c>
      <c r="C98" s="9">
        <f t="shared" si="33"/>
        <v>3.3999999999999998E-3</v>
      </c>
      <c r="D98" s="9">
        <f t="shared" si="34"/>
        <v>3.7427831972924545E-3</v>
      </c>
      <c r="E98" s="9">
        <v>2.8199999999999999E-2</v>
      </c>
      <c r="F98" s="13">
        <f>C98+$C$9</f>
        <v>4.5900000000000003E-2</v>
      </c>
      <c r="G98" s="8">
        <f>'[1]TARIFNE STAVKE od 01.10.2022'!F87</f>
        <v>2.0999999999999999E-3</v>
      </c>
      <c r="H98" s="8">
        <f>'[1]TARIFNE STAVKE od 01.10.2022'!G87</f>
        <v>2E-3</v>
      </c>
      <c r="I98" s="9">
        <f t="shared" si="35"/>
        <v>4.7900000000000005E-2</v>
      </c>
    </row>
    <row r="99" spans="1:9">
      <c r="A99" s="3">
        <v>3</v>
      </c>
      <c r="B99" s="3" t="s">
        <v>23</v>
      </c>
      <c r="C99" s="9">
        <f t="shared" si="33"/>
        <v>3.3999999999999998E-3</v>
      </c>
      <c r="D99" s="9">
        <f t="shared" si="34"/>
        <v>3.7427831972924545E-3</v>
      </c>
      <c r="E99" s="9">
        <v>2.8199999999999999E-2</v>
      </c>
      <c r="F99" s="13">
        <f>C99+$C$9</f>
        <v>4.5900000000000003E-2</v>
      </c>
      <c r="G99" s="8">
        <f>'[1]TARIFNE STAVKE od 01.10.2022'!F88</f>
        <v>2.0999999999999999E-3</v>
      </c>
      <c r="H99" s="8">
        <f>'[1]TARIFNE STAVKE od 01.10.2022'!G88</f>
        <v>2E-3</v>
      </c>
      <c r="I99" s="9">
        <f t="shared" si="35"/>
        <v>4.7900000000000005E-2</v>
      </c>
    </row>
    <row r="101" spans="1:9">
      <c r="A101" s="80" t="s">
        <v>42</v>
      </c>
      <c r="B101" s="80"/>
      <c r="C101" s="80"/>
      <c r="D101" s="80"/>
      <c r="E101" s="80"/>
      <c r="F101" s="80"/>
      <c r="G101" s="80"/>
      <c r="H101" s="80"/>
      <c r="I101" s="80"/>
    </row>
    <row r="102" spans="1:9" ht="38.25">
      <c r="A102" s="3" t="s">
        <v>8</v>
      </c>
      <c r="B102" s="3" t="s">
        <v>9</v>
      </c>
      <c r="C102" s="4" t="s">
        <v>281</v>
      </c>
      <c r="D102" s="4" t="s">
        <v>282</v>
      </c>
      <c r="E102" s="4" t="s">
        <v>271</v>
      </c>
      <c r="F102" s="4" t="s">
        <v>283</v>
      </c>
      <c r="G102" s="4" t="s">
        <v>284</v>
      </c>
      <c r="H102" s="4" t="s">
        <v>284</v>
      </c>
      <c r="I102" s="4" t="s">
        <v>285</v>
      </c>
    </row>
    <row r="103" spans="1:9">
      <c r="A103" s="7"/>
      <c r="B103" s="7" t="s">
        <v>14</v>
      </c>
      <c r="C103" s="7" t="s">
        <v>15</v>
      </c>
      <c r="D103" s="7" t="s">
        <v>272</v>
      </c>
      <c r="E103" s="7" t="s">
        <v>286</v>
      </c>
      <c r="F103" s="7" t="s">
        <v>5</v>
      </c>
      <c r="G103" s="7" t="s">
        <v>16</v>
      </c>
      <c r="H103" s="7" t="s">
        <v>16</v>
      </c>
      <c r="I103" s="11" t="s">
        <v>17</v>
      </c>
    </row>
    <row r="104" spans="1:9" ht="15" customHeight="1">
      <c r="A104" s="83" t="s">
        <v>43</v>
      </c>
      <c r="B104" s="84"/>
      <c r="C104" s="84"/>
      <c r="D104" s="84"/>
      <c r="E104" s="84"/>
      <c r="F104" s="84"/>
      <c r="G104" s="84"/>
      <c r="H104" s="84"/>
      <c r="I104" s="84"/>
    </row>
    <row r="105" spans="1:9">
      <c r="A105" s="3">
        <v>1</v>
      </c>
      <c r="B105" s="3" t="s">
        <v>20</v>
      </c>
      <c r="C105" s="9">
        <f t="shared" ref="C105:C107" si="36">ROUND(D105*0.901,4)</f>
        <v>3.7000000000000002E-3</v>
      </c>
      <c r="D105" s="9">
        <f t="shared" ref="D105:D107" si="37">E105/$G$9</f>
        <v>4.1409516225363327E-3</v>
      </c>
      <c r="E105" s="9">
        <v>3.1199999999999999E-2</v>
      </c>
      <c r="F105" s="13">
        <f>C105+$C$9</f>
        <v>4.6200000000000005E-2</v>
      </c>
      <c r="G105" s="8">
        <f>'[1]TARIFNE STAVKE od 01.10.2022'!F92</f>
        <v>5.3E-3</v>
      </c>
      <c r="H105" s="8">
        <f>'[1]TARIFNE STAVKE od 01.10.2022'!G92</f>
        <v>5.7999999999999996E-3</v>
      </c>
      <c r="I105" s="9">
        <f t="shared" ref="I105:I107" si="38">(F105+H105)</f>
        <v>5.2000000000000005E-2</v>
      </c>
    </row>
    <row r="106" spans="1:9">
      <c r="A106" s="3">
        <v>2</v>
      </c>
      <c r="B106" s="3" t="s">
        <v>21</v>
      </c>
      <c r="C106" s="9">
        <f t="shared" si="36"/>
        <v>3.7000000000000002E-3</v>
      </c>
      <c r="D106" s="9">
        <f t="shared" si="37"/>
        <v>4.1409516225363327E-3</v>
      </c>
      <c r="E106" s="9">
        <v>3.1199999999999999E-2</v>
      </c>
      <c r="F106" s="13">
        <f>C106+$C$9</f>
        <v>4.6200000000000005E-2</v>
      </c>
      <c r="G106" s="8">
        <f>'[1]TARIFNE STAVKE od 01.10.2022'!F93</f>
        <v>4.1999999999999997E-3</v>
      </c>
      <c r="H106" s="8">
        <f>'[1]TARIFNE STAVKE od 01.10.2022'!G93</f>
        <v>4.5999999999999999E-3</v>
      </c>
      <c r="I106" s="9">
        <f t="shared" si="38"/>
        <v>5.0800000000000005E-2</v>
      </c>
    </row>
    <row r="107" spans="1:9">
      <c r="A107" s="3">
        <v>3</v>
      </c>
      <c r="B107" s="3" t="s">
        <v>22</v>
      </c>
      <c r="C107" s="9">
        <f t="shared" si="36"/>
        <v>3.7000000000000002E-3</v>
      </c>
      <c r="D107" s="9">
        <f t="shared" si="37"/>
        <v>4.1409516225363327E-3</v>
      </c>
      <c r="E107" s="9">
        <v>3.1199999999999999E-2</v>
      </c>
      <c r="F107" s="13">
        <f>C107+$C$9</f>
        <v>4.6200000000000005E-2</v>
      </c>
      <c r="G107" s="8">
        <f>'[1]TARIFNE STAVKE od 01.10.2022'!F94</f>
        <v>3.8999999999999998E-3</v>
      </c>
      <c r="H107" s="8">
        <f>'[1]TARIFNE STAVKE od 01.10.2022'!G94</f>
        <v>4.3E-3</v>
      </c>
      <c r="I107" s="9">
        <f t="shared" si="38"/>
        <v>5.0500000000000003E-2</v>
      </c>
    </row>
    <row r="108" spans="1:9" ht="15" customHeight="1">
      <c r="A108" s="83" t="s">
        <v>44</v>
      </c>
      <c r="B108" s="84"/>
      <c r="C108" s="84"/>
      <c r="D108" s="84"/>
      <c r="E108" s="84"/>
      <c r="F108" s="84"/>
      <c r="G108" s="84"/>
      <c r="H108" s="84"/>
      <c r="I108" s="84"/>
    </row>
    <row r="109" spans="1:9">
      <c r="A109" s="3">
        <v>1</v>
      </c>
      <c r="B109" s="3" t="s">
        <v>19</v>
      </c>
      <c r="C109" s="9">
        <f t="shared" ref="C109:C112" si="39">ROUND(D109*0.901,4)</f>
        <v>3.7000000000000002E-3</v>
      </c>
      <c r="D109" s="9">
        <f t="shared" ref="D109:D112" si="40">E109/$G$9</f>
        <v>4.1409516225363327E-3</v>
      </c>
      <c r="E109" s="9">
        <v>3.1199999999999999E-2</v>
      </c>
      <c r="F109" s="13">
        <f>C109+$C$9</f>
        <v>4.6200000000000005E-2</v>
      </c>
      <c r="G109" s="8">
        <f>'[1]TARIFNE STAVKE od 01.10.2022'!F98</f>
        <v>4.7999999999999996E-3</v>
      </c>
      <c r="H109" s="8">
        <f>'[1]TARIFNE STAVKE od 01.10.2022'!G98</f>
        <v>4.5999999999999999E-3</v>
      </c>
      <c r="I109" s="9">
        <f t="shared" ref="I109:I112" si="41">(F109+H109)</f>
        <v>5.0800000000000005E-2</v>
      </c>
    </row>
    <row r="110" spans="1:9">
      <c r="A110" s="3">
        <v>2</v>
      </c>
      <c r="B110" s="3" t="s">
        <v>20</v>
      </c>
      <c r="C110" s="9">
        <f t="shared" si="39"/>
        <v>3.7000000000000002E-3</v>
      </c>
      <c r="D110" s="9">
        <f t="shared" si="40"/>
        <v>4.1409516225363327E-3</v>
      </c>
      <c r="E110" s="9">
        <v>3.1199999999999999E-2</v>
      </c>
      <c r="F110" s="13">
        <f>C110+$C$9</f>
        <v>4.6200000000000005E-2</v>
      </c>
      <c r="G110" s="8">
        <f>'[1]TARIFNE STAVKE od 01.10.2022'!F99</f>
        <v>3.8E-3</v>
      </c>
      <c r="H110" s="8">
        <f>'[1]TARIFNE STAVKE od 01.10.2022'!G99</f>
        <v>3.7000000000000002E-3</v>
      </c>
      <c r="I110" s="9">
        <f t="shared" si="41"/>
        <v>4.9900000000000007E-2</v>
      </c>
    </row>
    <row r="111" spans="1:9">
      <c r="A111" s="3">
        <v>3</v>
      </c>
      <c r="B111" s="3" t="s">
        <v>21</v>
      </c>
      <c r="C111" s="9">
        <f t="shared" si="39"/>
        <v>3.7000000000000002E-3</v>
      </c>
      <c r="D111" s="9">
        <f t="shared" si="40"/>
        <v>4.1409516225363327E-3</v>
      </c>
      <c r="E111" s="9">
        <v>3.1199999999999999E-2</v>
      </c>
      <c r="F111" s="13">
        <f>C111+$C$9</f>
        <v>4.6200000000000005E-2</v>
      </c>
      <c r="G111" s="8">
        <f>'[1]TARIFNE STAVKE od 01.10.2022'!F100</f>
        <v>3.8E-3</v>
      </c>
      <c r="H111" s="8">
        <f>'[1]TARIFNE STAVKE od 01.10.2022'!G100</f>
        <v>3.7000000000000002E-3</v>
      </c>
      <c r="I111" s="9">
        <f t="shared" si="41"/>
        <v>4.9900000000000007E-2</v>
      </c>
    </row>
    <row r="112" spans="1:9">
      <c r="A112" s="3">
        <v>4</v>
      </c>
      <c r="B112" s="3" t="s">
        <v>23</v>
      </c>
      <c r="C112" s="9">
        <f t="shared" si="39"/>
        <v>3.7000000000000002E-3</v>
      </c>
      <c r="D112" s="9">
        <f t="shared" si="40"/>
        <v>4.1409516225363327E-3</v>
      </c>
      <c r="E112" s="9">
        <v>3.1199999999999999E-2</v>
      </c>
      <c r="F112" s="13">
        <f>C112+$C$9</f>
        <v>4.6200000000000005E-2</v>
      </c>
      <c r="G112" s="8">
        <f>'[1]TARIFNE STAVKE od 01.10.2022'!F101</f>
        <v>3.3999999999999998E-3</v>
      </c>
      <c r="H112" s="8">
        <f>'[1]TARIFNE STAVKE od 01.10.2022'!G101</f>
        <v>3.3E-3</v>
      </c>
      <c r="I112" s="9">
        <f t="shared" si="41"/>
        <v>4.9500000000000002E-2</v>
      </c>
    </row>
    <row r="113" spans="1:9" ht="15" customHeight="1">
      <c r="A113" s="83" t="s">
        <v>45</v>
      </c>
      <c r="B113" s="84"/>
      <c r="C113" s="84"/>
      <c r="D113" s="84"/>
      <c r="E113" s="84"/>
      <c r="F113" s="84"/>
      <c r="G113" s="84"/>
      <c r="H113" s="84"/>
      <c r="I113" s="84"/>
    </row>
    <row r="114" spans="1:9">
      <c r="A114" s="3">
        <v>1</v>
      </c>
      <c r="B114" s="3" t="s">
        <v>19</v>
      </c>
      <c r="C114" s="9">
        <f t="shared" ref="C114:C115" si="42">ROUND(D114*0.901,4)</f>
        <v>3.7000000000000002E-3</v>
      </c>
      <c r="D114" s="9">
        <f t="shared" ref="D114:D115" si="43">E114/$G$9</f>
        <v>4.1409516225363327E-3</v>
      </c>
      <c r="E114" s="9">
        <v>3.1199999999999999E-2</v>
      </c>
      <c r="F114" s="13">
        <f>C114+$C$9</f>
        <v>4.6200000000000005E-2</v>
      </c>
      <c r="G114" s="8">
        <f>'[1]TARIFNE STAVKE od 01.10.2022'!F105</f>
        <v>3.5999999999999999E-3</v>
      </c>
      <c r="H114" s="8">
        <f>'[1]TARIFNE STAVKE od 01.10.2022'!G105</f>
        <v>3.8E-3</v>
      </c>
      <c r="I114" s="9">
        <f t="shared" ref="I114:I115" si="44">(F114+H114)</f>
        <v>0.05</v>
      </c>
    </row>
    <row r="115" spans="1:9">
      <c r="A115" s="3">
        <v>2</v>
      </c>
      <c r="B115" s="3" t="s">
        <v>20</v>
      </c>
      <c r="C115" s="9">
        <f t="shared" si="42"/>
        <v>3.7000000000000002E-3</v>
      </c>
      <c r="D115" s="9">
        <f t="shared" si="43"/>
        <v>4.1409516225363327E-3</v>
      </c>
      <c r="E115" s="9">
        <v>3.1199999999999999E-2</v>
      </c>
      <c r="F115" s="13">
        <f>C115+$C$9</f>
        <v>4.6200000000000005E-2</v>
      </c>
      <c r="G115" s="8">
        <f>'[1]TARIFNE STAVKE od 01.10.2022'!F106</f>
        <v>3.5999999999999999E-3</v>
      </c>
      <c r="H115" s="8">
        <f>'[1]TARIFNE STAVKE od 01.10.2022'!G106</f>
        <v>3.8E-3</v>
      </c>
      <c r="I115" s="9">
        <f t="shared" si="44"/>
        <v>0.05</v>
      </c>
    </row>
    <row r="117" spans="1:9">
      <c r="A117" s="80" t="s">
        <v>46</v>
      </c>
      <c r="B117" s="80"/>
      <c r="C117" s="80"/>
      <c r="D117" s="80"/>
      <c r="E117" s="80"/>
      <c r="F117" s="80"/>
      <c r="G117" s="80"/>
      <c r="H117" s="80"/>
      <c r="I117" s="80"/>
    </row>
    <row r="118" spans="1:9" ht="38.25">
      <c r="A118" s="3" t="s">
        <v>8</v>
      </c>
      <c r="B118" s="3" t="s">
        <v>9</v>
      </c>
      <c r="C118" s="4" t="s">
        <v>281</v>
      </c>
      <c r="D118" s="4" t="s">
        <v>282</v>
      </c>
      <c r="E118" s="4" t="s">
        <v>271</v>
      </c>
      <c r="F118" s="4" t="s">
        <v>283</v>
      </c>
      <c r="G118" s="4" t="s">
        <v>284</v>
      </c>
      <c r="H118" s="4" t="s">
        <v>284</v>
      </c>
      <c r="I118" s="4" t="s">
        <v>285</v>
      </c>
    </row>
    <row r="119" spans="1:9">
      <c r="A119" s="7"/>
      <c r="B119" s="7" t="s">
        <v>14</v>
      </c>
      <c r="C119" s="7" t="s">
        <v>15</v>
      </c>
      <c r="D119" s="7" t="s">
        <v>272</v>
      </c>
      <c r="E119" s="7" t="s">
        <v>286</v>
      </c>
      <c r="F119" s="7" t="s">
        <v>5</v>
      </c>
      <c r="G119" s="7" t="s">
        <v>16</v>
      </c>
      <c r="H119" s="7" t="s">
        <v>16</v>
      </c>
      <c r="I119" s="11" t="s">
        <v>17</v>
      </c>
    </row>
    <row r="120" spans="1:9" ht="15" customHeight="1">
      <c r="A120" s="83" t="s">
        <v>47</v>
      </c>
      <c r="B120" s="84"/>
      <c r="C120" s="84"/>
      <c r="D120" s="84"/>
      <c r="E120" s="84"/>
      <c r="F120" s="84"/>
      <c r="G120" s="84"/>
      <c r="H120" s="84"/>
      <c r="I120" s="84"/>
    </row>
    <row r="121" spans="1:9">
      <c r="A121" s="3">
        <v>1</v>
      </c>
      <c r="B121" s="3" t="s">
        <v>20</v>
      </c>
      <c r="C121" s="9">
        <f t="shared" ref="C121:C125" si="45">ROUND(D121*0.901,4)</f>
        <v>3.0000000000000001E-3</v>
      </c>
      <c r="D121" s="9">
        <f t="shared" ref="D121:D125" si="46">E121/$G$9</f>
        <v>3.3180702103656513E-3</v>
      </c>
      <c r="E121" s="9">
        <v>2.5000000000000001E-2</v>
      </c>
      <c r="F121" s="13">
        <f>C121+$C$9</f>
        <v>4.5500000000000006E-2</v>
      </c>
      <c r="G121" s="8">
        <f>'[1]TARIFNE STAVKE od 01.10.2022'!F110</f>
        <v>3.8E-3</v>
      </c>
      <c r="H121" s="8">
        <f>'[1]TARIFNE STAVKE od 01.10.2022'!G110</f>
        <v>4.1000000000000003E-3</v>
      </c>
      <c r="I121" s="9">
        <f t="shared" ref="I121:I125" si="47">(F121+H121)</f>
        <v>4.9600000000000005E-2</v>
      </c>
    </row>
    <row r="122" spans="1:9">
      <c r="A122" s="3">
        <v>2</v>
      </c>
      <c r="B122" s="3" t="s">
        <v>21</v>
      </c>
      <c r="C122" s="9">
        <f t="shared" si="45"/>
        <v>3.0000000000000001E-3</v>
      </c>
      <c r="D122" s="9">
        <f t="shared" si="46"/>
        <v>3.3180702103656513E-3</v>
      </c>
      <c r="E122" s="9">
        <v>2.5000000000000001E-2</v>
      </c>
      <c r="F122" s="13">
        <f>C122+$C$9</f>
        <v>4.5500000000000006E-2</v>
      </c>
      <c r="G122" s="8">
        <f>'[1]TARIFNE STAVKE od 01.10.2022'!F111</f>
        <v>3.0999999999999999E-3</v>
      </c>
      <c r="H122" s="8">
        <f>'[1]TARIFNE STAVKE od 01.10.2022'!G111</f>
        <v>3.3E-3</v>
      </c>
      <c r="I122" s="9">
        <f t="shared" si="47"/>
        <v>4.8800000000000003E-2</v>
      </c>
    </row>
    <row r="123" spans="1:9">
      <c r="A123" s="3">
        <v>3</v>
      </c>
      <c r="B123" s="3" t="s">
        <v>22</v>
      </c>
      <c r="C123" s="9">
        <f t="shared" si="45"/>
        <v>3.0000000000000001E-3</v>
      </c>
      <c r="D123" s="9">
        <f t="shared" si="46"/>
        <v>3.3180702103656513E-3</v>
      </c>
      <c r="E123" s="9">
        <v>2.5000000000000001E-2</v>
      </c>
      <c r="F123" s="13">
        <f>C123+$C$9</f>
        <v>4.5500000000000006E-2</v>
      </c>
      <c r="G123" s="8">
        <f>'[1]TARIFNE STAVKE od 01.10.2022'!F112</f>
        <v>2.8999999999999998E-3</v>
      </c>
      <c r="H123" s="8">
        <f>'[1]TARIFNE STAVKE od 01.10.2022'!G112</f>
        <v>3.0999999999999999E-3</v>
      </c>
      <c r="I123" s="9">
        <f t="shared" si="47"/>
        <v>4.8600000000000004E-2</v>
      </c>
    </row>
    <row r="124" spans="1:9">
      <c r="A124" s="3">
        <v>4</v>
      </c>
      <c r="B124" s="3" t="s">
        <v>23</v>
      </c>
      <c r="C124" s="9">
        <f t="shared" si="45"/>
        <v>3.0000000000000001E-3</v>
      </c>
      <c r="D124" s="9">
        <f t="shared" si="46"/>
        <v>3.3180702103656513E-3</v>
      </c>
      <c r="E124" s="9">
        <v>2.5000000000000001E-2</v>
      </c>
      <c r="F124" s="13">
        <f>C124+$C$9</f>
        <v>4.5500000000000006E-2</v>
      </c>
      <c r="G124" s="8">
        <f>'[1]TARIFNE STAVKE od 01.10.2022'!F113</f>
        <v>2.7000000000000001E-3</v>
      </c>
      <c r="H124" s="8">
        <f>'[1]TARIFNE STAVKE od 01.10.2022'!G113</f>
        <v>2.8999999999999998E-3</v>
      </c>
      <c r="I124" s="9">
        <f t="shared" si="47"/>
        <v>4.8400000000000006E-2</v>
      </c>
    </row>
    <row r="125" spans="1:9">
      <c r="A125" s="3">
        <v>5</v>
      </c>
      <c r="B125" s="3" t="s">
        <v>24</v>
      </c>
      <c r="C125" s="9">
        <f t="shared" si="45"/>
        <v>3.0000000000000001E-3</v>
      </c>
      <c r="D125" s="9">
        <f t="shared" si="46"/>
        <v>3.3180702103656513E-3</v>
      </c>
      <c r="E125" s="9">
        <v>2.5000000000000001E-2</v>
      </c>
      <c r="F125" s="13">
        <f>C125+$C$9</f>
        <v>4.5500000000000006E-2</v>
      </c>
      <c r="G125" s="8">
        <f>'[1]TARIFNE STAVKE od 01.10.2022'!F114</f>
        <v>2.5000000000000001E-3</v>
      </c>
      <c r="H125" s="8">
        <f>'[1]TARIFNE STAVKE od 01.10.2022'!G114</f>
        <v>2.7000000000000001E-3</v>
      </c>
      <c r="I125" s="9">
        <f t="shared" si="47"/>
        <v>4.8200000000000007E-2</v>
      </c>
    </row>
    <row r="127" spans="1:9">
      <c r="A127" s="80" t="s">
        <v>48</v>
      </c>
      <c r="B127" s="80"/>
      <c r="C127" s="80"/>
      <c r="D127" s="80"/>
      <c r="E127" s="80"/>
      <c r="F127" s="80"/>
      <c r="G127" s="80"/>
      <c r="H127" s="80"/>
      <c r="I127" s="80"/>
    </row>
    <row r="128" spans="1:9" ht="38.25">
      <c r="A128" s="3" t="s">
        <v>8</v>
      </c>
      <c r="B128" s="3" t="s">
        <v>9</v>
      </c>
      <c r="C128" s="4" t="s">
        <v>281</v>
      </c>
      <c r="D128" s="4" t="s">
        <v>282</v>
      </c>
      <c r="E128" s="4" t="s">
        <v>271</v>
      </c>
      <c r="F128" s="4" t="s">
        <v>283</v>
      </c>
      <c r="G128" s="4" t="s">
        <v>284</v>
      </c>
      <c r="H128" s="4" t="s">
        <v>284</v>
      </c>
      <c r="I128" s="4" t="s">
        <v>285</v>
      </c>
    </row>
    <row r="129" spans="1:9">
      <c r="A129" s="7"/>
      <c r="B129" s="7" t="s">
        <v>14</v>
      </c>
      <c r="C129" s="7" t="s">
        <v>15</v>
      </c>
      <c r="D129" s="7" t="s">
        <v>272</v>
      </c>
      <c r="E129" s="7" t="s">
        <v>286</v>
      </c>
      <c r="F129" s="7" t="s">
        <v>5</v>
      </c>
      <c r="G129" s="7" t="s">
        <v>16</v>
      </c>
      <c r="H129" s="7" t="s">
        <v>16</v>
      </c>
      <c r="I129" s="11" t="s">
        <v>17</v>
      </c>
    </row>
    <row r="130" spans="1:9" ht="15" customHeight="1">
      <c r="A130" s="83" t="s">
        <v>49</v>
      </c>
      <c r="B130" s="84"/>
      <c r="C130" s="84"/>
      <c r="D130" s="84"/>
      <c r="E130" s="84"/>
      <c r="F130" s="84"/>
      <c r="G130" s="84"/>
      <c r="H130" s="84"/>
      <c r="I130" s="84"/>
    </row>
    <row r="131" spans="1:9">
      <c r="A131" s="3">
        <v>1</v>
      </c>
      <c r="B131" s="3" t="s">
        <v>19</v>
      </c>
      <c r="C131" s="9">
        <f t="shared" ref="C131:C136" si="48">ROUND(D131*0.901,4)</f>
        <v>3.2000000000000002E-3</v>
      </c>
      <c r="D131" s="9">
        <f t="shared" ref="D131:D136" si="49">E131/$G$9</f>
        <v>3.5304267038290525E-3</v>
      </c>
      <c r="E131" s="9">
        <v>2.6599999999999999E-2</v>
      </c>
      <c r="F131" s="13">
        <f>C131+$C$9</f>
        <v>4.5700000000000005E-2</v>
      </c>
      <c r="G131" s="8">
        <f>'[1]TARIFNE STAVKE od 01.10.2022'!F118</f>
        <v>3.8999999999999998E-3</v>
      </c>
      <c r="H131" s="8">
        <f>'[1]TARIFNE STAVKE od 01.10.2022'!G118</f>
        <v>3.8999999999999998E-3</v>
      </c>
      <c r="I131" s="9">
        <f>(F131+H131)</f>
        <v>4.9600000000000005E-2</v>
      </c>
    </row>
    <row r="132" spans="1:9">
      <c r="A132" s="3">
        <v>2</v>
      </c>
      <c r="B132" s="3" t="s">
        <v>20</v>
      </c>
      <c r="C132" s="9">
        <f t="shared" si="48"/>
        <v>3.2000000000000002E-3</v>
      </c>
      <c r="D132" s="9">
        <f t="shared" si="49"/>
        <v>3.5304267038290525E-3</v>
      </c>
      <c r="E132" s="9">
        <v>2.6599999999999999E-2</v>
      </c>
      <c r="F132" s="13">
        <f t="shared" ref="F132:F136" si="50">C132+$C$9</f>
        <v>4.5700000000000005E-2</v>
      </c>
      <c r="G132" s="8">
        <f>'[1]TARIFNE STAVKE od 01.10.2022'!F119</f>
        <v>3.8999999999999998E-3</v>
      </c>
      <c r="H132" s="8">
        <f>'[1]TARIFNE STAVKE od 01.10.2022'!G119</f>
        <v>3.8999999999999998E-3</v>
      </c>
      <c r="I132" s="9">
        <f t="shared" ref="I132:I136" si="51">(F132+H132)</f>
        <v>4.9600000000000005E-2</v>
      </c>
    </row>
    <row r="133" spans="1:9">
      <c r="A133" s="3">
        <v>3</v>
      </c>
      <c r="B133" s="3" t="s">
        <v>21</v>
      </c>
      <c r="C133" s="9">
        <f t="shared" si="48"/>
        <v>3.2000000000000002E-3</v>
      </c>
      <c r="D133" s="9">
        <f t="shared" si="49"/>
        <v>3.5304267038290525E-3</v>
      </c>
      <c r="E133" s="9">
        <v>2.6599999999999999E-2</v>
      </c>
      <c r="F133" s="13">
        <f t="shared" si="50"/>
        <v>4.5700000000000005E-2</v>
      </c>
      <c r="G133" s="8">
        <f>'[1]TARIFNE STAVKE od 01.10.2022'!F120</f>
        <v>3.8999999999999998E-3</v>
      </c>
      <c r="H133" s="8">
        <f>'[1]TARIFNE STAVKE od 01.10.2022'!G120</f>
        <v>3.8999999999999998E-3</v>
      </c>
      <c r="I133" s="9">
        <f t="shared" si="51"/>
        <v>4.9600000000000005E-2</v>
      </c>
    </row>
    <row r="134" spans="1:9">
      <c r="A134" s="3">
        <v>4</v>
      </c>
      <c r="B134" s="3" t="s">
        <v>22</v>
      </c>
      <c r="C134" s="9">
        <f t="shared" si="48"/>
        <v>3.2000000000000002E-3</v>
      </c>
      <c r="D134" s="9">
        <f t="shared" si="49"/>
        <v>3.5304267038290525E-3</v>
      </c>
      <c r="E134" s="9">
        <v>2.6599999999999999E-2</v>
      </c>
      <c r="F134" s="13">
        <f t="shared" si="50"/>
        <v>4.5700000000000005E-2</v>
      </c>
      <c r="G134" s="8">
        <f>'[1]TARIFNE STAVKE od 01.10.2022'!F121</f>
        <v>3.7000000000000002E-3</v>
      </c>
      <c r="H134" s="8">
        <f>'[1]TARIFNE STAVKE od 01.10.2022'!G121</f>
        <v>3.7000000000000002E-3</v>
      </c>
      <c r="I134" s="9">
        <f t="shared" si="51"/>
        <v>4.9400000000000006E-2</v>
      </c>
    </row>
    <row r="135" spans="1:9">
      <c r="A135" s="3">
        <v>5</v>
      </c>
      <c r="B135" s="3" t="s">
        <v>23</v>
      </c>
      <c r="C135" s="9">
        <f t="shared" si="48"/>
        <v>3.2000000000000002E-3</v>
      </c>
      <c r="D135" s="9">
        <f t="shared" si="49"/>
        <v>3.5304267038290525E-3</v>
      </c>
      <c r="E135" s="9">
        <v>2.6599999999999999E-2</v>
      </c>
      <c r="F135" s="13">
        <f t="shared" si="50"/>
        <v>4.5700000000000005E-2</v>
      </c>
      <c r="G135" s="8">
        <f>'[1]TARIFNE STAVKE od 01.10.2022'!F122</f>
        <v>3.5000000000000001E-3</v>
      </c>
      <c r="H135" s="8">
        <f>'[1]TARIFNE STAVKE od 01.10.2022'!G122</f>
        <v>3.5000000000000001E-3</v>
      </c>
      <c r="I135" s="9">
        <f t="shared" si="51"/>
        <v>4.9200000000000008E-2</v>
      </c>
    </row>
    <row r="136" spans="1:9">
      <c r="A136" s="3">
        <v>6</v>
      </c>
      <c r="B136" s="3" t="s">
        <v>24</v>
      </c>
      <c r="C136" s="9">
        <f t="shared" si="48"/>
        <v>3.2000000000000002E-3</v>
      </c>
      <c r="D136" s="9">
        <f t="shared" si="49"/>
        <v>3.5304267038290525E-3</v>
      </c>
      <c r="E136" s="9">
        <v>2.6599999999999999E-2</v>
      </c>
      <c r="F136" s="13">
        <f t="shared" si="50"/>
        <v>4.5700000000000005E-2</v>
      </c>
      <c r="G136" s="8">
        <f>'[1]TARIFNE STAVKE od 01.10.2022'!F123</f>
        <v>3.3E-3</v>
      </c>
      <c r="H136" s="8">
        <f>'[1]TARIFNE STAVKE od 01.10.2022'!G123</f>
        <v>3.3E-3</v>
      </c>
      <c r="I136" s="9">
        <f t="shared" si="51"/>
        <v>4.9000000000000002E-2</v>
      </c>
    </row>
    <row r="137" spans="1:9" ht="15" customHeight="1">
      <c r="A137" s="83" t="s">
        <v>50</v>
      </c>
      <c r="B137" s="84"/>
      <c r="C137" s="84"/>
      <c r="D137" s="84"/>
      <c r="E137" s="84"/>
      <c r="F137" s="84"/>
      <c r="G137" s="84"/>
      <c r="H137" s="84"/>
      <c r="I137" s="84"/>
    </row>
    <row r="138" spans="1:9">
      <c r="A138" s="3">
        <v>1</v>
      </c>
      <c r="B138" s="3" t="s">
        <v>19</v>
      </c>
      <c r="C138" s="9">
        <f t="shared" ref="C138:C142" si="52">ROUND(D138*0.901,4)</f>
        <v>3.2000000000000002E-3</v>
      </c>
      <c r="D138" s="9">
        <f t="shared" ref="D138:D142" si="53">E138/$G$9</f>
        <v>3.5304267038290525E-3</v>
      </c>
      <c r="E138" s="9">
        <v>2.6599999999999999E-2</v>
      </c>
      <c r="F138" s="13">
        <f>C138+$C$9</f>
        <v>4.5700000000000005E-2</v>
      </c>
      <c r="G138" s="8">
        <f>'[1]TARIFNE STAVKE od 01.10.2022'!F127</f>
        <v>5.1999999999999998E-3</v>
      </c>
      <c r="H138" s="8">
        <f>'[1]TARIFNE STAVKE od 01.10.2022'!G127</f>
        <v>5.4999999999999997E-3</v>
      </c>
      <c r="I138" s="9">
        <f t="shared" ref="I138:I142" si="54">(F138+H138)</f>
        <v>5.1200000000000002E-2</v>
      </c>
    </row>
    <row r="139" spans="1:9">
      <c r="A139" s="3">
        <v>2</v>
      </c>
      <c r="B139" s="3" t="s">
        <v>20</v>
      </c>
      <c r="C139" s="9">
        <f t="shared" si="52"/>
        <v>3.2000000000000002E-3</v>
      </c>
      <c r="D139" s="9">
        <f t="shared" si="53"/>
        <v>3.5304267038290525E-3</v>
      </c>
      <c r="E139" s="9">
        <v>2.6599999999999999E-2</v>
      </c>
      <c r="F139" s="13">
        <f>C139+$C$9</f>
        <v>4.5700000000000005E-2</v>
      </c>
      <c r="G139" s="8">
        <f>'[1]TARIFNE STAVKE od 01.10.2022'!F128</f>
        <v>4.4000000000000003E-3</v>
      </c>
      <c r="H139" s="8">
        <f>'[1]TARIFNE STAVKE od 01.10.2022'!G128</f>
        <v>4.5999999999999999E-3</v>
      </c>
      <c r="I139" s="9">
        <f t="shared" si="54"/>
        <v>5.0300000000000004E-2</v>
      </c>
    </row>
    <row r="140" spans="1:9">
      <c r="A140" s="3">
        <v>3</v>
      </c>
      <c r="B140" s="3" t="s">
        <v>21</v>
      </c>
      <c r="C140" s="9">
        <f t="shared" si="52"/>
        <v>3.2000000000000002E-3</v>
      </c>
      <c r="D140" s="9">
        <f t="shared" si="53"/>
        <v>3.5304267038290525E-3</v>
      </c>
      <c r="E140" s="9">
        <v>2.6599999999999999E-2</v>
      </c>
      <c r="F140" s="13">
        <f>C140+$C$9</f>
        <v>4.5700000000000005E-2</v>
      </c>
      <c r="G140" s="8">
        <f>'[1]TARIFNE STAVKE od 01.10.2022'!F129</f>
        <v>3.8999999999999998E-3</v>
      </c>
      <c r="H140" s="8">
        <f>'[1]TARIFNE STAVKE od 01.10.2022'!G129</f>
        <v>4.1999999999999997E-3</v>
      </c>
      <c r="I140" s="9">
        <f t="shared" si="54"/>
        <v>4.9900000000000007E-2</v>
      </c>
    </row>
    <row r="141" spans="1:9">
      <c r="A141" s="3">
        <v>4</v>
      </c>
      <c r="B141" s="3" t="s">
        <v>22</v>
      </c>
      <c r="C141" s="9">
        <f t="shared" si="52"/>
        <v>3.2000000000000002E-3</v>
      </c>
      <c r="D141" s="9">
        <f t="shared" si="53"/>
        <v>3.5304267038290525E-3</v>
      </c>
      <c r="E141" s="9">
        <v>2.6599999999999999E-2</v>
      </c>
      <c r="F141" s="13">
        <f>C141+$C$9</f>
        <v>4.5700000000000005E-2</v>
      </c>
      <c r="G141" s="8">
        <f>'[1]TARIFNE STAVKE od 01.10.2022'!F130</f>
        <v>3.7000000000000002E-3</v>
      </c>
      <c r="H141" s="8">
        <f>'[1]TARIFNE STAVKE od 01.10.2022'!G130</f>
        <v>3.8999999999999998E-3</v>
      </c>
      <c r="I141" s="9">
        <f t="shared" si="54"/>
        <v>4.9600000000000005E-2</v>
      </c>
    </row>
    <row r="142" spans="1:9">
      <c r="A142" s="3">
        <v>5</v>
      </c>
      <c r="B142" s="3" t="s">
        <v>23</v>
      </c>
      <c r="C142" s="9">
        <f t="shared" si="52"/>
        <v>3.2000000000000002E-3</v>
      </c>
      <c r="D142" s="9">
        <f t="shared" si="53"/>
        <v>3.5304267038290525E-3</v>
      </c>
      <c r="E142" s="9">
        <v>2.6599999999999999E-2</v>
      </c>
      <c r="F142" s="13">
        <f>C142+$C$9</f>
        <v>4.5700000000000005E-2</v>
      </c>
      <c r="G142" s="8">
        <f>'[1]TARIFNE STAVKE od 01.10.2022'!F131</f>
        <v>3.7000000000000002E-3</v>
      </c>
      <c r="H142" s="8">
        <f>'[1]TARIFNE STAVKE od 01.10.2022'!G131</f>
        <v>3.8999999999999998E-3</v>
      </c>
      <c r="I142" s="9">
        <f t="shared" si="54"/>
        <v>4.9600000000000005E-2</v>
      </c>
    </row>
    <row r="144" spans="1:9">
      <c r="A144" s="80" t="s">
        <v>51</v>
      </c>
      <c r="B144" s="80"/>
      <c r="C144" s="80"/>
      <c r="D144" s="80"/>
      <c r="E144" s="80"/>
      <c r="F144" s="80"/>
      <c r="G144" s="80"/>
      <c r="H144" s="80"/>
      <c r="I144" s="80"/>
    </row>
    <row r="145" spans="1:9" ht="38.25">
      <c r="A145" s="3" t="s">
        <v>8</v>
      </c>
      <c r="B145" s="3" t="s">
        <v>9</v>
      </c>
      <c r="C145" s="4" t="s">
        <v>281</v>
      </c>
      <c r="D145" s="4" t="s">
        <v>282</v>
      </c>
      <c r="E145" s="4" t="s">
        <v>271</v>
      </c>
      <c r="F145" s="4" t="s">
        <v>283</v>
      </c>
      <c r="G145" s="4" t="s">
        <v>284</v>
      </c>
      <c r="H145" s="4" t="s">
        <v>284</v>
      </c>
      <c r="I145" s="4" t="s">
        <v>285</v>
      </c>
    </row>
    <row r="146" spans="1:9">
      <c r="A146" s="7"/>
      <c r="B146" s="7" t="s">
        <v>14</v>
      </c>
      <c r="C146" s="7" t="s">
        <v>15</v>
      </c>
      <c r="D146" s="7" t="s">
        <v>272</v>
      </c>
      <c r="E146" s="7" t="s">
        <v>286</v>
      </c>
      <c r="F146" s="7" t="s">
        <v>5</v>
      </c>
      <c r="G146" s="7" t="s">
        <v>16</v>
      </c>
      <c r="H146" s="7" t="s">
        <v>16</v>
      </c>
      <c r="I146" s="11" t="s">
        <v>17</v>
      </c>
    </row>
    <row r="147" spans="1:9" ht="15" customHeight="1">
      <c r="A147" s="83" t="s">
        <v>52</v>
      </c>
      <c r="B147" s="84"/>
      <c r="C147" s="84"/>
      <c r="D147" s="84"/>
      <c r="E147" s="84"/>
      <c r="F147" s="84"/>
      <c r="G147" s="84"/>
      <c r="H147" s="84"/>
      <c r="I147" s="84"/>
    </row>
    <row r="148" spans="1:9">
      <c r="A148" s="3">
        <v>1</v>
      </c>
      <c r="B148" s="3" t="s">
        <v>19</v>
      </c>
      <c r="C148" s="9">
        <f t="shared" ref="C148:C152" si="55">ROUND(D148*0.901,4)</f>
        <v>3.0999999999999999E-3</v>
      </c>
      <c r="D148" s="9">
        <f t="shared" ref="D148:D152" si="56">E148/$G$9</f>
        <v>3.4906098613046652E-3</v>
      </c>
      <c r="E148" s="9">
        <v>2.63E-2</v>
      </c>
      <c r="F148" s="13">
        <f>C148+$C$9</f>
        <v>4.5600000000000002E-2</v>
      </c>
      <c r="G148" s="8">
        <f>'[1]TARIFNE STAVKE od 01.10.2022'!F135</f>
        <v>7.0000000000000001E-3</v>
      </c>
      <c r="H148" s="8">
        <f>'[1]TARIFNE STAVKE od 01.10.2022'!G135</f>
        <v>7.1999999999999998E-3</v>
      </c>
      <c r="I148" s="9">
        <f t="shared" ref="I148:I152" si="57">(F148+H148)</f>
        <v>5.28E-2</v>
      </c>
    </row>
    <row r="149" spans="1:9">
      <c r="A149" s="3">
        <v>2</v>
      </c>
      <c r="B149" s="3" t="s">
        <v>20</v>
      </c>
      <c r="C149" s="9">
        <f t="shared" si="55"/>
        <v>3.0999999999999999E-3</v>
      </c>
      <c r="D149" s="9">
        <f t="shared" si="56"/>
        <v>3.4906098613046652E-3</v>
      </c>
      <c r="E149" s="9">
        <v>2.63E-2</v>
      </c>
      <c r="F149" s="13">
        <f>C149+$C$9</f>
        <v>4.5600000000000002E-2</v>
      </c>
      <c r="G149" s="8">
        <f>'[1]TARIFNE STAVKE od 01.10.2022'!F136</f>
        <v>6.1000000000000004E-3</v>
      </c>
      <c r="H149" s="8">
        <f>'[1]TARIFNE STAVKE od 01.10.2022'!G136</f>
        <v>6.1999999999999998E-3</v>
      </c>
      <c r="I149" s="9">
        <f t="shared" si="57"/>
        <v>5.1799999999999999E-2</v>
      </c>
    </row>
    <row r="150" spans="1:9">
      <c r="A150" s="3">
        <v>3</v>
      </c>
      <c r="B150" s="3" t="s">
        <v>21</v>
      </c>
      <c r="C150" s="9">
        <f t="shared" si="55"/>
        <v>3.0999999999999999E-3</v>
      </c>
      <c r="D150" s="9">
        <f t="shared" si="56"/>
        <v>3.4906098613046652E-3</v>
      </c>
      <c r="E150" s="9">
        <v>2.63E-2</v>
      </c>
      <c r="F150" s="13">
        <f>C150+$C$9</f>
        <v>4.5600000000000002E-2</v>
      </c>
      <c r="G150" s="8">
        <f>'[1]TARIFNE STAVKE od 01.10.2022'!F137</f>
        <v>5.1999999999999998E-3</v>
      </c>
      <c r="H150" s="8">
        <f>'[1]TARIFNE STAVKE od 01.10.2022'!G137</f>
        <v>5.3E-3</v>
      </c>
      <c r="I150" s="9">
        <f t="shared" si="57"/>
        <v>5.0900000000000001E-2</v>
      </c>
    </row>
    <row r="151" spans="1:9">
      <c r="A151" s="3">
        <v>4</v>
      </c>
      <c r="B151" s="3" t="s">
        <v>22</v>
      </c>
      <c r="C151" s="9">
        <f t="shared" si="55"/>
        <v>3.0999999999999999E-3</v>
      </c>
      <c r="D151" s="9">
        <f t="shared" si="56"/>
        <v>3.4906098613046652E-3</v>
      </c>
      <c r="E151" s="9">
        <v>2.63E-2</v>
      </c>
      <c r="F151" s="13">
        <f>C151+$C$9</f>
        <v>4.5600000000000002E-2</v>
      </c>
      <c r="G151" s="8">
        <f>'[1]TARIFNE STAVKE od 01.10.2022'!F138</f>
        <v>5.0000000000000001E-3</v>
      </c>
      <c r="H151" s="8">
        <f>'[1]TARIFNE STAVKE od 01.10.2022'!G138</f>
        <v>5.1999999999999998E-3</v>
      </c>
      <c r="I151" s="9">
        <f t="shared" si="57"/>
        <v>5.0799999999999998E-2</v>
      </c>
    </row>
    <row r="152" spans="1:9">
      <c r="A152" s="3">
        <v>5</v>
      </c>
      <c r="B152" s="3" t="s">
        <v>23</v>
      </c>
      <c r="C152" s="9">
        <f t="shared" si="55"/>
        <v>3.0999999999999999E-3</v>
      </c>
      <c r="D152" s="9">
        <f t="shared" si="56"/>
        <v>3.4906098613046652E-3</v>
      </c>
      <c r="E152" s="9">
        <v>2.63E-2</v>
      </c>
      <c r="F152" s="13">
        <f>C152+$C$9</f>
        <v>4.5600000000000002E-2</v>
      </c>
      <c r="G152" s="8">
        <f>'[1]TARIFNE STAVKE od 01.10.2022'!F139</f>
        <v>4.8999999999999998E-3</v>
      </c>
      <c r="H152" s="8">
        <f>'[1]TARIFNE STAVKE od 01.10.2022'!G139</f>
        <v>5.0000000000000001E-3</v>
      </c>
      <c r="I152" s="9">
        <f t="shared" si="57"/>
        <v>5.0599999999999999E-2</v>
      </c>
    </row>
    <row r="154" spans="1:9">
      <c r="A154" s="80" t="s">
        <v>53</v>
      </c>
      <c r="B154" s="80"/>
      <c r="C154" s="80"/>
      <c r="D154" s="80"/>
      <c r="E154" s="80"/>
      <c r="F154" s="80"/>
      <c r="G154" s="80"/>
      <c r="H154" s="80"/>
      <c r="I154" s="80"/>
    </row>
    <row r="155" spans="1:9" ht="38.25">
      <c r="A155" s="3" t="s">
        <v>8</v>
      </c>
      <c r="B155" s="3" t="s">
        <v>9</v>
      </c>
      <c r="C155" s="4" t="s">
        <v>281</v>
      </c>
      <c r="D155" s="4" t="s">
        <v>282</v>
      </c>
      <c r="E155" s="4" t="s">
        <v>271</v>
      </c>
      <c r="F155" s="4" t="s">
        <v>283</v>
      </c>
      <c r="G155" s="4" t="s">
        <v>284</v>
      </c>
      <c r="H155" s="4" t="s">
        <v>284</v>
      </c>
      <c r="I155" s="4" t="s">
        <v>285</v>
      </c>
    </row>
    <row r="156" spans="1:9">
      <c r="A156" s="7"/>
      <c r="B156" s="7" t="s">
        <v>14</v>
      </c>
      <c r="C156" s="7" t="s">
        <v>15</v>
      </c>
      <c r="D156" s="7" t="s">
        <v>272</v>
      </c>
      <c r="E156" s="7" t="s">
        <v>286</v>
      </c>
      <c r="F156" s="7" t="s">
        <v>5</v>
      </c>
      <c r="G156" s="7" t="s">
        <v>16</v>
      </c>
      <c r="H156" s="7" t="s">
        <v>16</v>
      </c>
      <c r="I156" s="11" t="s">
        <v>17</v>
      </c>
    </row>
    <row r="157" spans="1:9" ht="15" customHeight="1">
      <c r="A157" s="83" t="s">
        <v>54</v>
      </c>
      <c r="B157" s="84"/>
      <c r="C157" s="84"/>
      <c r="D157" s="84"/>
      <c r="E157" s="84"/>
      <c r="F157" s="84"/>
      <c r="G157" s="84"/>
      <c r="H157" s="84"/>
      <c r="I157" s="84"/>
    </row>
    <row r="158" spans="1:9">
      <c r="A158" s="3">
        <v>1</v>
      </c>
      <c r="B158" s="3" t="s">
        <v>19</v>
      </c>
      <c r="C158" s="9">
        <f t="shared" ref="C158:C163" si="58">ROUND(D158*0.901,4)</f>
        <v>3.2000000000000002E-3</v>
      </c>
      <c r="D158" s="9">
        <f t="shared" ref="D158:D163" si="59">E158/$G$9</f>
        <v>3.5304267038290525E-3</v>
      </c>
      <c r="E158" s="9">
        <v>2.6599999999999999E-2</v>
      </c>
      <c r="F158" s="13">
        <f t="shared" ref="F158:F163" si="60">C158+$C$9</f>
        <v>4.5700000000000005E-2</v>
      </c>
      <c r="G158" s="8">
        <f>'[1]TARIFNE STAVKE od 01.10.2022'!F143</f>
        <v>7.3000000000000001E-3</v>
      </c>
      <c r="H158" s="8">
        <f>'[1]TARIFNE STAVKE od 01.10.2022'!G143</f>
        <v>7.1999999999999998E-3</v>
      </c>
      <c r="I158" s="9">
        <f t="shared" ref="I158:I163" si="61">(F158+H158)</f>
        <v>5.2900000000000003E-2</v>
      </c>
    </row>
    <row r="159" spans="1:9">
      <c r="A159" s="3">
        <v>2</v>
      </c>
      <c r="B159" s="3" t="s">
        <v>20</v>
      </c>
      <c r="C159" s="9">
        <f t="shared" si="58"/>
        <v>3.2000000000000002E-3</v>
      </c>
      <c r="D159" s="9">
        <f t="shared" si="59"/>
        <v>3.5304267038290525E-3</v>
      </c>
      <c r="E159" s="9">
        <v>2.6599999999999999E-2</v>
      </c>
      <c r="F159" s="13">
        <f t="shared" si="60"/>
        <v>4.5700000000000005E-2</v>
      </c>
      <c r="G159" s="8">
        <f>'[1]TARIFNE STAVKE od 01.10.2022'!F144</f>
        <v>7.3000000000000001E-3</v>
      </c>
      <c r="H159" s="8">
        <f>'[1]TARIFNE STAVKE od 01.10.2022'!G144</f>
        <v>7.1999999999999998E-3</v>
      </c>
      <c r="I159" s="9">
        <f t="shared" si="61"/>
        <v>5.2900000000000003E-2</v>
      </c>
    </row>
    <row r="160" spans="1:9">
      <c r="A160" s="3">
        <v>3</v>
      </c>
      <c r="B160" s="3" t="s">
        <v>21</v>
      </c>
      <c r="C160" s="9">
        <f t="shared" si="58"/>
        <v>3.2000000000000002E-3</v>
      </c>
      <c r="D160" s="9">
        <f t="shared" si="59"/>
        <v>3.5304267038290525E-3</v>
      </c>
      <c r="E160" s="9">
        <v>2.6599999999999999E-2</v>
      </c>
      <c r="F160" s="13">
        <f t="shared" si="60"/>
        <v>4.5700000000000005E-2</v>
      </c>
      <c r="G160" s="8">
        <f>'[1]TARIFNE STAVKE od 01.10.2022'!F145</f>
        <v>5.7999999999999996E-3</v>
      </c>
      <c r="H160" s="8">
        <f>'[1]TARIFNE STAVKE od 01.10.2022'!G145</f>
        <v>5.7999999999999996E-3</v>
      </c>
      <c r="I160" s="9">
        <f t="shared" si="61"/>
        <v>5.1500000000000004E-2</v>
      </c>
    </row>
    <row r="161" spans="1:9">
      <c r="A161" s="3">
        <v>4</v>
      </c>
      <c r="B161" s="3" t="s">
        <v>22</v>
      </c>
      <c r="C161" s="9">
        <f t="shared" si="58"/>
        <v>3.2000000000000002E-3</v>
      </c>
      <c r="D161" s="9">
        <f t="shared" si="59"/>
        <v>3.5304267038290525E-3</v>
      </c>
      <c r="E161" s="9">
        <v>2.6599999999999999E-2</v>
      </c>
      <c r="F161" s="13">
        <f t="shared" si="60"/>
        <v>4.5700000000000005E-2</v>
      </c>
      <c r="G161" s="8">
        <f>'[1]TARIFNE STAVKE od 01.10.2022'!F146</f>
        <v>5.4000000000000003E-3</v>
      </c>
      <c r="H161" s="8">
        <f>'[1]TARIFNE STAVKE od 01.10.2022'!G146</f>
        <v>5.4000000000000003E-3</v>
      </c>
      <c r="I161" s="9">
        <f t="shared" si="61"/>
        <v>5.1100000000000007E-2</v>
      </c>
    </row>
    <row r="162" spans="1:9">
      <c r="A162" s="3">
        <v>5</v>
      </c>
      <c r="B162" s="3" t="s">
        <v>23</v>
      </c>
      <c r="C162" s="9">
        <f t="shared" si="58"/>
        <v>3.2000000000000002E-3</v>
      </c>
      <c r="D162" s="9">
        <f t="shared" si="59"/>
        <v>3.5304267038290525E-3</v>
      </c>
      <c r="E162" s="9">
        <v>2.6599999999999999E-2</v>
      </c>
      <c r="F162" s="13">
        <f t="shared" si="60"/>
        <v>4.5700000000000005E-2</v>
      </c>
      <c r="G162" s="8">
        <f>'[1]TARIFNE STAVKE od 01.10.2022'!F147</f>
        <v>5.1000000000000004E-3</v>
      </c>
      <c r="H162" s="8">
        <f>'[1]TARIFNE STAVKE od 01.10.2022'!G147</f>
        <v>5.1000000000000004E-3</v>
      </c>
      <c r="I162" s="9">
        <f t="shared" si="61"/>
        <v>5.0800000000000005E-2</v>
      </c>
    </row>
    <row r="163" spans="1:9">
      <c r="A163" s="3">
        <v>6</v>
      </c>
      <c r="B163" s="3" t="s">
        <v>24</v>
      </c>
      <c r="C163" s="9">
        <f t="shared" si="58"/>
        <v>3.2000000000000002E-3</v>
      </c>
      <c r="D163" s="9">
        <f t="shared" si="59"/>
        <v>3.5304267038290525E-3</v>
      </c>
      <c r="E163" s="9">
        <v>2.6599999999999999E-2</v>
      </c>
      <c r="F163" s="13">
        <f t="shared" si="60"/>
        <v>4.5700000000000005E-2</v>
      </c>
      <c r="G163" s="8">
        <f>'[1]TARIFNE STAVKE od 01.10.2022'!F148</f>
        <v>4.7000000000000002E-3</v>
      </c>
      <c r="H163" s="8">
        <f>'[1]TARIFNE STAVKE od 01.10.2022'!G148</f>
        <v>4.7000000000000002E-3</v>
      </c>
      <c r="I163" s="9">
        <f t="shared" si="61"/>
        <v>5.0400000000000007E-2</v>
      </c>
    </row>
    <row r="165" spans="1:9">
      <c r="A165" s="80" t="s">
        <v>55</v>
      </c>
      <c r="B165" s="80"/>
      <c r="C165" s="80"/>
      <c r="D165" s="80"/>
      <c r="E165" s="80"/>
      <c r="F165" s="80"/>
      <c r="G165" s="80"/>
      <c r="H165" s="80"/>
      <c r="I165" s="80"/>
    </row>
    <row r="166" spans="1:9" ht="38.25">
      <c r="A166" s="3" t="s">
        <v>8</v>
      </c>
      <c r="B166" s="3" t="s">
        <v>9</v>
      </c>
      <c r="C166" s="4" t="s">
        <v>281</v>
      </c>
      <c r="D166" s="4" t="s">
        <v>282</v>
      </c>
      <c r="E166" s="4" t="s">
        <v>271</v>
      </c>
      <c r="F166" s="4" t="s">
        <v>283</v>
      </c>
      <c r="G166" s="4" t="s">
        <v>284</v>
      </c>
      <c r="H166" s="4" t="s">
        <v>284</v>
      </c>
      <c r="I166" s="4" t="s">
        <v>285</v>
      </c>
    </row>
    <row r="167" spans="1:9">
      <c r="A167" s="7"/>
      <c r="B167" s="7" t="s">
        <v>14</v>
      </c>
      <c r="C167" s="7" t="s">
        <v>15</v>
      </c>
      <c r="D167" s="7" t="s">
        <v>272</v>
      </c>
      <c r="E167" s="7" t="s">
        <v>286</v>
      </c>
      <c r="F167" s="7" t="s">
        <v>5</v>
      </c>
      <c r="G167" s="7" t="s">
        <v>16</v>
      </c>
      <c r="H167" s="7" t="s">
        <v>16</v>
      </c>
      <c r="I167" s="11" t="s">
        <v>17</v>
      </c>
    </row>
    <row r="168" spans="1:9" ht="15" customHeight="1">
      <c r="A168" s="83" t="s">
        <v>56</v>
      </c>
      <c r="B168" s="84"/>
      <c r="C168" s="84"/>
      <c r="D168" s="84"/>
      <c r="E168" s="84"/>
      <c r="F168" s="84"/>
      <c r="G168" s="84"/>
      <c r="H168" s="84"/>
      <c r="I168" s="84"/>
    </row>
    <row r="169" spans="1:9">
      <c r="A169" s="3">
        <v>1</v>
      </c>
      <c r="B169" s="3" t="s">
        <v>19</v>
      </c>
      <c r="C169" s="9">
        <f t="shared" ref="C169:C174" si="62">ROUND(D169*0.901,4)</f>
        <v>3.2000000000000002E-3</v>
      </c>
      <c r="D169" s="9">
        <f t="shared" ref="D169:D174" si="63">E169/$G$9</f>
        <v>3.5304267038290525E-3</v>
      </c>
      <c r="E169" s="9">
        <v>2.6599999999999999E-2</v>
      </c>
      <c r="F169" s="13">
        <f t="shared" ref="F169:F174" si="64">C169+$C$9</f>
        <v>4.5700000000000005E-2</v>
      </c>
      <c r="G169" s="76">
        <f>'[1]TARIFNE STAVKE od 01.10.2022'!F152</f>
        <v>4.5999999999999999E-3</v>
      </c>
      <c r="H169" s="76">
        <f>'[1]TARIFNE STAVKE od 01.10.2022'!G152</f>
        <v>4.7000000000000002E-3</v>
      </c>
      <c r="I169" s="9">
        <f t="shared" ref="I169:I174" si="65">(F169+H169)</f>
        <v>5.0400000000000007E-2</v>
      </c>
    </row>
    <row r="170" spans="1:9">
      <c r="A170" s="3">
        <v>2</v>
      </c>
      <c r="B170" s="3" t="s">
        <v>20</v>
      </c>
      <c r="C170" s="9">
        <f t="shared" si="62"/>
        <v>3.2000000000000002E-3</v>
      </c>
      <c r="D170" s="9">
        <f t="shared" si="63"/>
        <v>3.5304267038290525E-3</v>
      </c>
      <c r="E170" s="9">
        <v>2.6599999999999999E-2</v>
      </c>
      <c r="F170" s="13">
        <f t="shared" si="64"/>
        <v>4.5700000000000005E-2</v>
      </c>
      <c r="G170" s="76">
        <f>'[1]TARIFNE STAVKE od 01.10.2022'!F153</f>
        <v>4.5999999999999999E-3</v>
      </c>
      <c r="H170" s="76">
        <f>'[1]TARIFNE STAVKE od 01.10.2022'!G153</f>
        <v>4.7000000000000002E-3</v>
      </c>
      <c r="I170" s="9">
        <f t="shared" si="65"/>
        <v>5.0400000000000007E-2</v>
      </c>
    </row>
    <row r="171" spans="1:9">
      <c r="A171" s="3">
        <v>3</v>
      </c>
      <c r="B171" s="3" t="s">
        <v>21</v>
      </c>
      <c r="C171" s="9">
        <f t="shared" si="62"/>
        <v>3.2000000000000002E-3</v>
      </c>
      <c r="D171" s="9">
        <f t="shared" si="63"/>
        <v>3.5304267038290525E-3</v>
      </c>
      <c r="E171" s="9">
        <v>2.6599999999999999E-2</v>
      </c>
      <c r="F171" s="13">
        <f t="shared" si="64"/>
        <v>4.5700000000000005E-2</v>
      </c>
      <c r="G171" s="76">
        <f>'[1]TARIFNE STAVKE od 01.10.2022'!F154</f>
        <v>3.7000000000000002E-3</v>
      </c>
      <c r="H171" s="76">
        <f>'[1]TARIFNE STAVKE od 01.10.2022'!G154</f>
        <v>3.8E-3</v>
      </c>
      <c r="I171" s="9">
        <f t="shared" si="65"/>
        <v>4.9500000000000002E-2</v>
      </c>
    </row>
    <row r="172" spans="1:9">
      <c r="A172" s="3">
        <v>4</v>
      </c>
      <c r="B172" s="3" t="s">
        <v>22</v>
      </c>
      <c r="C172" s="9">
        <f t="shared" si="62"/>
        <v>3.2000000000000002E-3</v>
      </c>
      <c r="D172" s="9">
        <f t="shared" si="63"/>
        <v>3.5304267038290525E-3</v>
      </c>
      <c r="E172" s="9">
        <v>2.6599999999999999E-2</v>
      </c>
      <c r="F172" s="13">
        <f t="shared" si="64"/>
        <v>4.5700000000000005E-2</v>
      </c>
      <c r="G172" s="76">
        <f>'[1]TARIFNE STAVKE od 01.10.2022'!F155</f>
        <v>3.5000000000000001E-3</v>
      </c>
      <c r="H172" s="76">
        <f>'[1]TARIFNE STAVKE od 01.10.2022'!G155</f>
        <v>3.5000000000000001E-3</v>
      </c>
      <c r="I172" s="9">
        <f t="shared" si="65"/>
        <v>4.9200000000000008E-2</v>
      </c>
    </row>
    <row r="173" spans="1:9">
      <c r="A173" s="3">
        <v>5</v>
      </c>
      <c r="B173" s="3" t="s">
        <v>23</v>
      </c>
      <c r="C173" s="9">
        <f t="shared" si="62"/>
        <v>3.2000000000000002E-3</v>
      </c>
      <c r="D173" s="9">
        <f t="shared" si="63"/>
        <v>3.5304267038290525E-3</v>
      </c>
      <c r="E173" s="9">
        <v>2.6599999999999999E-2</v>
      </c>
      <c r="F173" s="13">
        <f t="shared" si="64"/>
        <v>4.5700000000000005E-2</v>
      </c>
      <c r="G173" s="76">
        <f>'[1]TARIFNE STAVKE od 01.10.2022'!F156</f>
        <v>3.2000000000000002E-3</v>
      </c>
      <c r="H173" s="76">
        <f>'[1]TARIFNE STAVKE od 01.10.2022'!G156</f>
        <v>3.3E-3</v>
      </c>
      <c r="I173" s="9">
        <f t="shared" si="65"/>
        <v>4.9000000000000002E-2</v>
      </c>
    </row>
    <row r="174" spans="1:9">
      <c r="A174" s="3">
        <v>6</v>
      </c>
      <c r="B174" s="3" t="s">
        <v>24</v>
      </c>
      <c r="C174" s="9">
        <f t="shared" si="62"/>
        <v>3.2000000000000002E-3</v>
      </c>
      <c r="D174" s="9">
        <f t="shared" si="63"/>
        <v>3.5304267038290525E-3</v>
      </c>
      <c r="E174" s="9">
        <v>2.6599999999999999E-2</v>
      </c>
      <c r="F174" s="13">
        <f t="shared" si="64"/>
        <v>4.5700000000000005E-2</v>
      </c>
      <c r="G174" s="76">
        <f>'[1]TARIFNE STAVKE od 01.10.2022'!F157</f>
        <v>3.0000000000000001E-3</v>
      </c>
      <c r="H174" s="76">
        <f>'[1]TARIFNE STAVKE od 01.10.2022'!G157</f>
        <v>3.0999999999999999E-3</v>
      </c>
      <c r="I174" s="9">
        <f t="shared" si="65"/>
        <v>4.8800000000000003E-2</v>
      </c>
    </row>
    <row r="176" spans="1:9">
      <c r="A176" s="80" t="s">
        <v>57</v>
      </c>
      <c r="B176" s="80"/>
      <c r="C176" s="80"/>
      <c r="D176" s="80"/>
      <c r="E176" s="80"/>
      <c r="F176" s="80"/>
      <c r="G176" s="80"/>
      <c r="H176" s="80"/>
      <c r="I176" s="80"/>
    </row>
    <row r="177" spans="1:9" ht="38.25">
      <c r="A177" s="3" t="s">
        <v>8</v>
      </c>
      <c r="B177" s="3" t="s">
        <v>9</v>
      </c>
      <c r="C177" s="4" t="s">
        <v>281</v>
      </c>
      <c r="D177" s="4" t="s">
        <v>282</v>
      </c>
      <c r="E177" s="4" t="s">
        <v>271</v>
      </c>
      <c r="F177" s="4" t="s">
        <v>283</v>
      </c>
      <c r="G177" s="4" t="s">
        <v>284</v>
      </c>
      <c r="H177" s="4" t="s">
        <v>284</v>
      </c>
      <c r="I177" s="4" t="s">
        <v>285</v>
      </c>
    </row>
    <row r="178" spans="1:9">
      <c r="A178" s="7"/>
      <c r="B178" s="7" t="s">
        <v>14</v>
      </c>
      <c r="C178" s="7" t="s">
        <v>15</v>
      </c>
      <c r="D178" s="7" t="s">
        <v>272</v>
      </c>
      <c r="E178" s="7" t="s">
        <v>286</v>
      </c>
      <c r="F178" s="7" t="s">
        <v>5</v>
      </c>
      <c r="G178" s="7" t="s">
        <v>16</v>
      </c>
      <c r="H178" s="7" t="s">
        <v>16</v>
      </c>
      <c r="I178" s="11" t="s">
        <v>17</v>
      </c>
    </row>
    <row r="179" spans="1:9" ht="15" customHeight="1">
      <c r="A179" s="83" t="s">
        <v>58</v>
      </c>
      <c r="B179" s="84"/>
      <c r="C179" s="84"/>
      <c r="D179" s="84"/>
      <c r="E179" s="84"/>
      <c r="F179" s="84"/>
      <c r="G179" s="84"/>
      <c r="H179" s="84"/>
      <c r="I179" s="84"/>
    </row>
    <row r="180" spans="1:9">
      <c r="A180" s="3">
        <v>1</v>
      </c>
      <c r="B180" s="3" t="s">
        <v>20</v>
      </c>
      <c r="C180" s="9">
        <f t="shared" ref="C180:C182" si="66">ROUND(D180*0.901,4)</f>
        <v>3.2000000000000002E-3</v>
      </c>
      <c r="D180" s="9">
        <f t="shared" ref="D180:D182" si="67">E180/$G$9</f>
        <v>3.5304267038290525E-3</v>
      </c>
      <c r="E180" s="9">
        <v>2.6599999999999999E-2</v>
      </c>
      <c r="F180" s="13">
        <f>C180+$C$9</f>
        <v>4.5700000000000005E-2</v>
      </c>
      <c r="G180" s="8">
        <f>'[1]TARIFNE STAVKE od 01.10.2022'!F161</f>
        <v>3.5999999999999999E-3</v>
      </c>
      <c r="H180" s="8">
        <f>'[1]TARIFNE STAVKE od 01.10.2022'!G161</f>
        <v>3.7000000000000002E-3</v>
      </c>
      <c r="I180" s="9">
        <f t="shared" ref="I180:I182" si="68">(F180+H180)</f>
        <v>4.9400000000000006E-2</v>
      </c>
    </row>
    <row r="181" spans="1:9">
      <c r="A181" s="3">
        <v>2</v>
      </c>
      <c r="B181" s="3" t="s">
        <v>21</v>
      </c>
      <c r="C181" s="9">
        <f t="shared" si="66"/>
        <v>3.2000000000000002E-3</v>
      </c>
      <c r="D181" s="9">
        <f t="shared" si="67"/>
        <v>3.5304267038290525E-3</v>
      </c>
      <c r="E181" s="9">
        <v>2.6599999999999999E-2</v>
      </c>
      <c r="F181" s="13">
        <f>C181+$C$9</f>
        <v>4.5700000000000005E-2</v>
      </c>
      <c r="G181" s="8">
        <f>'[1]TARIFNE STAVKE od 01.10.2022'!F162</f>
        <v>3.5999999999999999E-3</v>
      </c>
      <c r="H181" s="8">
        <f>'[1]TARIFNE STAVKE od 01.10.2022'!G162</f>
        <v>3.7000000000000002E-3</v>
      </c>
      <c r="I181" s="9">
        <f t="shared" si="68"/>
        <v>4.9400000000000006E-2</v>
      </c>
    </row>
    <row r="182" spans="1:9">
      <c r="A182" s="3">
        <v>3</v>
      </c>
      <c r="B182" s="3" t="s">
        <v>23</v>
      </c>
      <c r="C182" s="9">
        <f t="shared" si="66"/>
        <v>3.2000000000000002E-3</v>
      </c>
      <c r="D182" s="9">
        <f t="shared" si="67"/>
        <v>3.5304267038290525E-3</v>
      </c>
      <c r="E182" s="9">
        <v>2.6599999999999999E-2</v>
      </c>
      <c r="F182" s="13">
        <f>C182+$C$9</f>
        <v>4.5700000000000005E-2</v>
      </c>
      <c r="G182" s="8">
        <f>'[1]TARIFNE STAVKE od 01.10.2022'!F163</f>
        <v>3.3E-3</v>
      </c>
      <c r="H182" s="8">
        <f>'[1]TARIFNE STAVKE od 01.10.2022'!G163</f>
        <v>3.3999999999999998E-3</v>
      </c>
      <c r="I182" s="9">
        <f t="shared" si="68"/>
        <v>4.9100000000000005E-2</v>
      </c>
    </row>
    <row r="184" spans="1:9">
      <c r="A184" s="80" t="s">
        <v>59</v>
      </c>
      <c r="B184" s="80"/>
      <c r="C184" s="80"/>
      <c r="D184" s="80"/>
      <c r="E184" s="80"/>
      <c r="F184" s="80"/>
      <c r="G184" s="80"/>
      <c r="H184" s="80"/>
      <c r="I184" s="80"/>
    </row>
    <row r="185" spans="1:9" ht="38.25">
      <c r="A185" s="3" t="s">
        <v>8</v>
      </c>
      <c r="B185" s="3" t="s">
        <v>9</v>
      </c>
      <c r="C185" s="4" t="s">
        <v>281</v>
      </c>
      <c r="D185" s="4" t="s">
        <v>282</v>
      </c>
      <c r="E185" s="4" t="s">
        <v>271</v>
      </c>
      <c r="F185" s="4" t="s">
        <v>283</v>
      </c>
      <c r="G185" s="4" t="s">
        <v>284</v>
      </c>
      <c r="H185" s="4" t="s">
        <v>284</v>
      </c>
      <c r="I185" s="4" t="s">
        <v>285</v>
      </c>
    </row>
    <row r="186" spans="1:9">
      <c r="A186" s="7"/>
      <c r="B186" s="7" t="s">
        <v>14</v>
      </c>
      <c r="C186" s="7" t="s">
        <v>15</v>
      </c>
      <c r="D186" s="7" t="s">
        <v>272</v>
      </c>
      <c r="E186" s="7" t="s">
        <v>286</v>
      </c>
      <c r="F186" s="7" t="s">
        <v>5</v>
      </c>
      <c r="G186" s="7" t="s">
        <v>16</v>
      </c>
      <c r="H186" s="7" t="s">
        <v>16</v>
      </c>
      <c r="I186" s="11" t="s">
        <v>17</v>
      </c>
    </row>
    <row r="187" spans="1:9" ht="15" customHeight="1">
      <c r="A187" s="83" t="s">
        <v>60</v>
      </c>
      <c r="B187" s="84"/>
      <c r="C187" s="84"/>
      <c r="D187" s="84"/>
      <c r="E187" s="84"/>
      <c r="F187" s="84"/>
      <c r="G187" s="84"/>
      <c r="H187" s="84"/>
      <c r="I187" s="84"/>
    </row>
    <row r="188" spans="1:9">
      <c r="A188" s="3">
        <v>1</v>
      </c>
      <c r="B188" s="3" t="s">
        <v>20</v>
      </c>
      <c r="C188" s="9">
        <f t="shared" ref="C188:C191" si="69">ROUND(D188*0.901,4)</f>
        <v>3.2000000000000002E-3</v>
      </c>
      <c r="D188" s="9">
        <f t="shared" ref="D188:D191" si="70">E188/$G$9</f>
        <v>3.5304267038290525E-3</v>
      </c>
      <c r="E188" s="9">
        <v>2.6599999999999999E-2</v>
      </c>
      <c r="F188" s="13">
        <f>C188+$C$9</f>
        <v>4.5700000000000005E-2</v>
      </c>
      <c r="G188" s="8">
        <f>'[1]TARIFNE STAVKE od 01.10.2022'!F167</f>
        <v>8.3000000000000001E-3</v>
      </c>
      <c r="H188" s="8">
        <f>'[1]TARIFNE STAVKE od 01.10.2022'!G167</f>
        <v>8.3000000000000001E-3</v>
      </c>
      <c r="I188" s="9">
        <f t="shared" ref="I188:I191" si="71">(F188+H188)</f>
        <v>5.4000000000000006E-2</v>
      </c>
    </row>
    <row r="189" spans="1:9">
      <c r="A189" s="3">
        <v>2</v>
      </c>
      <c r="B189" s="3" t="s">
        <v>21</v>
      </c>
      <c r="C189" s="9">
        <f t="shared" si="69"/>
        <v>3.2000000000000002E-3</v>
      </c>
      <c r="D189" s="9">
        <f t="shared" si="70"/>
        <v>3.5304267038290525E-3</v>
      </c>
      <c r="E189" s="9">
        <v>2.6599999999999999E-2</v>
      </c>
      <c r="F189" s="13">
        <f>C189+$C$9</f>
        <v>4.5700000000000005E-2</v>
      </c>
      <c r="G189" s="8">
        <f>'[1]TARIFNE STAVKE od 01.10.2022'!F168</f>
        <v>7.9000000000000008E-3</v>
      </c>
      <c r="H189" s="8">
        <f>'[1]TARIFNE STAVKE od 01.10.2022'!G168</f>
        <v>7.9000000000000008E-3</v>
      </c>
      <c r="I189" s="9">
        <f t="shared" si="71"/>
        <v>5.3600000000000009E-2</v>
      </c>
    </row>
    <row r="190" spans="1:9">
      <c r="A190" s="3">
        <v>3</v>
      </c>
      <c r="B190" s="3" t="s">
        <v>23</v>
      </c>
      <c r="C190" s="9">
        <f t="shared" si="69"/>
        <v>3.2000000000000002E-3</v>
      </c>
      <c r="D190" s="9">
        <f t="shared" si="70"/>
        <v>3.5304267038290525E-3</v>
      </c>
      <c r="E190" s="9">
        <v>2.6599999999999999E-2</v>
      </c>
      <c r="F190" s="13">
        <f>C190+$C$9</f>
        <v>4.5700000000000005E-2</v>
      </c>
      <c r="G190" s="8">
        <f>'[1]TARIFNE STAVKE od 01.10.2022'!F169</f>
        <v>7.0000000000000001E-3</v>
      </c>
      <c r="H190" s="8">
        <f>'[1]TARIFNE STAVKE od 01.10.2022'!G169</f>
        <v>7.0000000000000001E-3</v>
      </c>
      <c r="I190" s="9">
        <f t="shared" si="71"/>
        <v>5.2700000000000004E-2</v>
      </c>
    </row>
    <row r="191" spans="1:9">
      <c r="A191" s="3">
        <v>4</v>
      </c>
      <c r="B191" s="3" t="s">
        <v>25</v>
      </c>
      <c r="C191" s="9">
        <f t="shared" si="69"/>
        <v>3.2000000000000002E-3</v>
      </c>
      <c r="D191" s="9">
        <f t="shared" si="70"/>
        <v>3.5304267038290525E-3</v>
      </c>
      <c r="E191" s="9">
        <v>2.6599999999999999E-2</v>
      </c>
      <c r="F191" s="13">
        <f>C191+$C$9</f>
        <v>4.5700000000000005E-2</v>
      </c>
      <c r="G191" s="8">
        <f>'[1]TARIFNE STAVKE od 01.10.2022'!F170</f>
        <v>5.0000000000000001E-3</v>
      </c>
      <c r="H191" s="8">
        <f>'[1]TARIFNE STAVKE od 01.10.2022'!G170</f>
        <v>5.0000000000000001E-3</v>
      </c>
      <c r="I191" s="9">
        <f t="shared" si="71"/>
        <v>5.0700000000000002E-2</v>
      </c>
    </row>
    <row r="193" spans="1:9">
      <c r="A193" s="80" t="s">
        <v>61</v>
      </c>
      <c r="B193" s="80"/>
      <c r="C193" s="80"/>
      <c r="D193" s="80"/>
      <c r="E193" s="80"/>
      <c r="F193" s="80"/>
      <c r="G193" s="80"/>
      <c r="H193" s="80"/>
      <c r="I193" s="80"/>
    </row>
    <row r="194" spans="1:9" ht="38.25">
      <c r="A194" s="3" t="s">
        <v>8</v>
      </c>
      <c r="B194" s="3" t="s">
        <v>9</v>
      </c>
      <c r="C194" s="4" t="s">
        <v>281</v>
      </c>
      <c r="D194" s="4" t="s">
        <v>282</v>
      </c>
      <c r="E194" s="4" t="s">
        <v>271</v>
      </c>
      <c r="F194" s="4" t="s">
        <v>283</v>
      </c>
      <c r="G194" s="4" t="s">
        <v>284</v>
      </c>
      <c r="H194" s="4" t="s">
        <v>284</v>
      </c>
      <c r="I194" s="4" t="s">
        <v>285</v>
      </c>
    </row>
    <row r="195" spans="1:9">
      <c r="A195" s="7"/>
      <c r="B195" s="7" t="s">
        <v>14</v>
      </c>
      <c r="C195" s="7" t="s">
        <v>15</v>
      </c>
      <c r="D195" s="7" t="s">
        <v>272</v>
      </c>
      <c r="E195" s="7" t="s">
        <v>286</v>
      </c>
      <c r="F195" s="7" t="s">
        <v>5</v>
      </c>
      <c r="G195" s="7" t="s">
        <v>16</v>
      </c>
      <c r="H195" s="7" t="s">
        <v>16</v>
      </c>
      <c r="I195" s="11" t="s">
        <v>17</v>
      </c>
    </row>
    <row r="196" spans="1:9" ht="15" customHeight="1">
      <c r="A196" s="83" t="s">
        <v>62</v>
      </c>
      <c r="B196" s="84"/>
      <c r="C196" s="84"/>
      <c r="D196" s="84"/>
      <c r="E196" s="84"/>
      <c r="F196" s="84"/>
      <c r="G196" s="84"/>
      <c r="H196" s="84"/>
      <c r="I196" s="84"/>
    </row>
    <row r="197" spans="1:9">
      <c r="A197" s="3">
        <v>1</v>
      </c>
      <c r="B197" s="3" t="s">
        <v>19</v>
      </c>
      <c r="C197" s="9">
        <f t="shared" ref="C197:C201" si="72">ROUND(D197*0.901,4)</f>
        <v>3.0999999999999999E-3</v>
      </c>
      <c r="D197" s="9">
        <f t="shared" ref="D197:D201" si="73">E197/$G$9</f>
        <v>3.4375207379388146E-3</v>
      </c>
      <c r="E197" s="9">
        <v>2.5899999999999999E-2</v>
      </c>
      <c r="F197" s="13">
        <f>C197+$C$9</f>
        <v>4.5600000000000002E-2</v>
      </c>
      <c r="G197" s="76">
        <f>'[1]TARIFNE STAVKE od 01.10.2022'!F174</f>
        <v>3.5000000000000001E-3</v>
      </c>
      <c r="H197" s="76">
        <f>'[1]TARIFNE STAVKE od 01.10.2022'!G174</f>
        <v>3.8999999999999998E-3</v>
      </c>
      <c r="I197" s="9">
        <f t="shared" ref="I197:I201" si="74">(F197+H197)</f>
        <v>4.9500000000000002E-2</v>
      </c>
    </row>
    <row r="198" spans="1:9">
      <c r="A198" s="3">
        <v>2</v>
      </c>
      <c r="B198" s="3" t="s">
        <v>20</v>
      </c>
      <c r="C198" s="9">
        <f t="shared" si="72"/>
        <v>3.0999999999999999E-3</v>
      </c>
      <c r="D198" s="9">
        <f t="shared" si="73"/>
        <v>3.4375207379388146E-3</v>
      </c>
      <c r="E198" s="9">
        <v>2.5899999999999999E-2</v>
      </c>
      <c r="F198" s="13">
        <f>C198+$C$9</f>
        <v>4.5600000000000002E-2</v>
      </c>
      <c r="G198" s="76">
        <f>'[1]TARIFNE STAVKE od 01.10.2022'!F175</f>
        <v>3.5000000000000001E-3</v>
      </c>
      <c r="H198" s="76">
        <f>'[1]TARIFNE STAVKE od 01.10.2022'!G175</f>
        <v>3.8999999999999998E-3</v>
      </c>
      <c r="I198" s="9">
        <f t="shared" si="74"/>
        <v>4.9500000000000002E-2</v>
      </c>
    </row>
    <row r="199" spans="1:9">
      <c r="A199" s="3">
        <v>3</v>
      </c>
      <c r="B199" s="3" t="s">
        <v>21</v>
      </c>
      <c r="C199" s="9">
        <f t="shared" si="72"/>
        <v>3.0999999999999999E-3</v>
      </c>
      <c r="D199" s="9">
        <f t="shared" si="73"/>
        <v>3.4375207379388146E-3</v>
      </c>
      <c r="E199" s="9">
        <v>2.5899999999999999E-2</v>
      </c>
      <c r="F199" s="13">
        <f>C199+$C$9</f>
        <v>4.5600000000000002E-2</v>
      </c>
      <c r="G199" s="76">
        <f>'[1]TARIFNE STAVKE od 01.10.2022'!F176</f>
        <v>3.2000000000000002E-3</v>
      </c>
      <c r="H199" s="76">
        <f>'[1]TARIFNE STAVKE od 01.10.2022'!G176</f>
        <v>3.5000000000000001E-3</v>
      </c>
      <c r="I199" s="9">
        <f t="shared" si="74"/>
        <v>4.9100000000000005E-2</v>
      </c>
    </row>
    <row r="200" spans="1:9">
      <c r="A200" s="3">
        <v>4</v>
      </c>
      <c r="B200" s="3" t="s">
        <v>22</v>
      </c>
      <c r="C200" s="9">
        <f t="shared" si="72"/>
        <v>3.0999999999999999E-3</v>
      </c>
      <c r="D200" s="9">
        <f t="shared" si="73"/>
        <v>3.4375207379388146E-3</v>
      </c>
      <c r="E200" s="9">
        <v>2.5899999999999999E-2</v>
      </c>
      <c r="F200" s="13">
        <f>C200+$C$9</f>
        <v>4.5600000000000002E-2</v>
      </c>
      <c r="G200" s="76">
        <f>'[1]TARIFNE STAVKE od 01.10.2022'!F177</f>
        <v>3.2000000000000002E-3</v>
      </c>
      <c r="H200" s="76">
        <f>'[1]TARIFNE STAVKE od 01.10.2022'!G177</f>
        <v>3.5000000000000001E-3</v>
      </c>
      <c r="I200" s="9">
        <f t="shared" si="74"/>
        <v>4.9100000000000005E-2</v>
      </c>
    </row>
    <row r="201" spans="1:9">
      <c r="A201" s="3">
        <v>5</v>
      </c>
      <c r="B201" s="3" t="s">
        <v>23</v>
      </c>
      <c r="C201" s="9">
        <f t="shared" si="72"/>
        <v>3.0999999999999999E-3</v>
      </c>
      <c r="D201" s="9">
        <f t="shared" si="73"/>
        <v>3.4375207379388146E-3</v>
      </c>
      <c r="E201" s="9">
        <v>2.5899999999999999E-2</v>
      </c>
      <c r="F201" s="13">
        <f>C201+$C$9</f>
        <v>4.5600000000000002E-2</v>
      </c>
      <c r="G201" s="76">
        <f>'[1]TARIFNE STAVKE od 01.10.2022'!F178</f>
        <v>2.8E-3</v>
      </c>
      <c r="H201" s="76">
        <f>'[1]TARIFNE STAVKE od 01.10.2022'!G178</f>
        <v>3.0999999999999999E-3</v>
      </c>
      <c r="I201" s="9">
        <f t="shared" si="74"/>
        <v>4.87E-2</v>
      </c>
    </row>
    <row r="203" spans="1:9">
      <c r="A203" s="80" t="s">
        <v>63</v>
      </c>
      <c r="B203" s="80"/>
      <c r="C203" s="80"/>
      <c r="D203" s="80"/>
      <c r="E203" s="80"/>
      <c r="F203" s="80"/>
      <c r="G203" s="80"/>
      <c r="H203" s="80"/>
      <c r="I203" s="80"/>
    </row>
    <row r="204" spans="1:9" ht="38.25">
      <c r="A204" s="3" t="s">
        <v>8</v>
      </c>
      <c r="B204" s="3" t="s">
        <v>9</v>
      </c>
      <c r="C204" s="4" t="s">
        <v>281</v>
      </c>
      <c r="D204" s="4" t="s">
        <v>282</v>
      </c>
      <c r="E204" s="4" t="s">
        <v>271</v>
      </c>
      <c r="F204" s="4" t="s">
        <v>283</v>
      </c>
      <c r="G204" s="4" t="s">
        <v>284</v>
      </c>
      <c r="H204" s="4" t="s">
        <v>284</v>
      </c>
      <c r="I204" s="4" t="s">
        <v>285</v>
      </c>
    </row>
    <row r="205" spans="1:9">
      <c r="A205" s="7"/>
      <c r="B205" s="7" t="s">
        <v>14</v>
      </c>
      <c r="C205" s="7" t="s">
        <v>15</v>
      </c>
      <c r="D205" s="7" t="s">
        <v>272</v>
      </c>
      <c r="E205" s="7" t="s">
        <v>286</v>
      </c>
      <c r="F205" s="7" t="s">
        <v>5</v>
      </c>
      <c r="G205" s="7" t="s">
        <v>16</v>
      </c>
      <c r="H205" s="7" t="s">
        <v>16</v>
      </c>
      <c r="I205" s="11" t="s">
        <v>17</v>
      </c>
    </row>
    <row r="206" spans="1:9" ht="15" customHeight="1">
      <c r="A206" s="86" t="s">
        <v>149</v>
      </c>
      <c r="B206" s="87"/>
      <c r="C206" s="87"/>
      <c r="D206" s="87"/>
      <c r="E206" s="87"/>
      <c r="F206" s="87"/>
      <c r="G206" s="87"/>
      <c r="H206" s="87"/>
      <c r="I206" s="87"/>
    </row>
    <row r="207" spans="1:9">
      <c r="A207" s="3">
        <v>1</v>
      </c>
      <c r="B207" s="3" t="s">
        <v>19</v>
      </c>
      <c r="C207" s="9">
        <f t="shared" ref="C207:C211" si="75">ROUND(D207*0.901,4)</f>
        <v>3.0999999999999999E-3</v>
      </c>
      <c r="D207" s="9">
        <f t="shared" ref="D207:D211" si="76">E207/$G$9</f>
        <v>3.4375207379388146E-3</v>
      </c>
      <c r="E207" s="9">
        <v>2.5899999999999999E-2</v>
      </c>
      <c r="F207" s="13">
        <f>C207+$C$9</f>
        <v>4.5600000000000002E-2</v>
      </c>
      <c r="G207" s="8">
        <f>'[1]TARIFNE STAVKE od 01.10.2022'!F16</f>
        <v>4.0000000000000001E-3</v>
      </c>
      <c r="H207" s="8">
        <f>'[1]TARIFNE STAVKE od 01.10.2022'!G16</f>
        <v>4.1000000000000003E-3</v>
      </c>
      <c r="I207" s="9">
        <f t="shared" ref="I207:I211" si="77">(F207+H207)</f>
        <v>4.9700000000000001E-2</v>
      </c>
    </row>
    <row r="208" spans="1:9">
      <c r="A208" s="3">
        <v>2</v>
      </c>
      <c r="B208" s="3" t="s">
        <v>20</v>
      </c>
      <c r="C208" s="9">
        <f t="shared" si="75"/>
        <v>3.0999999999999999E-3</v>
      </c>
      <c r="D208" s="9">
        <f t="shared" si="76"/>
        <v>3.4375207379388146E-3</v>
      </c>
      <c r="E208" s="9">
        <v>2.5899999999999999E-2</v>
      </c>
      <c r="F208" s="13">
        <f>C208+$C$9</f>
        <v>4.5600000000000002E-2</v>
      </c>
      <c r="G208" s="8">
        <f>'[1]TARIFNE STAVKE od 01.10.2022'!F17</f>
        <v>4.0000000000000001E-3</v>
      </c>
      <c r="H208" s="8">
        <f>'[1]TARIFNE STAVKE od 01.10.2022'!G17</f>
        <v>4.1000000000000003E-3</v>
      </c>
      <c r="I208" s="9">
        <f t="shared" si="77"/>
        <v>4.9700000000000001E-2</v>
      </c>
    </row>
    <row r="209" spans="1:9">
      <c r="A209" s="3">
        <v>3</v>
      </c>
      <c r="B209" s="3" t="s">
        <v>21</v>
      </c>
      <c r="C209" s="9">
        <f t="shared" si="75"/>
        <v>3.0999999999999999E-3</v>
      </c>
      <c r="D209" s="9">
        <f t="shared" si="76"/>
        <v>3.4375207379388146E-3</v>
      </c>
      <c r="E209" s="9">
        <v>2.5899999999999999E-2</v>
      </c>
      <c r="F209" s="13">
        <f>C209+$C$9</f>
        <v>4.5600000000000002E-2</v>
      </c>
      <c r="G209" s="8">
        <f>'[1]TARIFNE STAVKE od 01.10.2022'!F18</f>
        <v>4.0000000000000001E-3</v>
      </c>
      <c r="H209" s="8">
        <f>'[1]TARIFNE STAVKE od 01.10.2022'!G18</f>
        <v>4.1000000000000003E-3</v>
      </c>
      <c r="I209" s="9">
        <f t="shared" si="77"/>
        <v>4.9700000000000001E-2</v>
      </c>
    </row>
    <row r="210" spans="1:9">
      <c r="A210" s="3">
        <v>4</v>
      </c>
      <c r="B210" s="3" t="s">
        <v>22</v>
      </c>
      <c r="C210" s="9">
        <f t="shared" si="75"/>
        <v>3.0999999999999999E-3</v>
      </c>
      <c r="D210" s="9">
        <f t="shared" si="76"/>
        <v>3.4375207379388146E-3</v>
      </c>
      <c r="E210" s="9">
        <v>2.5899999999999999E-2</v>
      </c>
      <c r="F210" s="13">
        <f>C210+$C$9</f>
        <v>4.5600000000000002E-2</v>
      </c>
      <c r="G210" s="8">
        <f>'[1]TARIFNE STAVKE od 01.10.2022'!F19</f>
        <v>3.5999999999999999E-3</v>
      </c>
      <c r="H210" s="8">
        <f>'[1]TARIFNE STAVKE od 01.10.2022'!G19</f>
        <v>3.7000000000000002E-3</v>
      </c>
      <c r="I210" s="9">
        <f t="shared" si="77"/>
        <v>4.9300000000000004E-2</v>
      </c>
    </row>
    <row r="211" spans="1:9">
      <c r="A211" s="3">
        <v>5</v>
      </c>
      <c r="B211" s="3" t="s">
        <v>23</v>
      </c>
      <c r="C211" s="9">
        <f t="shared" si="75"/>
        <v>3.0999999999999999E-3</v>
      </c>
      <c r="D211" s="9">
        <f t="shared" si="76"/>
        <v>3.4375207379388146E-3</v>
      </c>
      <c r="E211" s="9">
        <v>2.5899999999999999E-2</v>
      </c>
      <c r="F211" s="13">
        <f>C211+$C$9</f>
        <v>4.5600000000000002E-2</v>
      </c>
      <c r="G211" s="8">
        <f>'[1]TARIFNE STAVKE od 01.10.2022'!F20</f>
        <v>3.5999999999999999E-3</v>
      </c>
      <c r="H211" s="8">
        <f>'[1]TARIFNE STAVKE od 01.10.2022'!G20</f>
        <v>3.7000000000000002E-3</v>
      </c>
      <c r="I211" s="9">
        <f t="shared" si="77"/>
        <v>4.9300000000000004E-2</v>
      </c>
    </row>
    <row r="212" spans="1:9" ht="15" customHeight="1">
      <c r="A212" s="83" t="s">
        <v>65</v>
      </c>
      <c r="B212" s="84"/>
      <c r="C212" s="84"/>
      <c r="D212" s="84"/>
      <c r="E212" s="84"/>
      <c r="F212" s="84"/>
      <c r="G212" s="84"/>
      <c r="H212" s="84"/>
      <c r="I212" s="84"/>
    </row>
    <row r="213" spans="1:9">
      <c r="A213" s="3">
        <v>1</v>
      </c>
      <c r="B213" s="3" t="s">
        <v>20</v>
      </c>
      <c r="C213" s="9">
        <f t="shared" ref="C213:C221" si="78">ROUND(D213*0.901,4)</f>
        <v>3.0999999999999999E-3</v>
      </c>
      <c r="D213" s="9">
        <f t="shared" ref="D213:D221" si="79">E213/$G$9</f>
        <v>3.4375207379388146E-3</v>
      </c>
      <c r="E213" s="9">
        <v>2.5899999999999999E-2</v>
      </c>
      <c r="F213" s="13">
        <f>C213+$C$9</f>
        <v>4.5600000000000002E-2</v>
      </c>
      <c r="G213" s="8">
        <f>'[1]TARIFNE STAVKE od 01.10.2022'!F190</f>
        <v>4.8999999999999998E-3</v>
      </c>
      <c r="H213" s="8">
        <f>'[1]TARIFNE STAVKE od 01.10.2022'!G190</f>
        <v>5.1000000000000004E-3</v>
      </c>
      <c r="I213" s="9">
        <f t="shared" ref="I213:I216" si="80">(F213+H213)</f>
        <v>5.0700000000000002E-2</v>
      </c>
    </row>
    <row r="214" spans="1:9">
      <c r="A214" s="3">
        <v>2</v>
      </c>
      <c r="B214" s="3" t="s">
        <v>21</v>
      </c>
      <c r="C214" s="9">
        <f t="shared" si="78"/>
        <v>3.0999999999999999E-3</v>
      </c>
      <c r="D214" s="9">
        <f t="shared" si="79"/>
        <v>3.4375207379388146E-3</v>
      </c>
      <c r="E214" s="9">
        <v>2.5899999999999999E-2</v>
      </c>
      <c r="F214" s="13">
        <f>C214+$C$9</f>
        <v>4.5600000000000002E-2</v>
      </c>
      <c r="G214" s="8">
        <f>'[1]TARIFNE STAVKE od 01.10.2022'!F191</f>
        <v>4.8999999999999998E-3</v>
      </c>
      <c r="H214" s="8">
        <f>'[1]TARIFNE STAVKE od 01.10.2022'!G191</f>
        <v>5.1000000000000004E-3</v>
      </c>
      <c r="I214" s="9">
        <f t="shared" si="80"/>
        <v>5.0700000000000002E-2</v>
      </c>
    </row>
    <row r="215" spans="1:9">
      <c r="A215" s="3">
        <v>3</v>
      </c>
      <c r="B215" s="3" t="s">
        <v>22</v>
      </c>
      <c r="C215" s="9">
        <f t="shared" si="78"/>
        <v>3.0999999999999999E-3</v>
      </c>
      <c r="D215" s="9">
        <f t="shared" si="79"/>
        <v>3.4375207379388146E-3</v>
      </c>
      <c r="E215" s="9">
        <v>2.5899999999999999E-2</v>
      </c>
      <c r="F215" s="13">
        <f>C215+$C$9</f>
        <v>4.5600000000000002E-2</v>
      </c>
      <c r="G215" s="8">
        <f>'[1]TARIFNE STAVKE od 01.10.2022'!F192</f>
        <v>4.5999999999999999E-3</v>
      </c>
      <c r="H215" s="8">
        <f>'[1]TARIFNE STAVKE od 01.10.2022'!G192</f>
        <v>4.8999999999999998E-3</v>
      </c>
      <c r="I215" s="9">
        <f t="shared" si="80"/>
        <v>5.0500000000000003E-2</v>
      </c>
    </row>
    <row r="216" spans="1:9">
      <c r="A216" s="3">
        <v>4</v>
      </c>
      <c r="B216" s="3" t="s">
        <v>23</v>
      </c>
      <c r="C216" s="9">
        <f t="shared" si="78"/>
        <v>3.0999999999999999E-3</v>
      </c>
      <c r="D216" s="9">
        <f t="shared" si="79"/>
        <v>3.4375207379388146E-3</v>
      </c>
      <c r="E216" s="9">
        <v>2.5899999999999999E-2</v>
      </c>
      <c r="F216" s="13">
        <f>C216+$C$9</f>
        <v>4.5600000000000002E-2</v>
      </c>
      <c r="G216" s="8">
        <f>'[1]TARIFNE STAVKE od 01.10.2022'!F193</f>
        <v>4.4000000000000003E-3</v>
      </c>
      <c r="H216" s="8">
        <f>'[1]TARIFNE STAVKE od 01.10.2022'!G193</f>
        <v>4.5999999999999999E-3</v>
      </c>
      <c r="I216" s="9">
        <f t="shared" si="80"/>
        <v>5.0200000000000002E-2</v>
      </c>
    </row>
    <row r="217" spans="1:9" ht="15" customHeight="1">
      <c r="A217" s="85" t="s">
        <v>66</v>
      </c>
      <c r="B217" s="85"/>
      <c r="C217" s="85"/>
      <c r="D217" s="85"/>
      <c r="E217" s="85"/>
      <c r="F217" s="85"/>
      <c r="G217" s="85"/>
      <c r="H217" s="85"/>
      <c r="I217" s="85"/>
    </row>
    <row r="218" spans="1:9">
      <c r="A218" s="3">
        <v>1</v>
      </c>
      <c r="B218" s="3" t="s">
        <v>20</v>
      </c>
      <c r="C218" s="9">
        <f t="shared" si="78"/>
        <v>3.0999999999999999E-3</v>
      </c>
      <c r="D218" s="9">
        <f t="shared" si="79"/>
        <v>3.4375207379388146E-3</v>
      </c>
      <c r="E218" s="9">
        <v>2.5899999999999999E-2</v>
      </c>
      <c r="F218" s="13">
        <f>C218+$C$9</f>
        <v>4.5600000000000002E-2</v>
      </c>
      <c r="G218" s="8">
        <f>'[1]TARIFNE STAVKE od 01.10.2022'!F197</f>
        <v>5.4999999999999997E-3</v>
      </c>
      <c r="H218" s="8">
        <f>'[1]TARIFNE STAVKE od 01.10.2022'!G197</f>
        <v>5.7000000000000002E-3</v>
      </c>
      <c r="I218" s="9">
        <f t="shared" ref="I218:I221" si="81">(F218+H218)</f>
        <v>5.1299999999999998E-2</v>
      </c>
    </row>
    <row r="219" spans="1:9">
      <c r="A219" s="3">
        <v>2</v>
      </c>
      <c r="B219" s="3" t="s">
        <v>21</v>
      </c>
      <c r="C219" s="9">
        <f t="shared" si="78"/>
        <v>3.0999999999999999E-3</v>
      </c>
      <c r="D219" s="9">
        <f t="shared" si="79"/>
        <v>3.4375207379388146E-3</v>
      </c>
      <c r="E219" s="9">
        <v>2.5899999999999999E-2</v>
      </c>
      <c r="F219" s="13">
        <f>C219+$C$9</f>
        <v>4.5600000000000002E-2</v>
      </c>
      <c r="G219" s="8">
        <f>'[1]TARIFNE STAVKE od 01.10.2022'!F198</f>
        <v>4.4000000000000003E-3</v>
      </c>
      <c r="H219" s="8">
        <f>'[1]TARIFNE STAVKE od 01.10.2022'!G198</f>
        <v>4.5999999999999999E-3</v>
      </c>
      <c r="I219" s="9">
        <f t="shared" si="81"/>
        <v>5.0200000000000002E-2</v>
      </c>
    </row>
    <row r="220" spans="1:9">
      <c r="A220" s="3">
        <v>3</v>
      </c>
      <c r="B220" s="3" t="s">
        <v>22</v>
      </c>
      <c r="C220" s="9">
        <f t="shared" si="78"/>
        <v>3.0999999999999999E-3</v>
      </c>
      <c r="D220" s="9">
        <f t="shared" si="79"/>
        <v>3.4375207379388146E-3</v>
      </c>
      <c r="E220" s="9">
        <v>2.5899999999999999E-2</v>
      </c>
      <c r="F220" s="13">
        <f>C220+$C$9</f>
        <v>4.5600000000000002E-2</v>
      </c>
      <c r="G220" s="8">
        <f>'[1]TARIFNE STAVKE od 01.10.2022'!F199</f>
        <v>4.1000000000000003E-3</v>
      </c>
      <c r="H220" s="8">
        <f>'[1]TARIFNE STAVKE od 01.10.2022'!G199</f>
        <v>4.3E-3</v>
      </c>
      <c r="I220" s="9">
        <f t="shared" si="81"/>
        <v>4.99E-2</v>
      </c>
    </row>
    <row r="221" spans="1:9">
      <c r="A221" s="3">
        <v>4</v>
      </c>
      <c r="B221" s="3" t="s">
        <v>23</v>
      </c>
      <c r="C221" s="9">
        <f t="shared" si="78"/>
        <v>3.0999999999999999E-3</v>
      </c>
      <c r="D221" s="9">
        <f t="shared" si="79"/>
        <v>3.4375207379388146E-3</v>
      </c>
      <c r="E221" s="9">
        <v>2.5899999999999999E-2</v>
      </c>
      <c r="F221" s="13">
        <f>C221+$C$9</f>
        <v>4.5600000000000002E-2</v>
      </c>
      <c r="G221" s="8">
        <f>'[1]TARIFNE STAVKE od 01.10.2022'!F200</f>
        <v>3.8E-3</v>
      </c>
      <c r="H221" s="8">
        <f>'[1]TARIFNE STAVKE od 01.10.2022'!G200</f>
        <v>4.0000000000000001E-3</v>
      </c>
      <c r="I221" s="9">
        <f t="shared" si="81"/>
        <v>4.9600000000000005E-2</v>
      </c>
    </row>
    <row r="223" spans="1:9">
      <c r="A223" s="80" t="s">
        <v>67</v>
      </c>
      <c r="B223" s="80"/>
      <c r="C223" s="80"/>
      <c r="D223" s="80"/>
      <c r="E223" s="80"/>
      <c r="F223" s="80"/>
      <c r="G223" s="80"/>
      <c r="H223" s="80"/>
      <c r="I223" s="80"/>
    </row>
    <row r="224" spans="1:9" ht="38.25">
      <c r="A224" s="3" t="s">
        <v>8</v>
      </c>
      <c r="B224" s="3" t="s">
        <v>9</v>
      </c>
      <c r="C224" s="4" t="s">
        <v>281</v>
      </c>
      <c r="D224" s="4" t="s">
        <v>282</v>
      </c>
      <c r="E224" s="4" t="s">
        <v>271</v>
      </c>
      <c r="F224" s="4" t="s">
        <v>283</v>
      </c>
      <c r="G224" s="4" t="s">
        <v>284</v>
      </c>
      <c r="H224" s="4" t="s">
        <v>284</v>
      </c>
      <c r="I224" s="4" t="s">
        <v>285</v>
      </c>
    </row>
    <row r="225" spans="1:9">
      <c r="A225" s="7"/>
      <c r="B225" s="7" t="s">
        <v>14</v>
      </c>
      <c r="C225" s="7" t="s">
        <v>15</v>
      </c>
      <c r="D225" s="7" t="s">
        <v>272</v>
      </c>
      <c r="E225" s="7" t="s">
        <v>286</v>
      </c>
      <c r="F225" s="7" t="s">
        <v>5</v>
      </c>
      <c r="G225" s="7" t="s">
        <v>16</v>
      </c>
      <c r="H225" s="7" t="s">
        <v>16</v>
      </c>
      <c r="I225" s="11" t="s">
        <v>17</v>
      </c>
    </row>
    <row r="226" spans="1:9" ht="15" customHeight="1">
      <c r="A226" s="83" t="s">
        <v>68</v>
      </c>
      <c r="B226" s="84"/>
      <c r="C226" s="84"/>
      <c r="D226" s="84"/>
      <c r="E226" s="84"/>
      <c r="F226" s="84"/>
      <c r="G226" s="84"/>
      <c r="H226" s="84"/>
      <c r="I226" s="84"/>
    </row>
    <row r="227" spans="1:9">
      <c r="A227" s="3">
        <v>1</v>
      </c>
      <c r="B227" s="3" t="s">
        <v>19</v>
      </c>
      <c r="C227" s="9">
        <f t="shared" ref="C227:C230" si="82">ROUND(D227*0.901,4)</f>
        <v>3.5000000000000001E-3</v>
      </c>
      <c r="D227" s="9">
        <f t="shared" ref="D227:D230" si="83">E227/$G$9</f>
        <v>3.9153228482314683E-3</v>
      </c>
      <c r="E227" s="9">
        <v>2.9499999999999998E-2</v>
      </c>
      <c r="F227" s="13">
        <f>C227+$C$9</f>
        <v>4.6000000000000006E-2</v>
      </c>
      <c r="G227" s="8">
        <f>'[1]TARIFNE STAVKE od 01.10.2022'!F204</f>
        <v>6.1000000000000004E-3</v>
      </c>
      <c r="H227" s="8">
        <f>'[1]TARIFNE STAVKE od 01.10.2022'!G204</f>
        <v>6.4999999999999997E-3</v>
      </c>
      <c r="I227" s="9">
        <f t="shared" ref="I227:I230" si="84">(F227+H227)</f>
        <v>5.2500000000000005E-2</v>
      </c>
    </row>
    <row r="228" spans="1:9">
      <c r="A228" s="3">
        <v>2</v>
      </c>
      <c r="B228" s="3" t="s">
        <v>20</v>
      </c>
      <c r="C228" s="9">
        <f t="shared" si="82"/>
        <v>3.5000000000000001E-3</v>
      </c>
      <c r="D228" s="9">
        <f t="shared" si="83"/>
        <v>3.9153228482314683E-3</v>
      </c>
      <c r="E228" s="9">
        <v>2.9499999999999998E-2</v>
      </c>
      <c r="F228" s="13">
        <f>C228+$C$9</f>
        <v>4.6000000000000006E-2</v>
      </c>
      <c r="G228" s="8">
        <f>'[1]TARIFNE STAVKE od 01.10.2022'!F205</f>
        <v>4.7000000000000002E-3</v>
      </c>
      <c r="H228" s="8">
        <f>'[1]TARIFNE STAVKE od 01.10.2022'!G205</f>
        <v>5.0000000000000001E-3</v>
      </c>
      <c r="I228" s="9">
        <f t="shared" si="84"/>
        <v>5.1000000000000004E-2</v>
      </c>
    </row>
    <row r="229" spans="1:9">
      <c r="A229" s="3">
        <v>3</v>
      </c>
      <c r="B229" s="3" t="s">
        <v>21</v>
      </c>
      <c r="C229" s="9">
        <f t="shared" si="82"/>
        <v>3.5000000000000001E-3</v>
      </c>
      <c r="D229" s="9">
        <f t="shared" si="83"/>
        <v>3.9153228482314683E-3</v>
      </c>
      <c r="E229" s="9">
        <v>2.9499999999999998E-2</v>
      </c>
      <c r="F229" s="13">
        <f>C229+$C$9</f>
        <v>4.6000000000000006E-2</v>
      </c>
      <c r="G229" s="8">
        <f>'[1]TARIFNE STAVKE od 01.10.2022'!F206</f>
        <v>4.0000000000000001E-3</v>
      </c>
      <c r="H229" s="8">
        <f>'[1]TARIFNE STAVKE od 01.10.2022'!G206</f>
        <v>4.1999999999999997E-3</v>
      </c>
      <c r="I229" s="9">
        <f t="shared" si="84"/>
        <v>5.0200000000000009E-2</v>
      </c>
    </row>
    <row r="230" spans="1:9">
      <c r="A230" s="3">
        <v>4</v>
      </c>
      <c r="B230" s="3" t="s">
        <v>23</v>
      </c>
      <c r="C230" s="9">
        <f t="shared" si="82"/>
        <v>3.5000000000000001E-3</v>
      </c>
      <c r="D230" s="9">
        <f t="shared" si="83"/>
        <v>3.9153228482314683E-3</v>
      </c>
      <c r="E230" s="9">
        <v>2.9499999999999998E-2</v>
      </c>
      <c r="F230" s="13">
        <f>C230+$C$9</f>
        <v>4.6000000000000006E-2</v>
      </c>
      <c r="G230" s="8">
        <f>'[1]TARIFNE STAVKE od 01.10.2022'!F207</f>
        <v>3.5000000000000001E-3</v>
      </c>
      <c r="H230" s="8">
        <f>'[1]TARIFNE STAVKE od 01.10.2022'!G207</f>
        <v>3.7000000000000002E-3</v>
      </c>
      <c r="I230" s="9">
        <f t="shared" si="84"/>
        <v>4.9700000000000008E-2</v>
      </c>
    </row>
    <row r="232" spans="1:9">
      <c r="A232" s="80" t="s">
        <v>69</v>
      </c>
      <c r="B232" s="80"/>
      <c r="C232" s="80"/>
      <c r="D232" s="80"/>
      <c r="E232" s="80"/>
      <c r="F232" s="80"/>
      <c r="G232" s="80"/>
      <c r="H232" s="80"/>
      <c r="I232" s="80"/>
    </row>
    <row r="233" spans="1:9" ht="38.25">
      <c r="A233" s="3" t="s">
        <v>8</v>
      </c>
      <c r="B233" s="3" t="s">
        <v>9</v>
      </c>
      <c r="C233" s="4" t="s">
        <v>281</v>
      </c>
      <c r="D233" s="4" t="s">
        <v>282</v>
      </c>
      <c r="E233" s="4" t="s">
        <v>271</v>
      </c>
      <c r="F233" s="4" t="s">
        <v>283</v>
      </c>
      <c r="G233" s="4" t="s">
        <v>284</v>
      </c>
      <c r="H233" s="4" t="s">
        <v>284</v>
      </c>
      <c r="I233" s="4" t="s">
        <v>285</v>
      </c>
    </row>
    <row r="234" spans="1:9">
      <c r="A234" s="7"/>
      <c r="B234" s="7" t="s">
        <v>14</v>
      </c>
      <c r="C234" s="7" t="s">
        <v>15</v>
      </c>
      <c r="D234" s="7" t="s">
        <v>272</v>
      </c>
      <c r="E234" s="7" t="s">
        <v>286</v>
      </c>
      <c r="F234" s="7" t="s">
        <v>5</v>
      </c>
      <c r="G234" s="7" t="s">
        <v>16</v>
      </c>
      <c r="H234" s="7" t="s">
        <v>16</v>
      </c>
      <c r="I234" s="11" t="s">
        <v>17</v>
      </c>
    </row>
    <row r="235" spans="1:9" ht="15" customHeight="1">
      <c r="A235" s="83" t="s">
        <v>68</v>
      </c>
      <c r="B235" s="84"/>
      <c r="C235" s="84"/>
      <c r="D235" s="84"/>
      <c r="E235" s="84"/>
      <c r="F235" s="84"/>
      <c r="G235" s="84"/>
      <c r="H235" s="84"/>
      <c r="I235" s="84"/>
    </row>
    <row r="236" spans="1:9">
      <c r="A236" s="3">
        <v>1</v>
      </c>
      <c r="B236" s="3" t="s">
        <v>19</v>
      </c>
      <c r="C236" s="9">
        <f t="shared" ref="C236:C243" si="85">ROUND(D236*0.901,4)</f>
        <v>4.4000000000000003E-3</v>
      </c>
      <c r="D236" s="9">
        <f t="shared" ref="D236:D243" si="86">E236/$G$9</f>
        <v>4.9240161921826264E-3</v>
      </c>
      <c r="E236" s="9">
        <v>3.7100000000000001E-2</v>
      </c>
      <c r="F236" s="13">
        <f t="shared" ref="F236:F243" si="87">C236+$C$9</f>
        <v>4.6900000000000004E-2</v>
      </c>
      <c r="G236" s="8">
        <f>'[1]TARIFNE STAVKE od 01.10.2022'!F211</f>
        <v>6.1000000000000004E-3</v>
      </c>
      <c r="H236" s="8">
        <f>'[1]TARIFNE STAVKE od 01.10.2022'!G211</f>
        <v>6.4999999999999997E-3</v>
      </c>
      <c r="I236" s="9">
        <f t="shared" ref="I236:I243" si="88">(F236+H236)</f>
        <v>5.3400000000000003E-2</v>
      </c>
    </row>
    <row r="237" spans="1:9">
      <c r="A237" s="3">
        <v>2</v>
      </c>
      <c r="B237" s="3" t="s">
        <v>20</v>
      </c>
      <c r="C237" s="9">
        <f t="shared" si="85"/>
        <v>4.4000000000000003E-3</v>
      </c>
      <c r="D237" s="9">
        <f t="shared" si="86"/>
        <v>4.9240161921826264E-3</v>
      </c>
      <c r="E237" s="9">
        <v>3.7100000000000001E-2</v>
      </c>
      <c r="F237" s="13">
        <f t="shared" si="87"/>
        <v>4.6900000000000004E-2</v>
      </c>
      <c r="G237" s="8">
        <f>'[1]TARIFNE STAVKE od 01.10.2022'!F212</f>
        <v>4.7000000000000002E-3</v>
      </c>
      <c r="H237" s="8">
        <f>'[1]TARIFNE STAVKE od 01.10.2022'!G212</f>
        <v>5.0000000000000001E-3</v>
      </c>
      <c r="I237" s="9">
        <f t="shared" si="88"/>
        <v>5.1900000000000002E-2</v>
      </c>
    </row>
    <row r="238" spans="1:9">
      <c r="A238" s="3">
        <v>3</v>
      </c>
      <c r="B238" s="3" t="s">
        <v>21</v>
      </c>
      <c r="C238" s="9">
        <f t="shared" si="85"/>
        <v>4.4000000000000003E-3</v>
      </c>
      <c r="D238" s="9">
        <f t="shared" si="86"/>
        <v>4.9240161921826264E-3</v>
      </c>
      <c r="E238" s="9">
        <v>3.7100000000000001E-2</v>
      </c>
      <c r="F238" s="13">
        <f t="shared" si="87"/>
        <v>4.6900000000000004E-2</v>
      </c>
      <c r="G238" s="8">
        <f>'[1]TARIFNE STAVKE od 01.10.2022'!F213</f>
        <v>4.0000000000000001E-3</v>
      </c>
      <c r="H238" s="8">
        <f>'[1]TARIFNE STAVKE od 01.10.2022'!G213</f>
        <v>4.1999999999999997E-3</v>
      </c>
      <c r="I238" s="9">
        <f t="shared" si="88"/>
        <v>5.1100000000000007E-2</v>
      </c>
    </row>
    <row r="239" spans="1:9">
      <c r="A239" s="3">
        <v>4</v>
      </c>
      <c r="B239" s="3" t="s">
        <v>22</v>
      </c>
      <c r="C239" s="9">
        <f t="shared" si="85"/>
        <v>4.4000000000000003E-3</v>
      </c>
      <c r="D239" s="9">
        <f t="shared" si="86"/>
        <v>4.9240161921826264E-3</v>
      </c>
      <c r="E239" s="9">
        <v>3.7100000000000001E-2</v>
      </c>
      <c r="F239" s="13">
        <f t="shared" si="87"/>
        <v>4.6900000000000004E-2</v>
      </c>
      <c r="G239" s="8">
        <f>'[1]TARIFNE STAVKE od 01.10.2022'!F214</f>
        <v>3.8E-3</v>
      </c>
      <c r="H239" s="8">
        <f>'[1]TARIFNE STAVKE od 01.10.2022'!G214</f>
        <v>4.0000000000000001E-3</v>
      </c>
      <c r="I239" s="9">
        <f t="shared" si="88"/>
        <v>5.0900000000000001E-2</v>
      </c>
    </row>
    <row r="240" spans="1:9">
      <c r="A240" s="3">
        <v>5</v>
      </c>
      <c r="B240" s="3" t="s">
        <v>23</v>
      </c>
      <c r="C240" s="9">
        <f t="shared" si="85"/>
        <v>4.4000000000000003E-3</v>
      </c>
      <c r="D240" s="9">
        <f t="shared" si="86"/>
        <v>4.9240161921826264E-3</v>
      </c>
      <c r="E240" s="9">
        <v>3.7100000000000001E-2</v>
      </c>
      <c r="F240" s="13">
        <f t="shared" si="87"/>
        <v>4.6900000000000004E-2</v>
      </c>
      <c r="G240" s="8">
        <f>'[1]TARIFNE STAVKE od 01.10.2022'!F215</f>
        <v>3.5000000000000001E-3</v>
      </c>
      <c r="H240" s="8">
        <f>'[1]TARIFNE STAVKE od 01.10.2022'!G215</f>
        <v>3.7000000000000002E-3</v>
      </c>
      <c r="I240" s="9">
        <f t="shared" si="88"/>
        <v>5.0600000000000006E-2</v>
      </c>
    </row>
    <row r="241" spans="1:9">
      <c r="A241" s="3">
        <v>6</v>
      </c>
      <c r="B241" s="3" t="s">
        <v>24</v>
      </c>
      <c r="C241" s="9">
        <f t="shared" si="85"/>
        <v>4.4000000000000003E-3</v>
      </c>
      <c r="D241" s="9">
        <f t="shared" si="86"/>
        <v>4.9240161921826264E-3</v>
      </c>
      <c r="E241" s="9">
        <v>3.7100000000000001E-2</v>
      </c>
      <c r="F241" s="13">
        <f t="shared" si="87"/>
        <v>4.6900000000000004E-2</v>
      </c>
      <c r="G241" s="8">
        <f>'[1]TARIFNE STAVKE od 01.10.2022'!F216</f>
        <v>3.3E-3</v>
      </c>
      <c r="H241" s="8">
        <f>'[1]TARIFNE STAVKE od 01.10.2022'!G216</f>
        <v>3.5000000000000001E-3</v>
      </c>
      <c r="I241" s="9">
        <f t="shared" si="88"/>
        <v>5.0400000000000007E-2</v>
      </c>
    </row>
    <row r="242" spans="1:9">
      <c r="A242" s="3">
        <v>7</v>
      </c>
      <c r="B242" s="3" t="s">
        <v>25</v>
      </c>
      <c r="C242" s="9">
        <f t="shared" si="85"/>
        <v>4.4000000000000003E-3</v>
      </c>
      <c r="D242" s="9">
        <f t="shared" si="86"/>
        <v>4.9240161921826264E-3</v>
      </c>
      <c r="E242" s="9">
        <v>3.7100000000000001E-2</v>
      </c>
      <c r="F242" s="13">
        <f t="shared" si="87"/>
        <v>4.6900000000000004E-2</v>
      </c>
      <c r="G242" s="8">
        <f>'[1]TARIFNE STAVKE od 01.10.2022'!F217</f>
        <v>3.0999999999999999E-3</v>
      </c>
      <c r="H242" s="8">
        <f>'[1]TARIFNE STAVKE od 01.10.2022'!G217</f>
        <v>3.2000000000000002E-3</v>
      </c>
      <c r="I242" s="9">
        <f t="shared" si="88"/>
        <v>5.0100000000000006E-2</v>
      </c>
    </row>
    <row r="243" spans="1:9">
      <c r="A243" s="3">
        <v>8</v>
      </c>
      <c r="B243" s="3" t="s">
        <v>28</v>
      </c>
      <c r="C243" s="9">
        <f t="shared" si="85"/>
        <v>4.4000000000000003E-3</v>
      </c>
      <c r="D243" s="9">
        <f t="shared" si="86"/>
        <v>4.9240161921826264E-3</v>
      </c>
      <c r="E243" s="9">
        <v>3.7100000000000001E-2</v>
      </c>
      <c r="F243" s="13">
        <f t="shared" si="87"/>
        <v>4.6900000000000004E-2</v>
      </c>
      <c r="G243" s="8">
        <f>'[1]TARIFNE STAVKE od 01.10.2022'!F218</f>
        <v>2.8E-3</v>
      </c>
      <c r="H243" s="8">
        <f>'[1]TARIFNE STAVKE od 01.10.2022'!G218</f>
        <v>3.0000000000000001E-3</v>
      </c>
      <c r="I243" s="9">
        <f t="shared" si="88"/>
        <v>4.9900000000000007E-2</v>
      </c>
    </row>
    <row r="245" spans="1:9">
      <c r="A245" s="80" t="s">
        <v>70</v>
      </c>
      <c r="B245" s="80"/>
      <c r="C245" s="80"/>
      <c r="D245" s="80"/>
      <c r="E245" s="80"/>
      <c r="F245" s="80"/>
      <c r="G245" s="80"/>
      <c r="H245" s="80"/>
      <c r="I245" s="80"/>
    </row>
    <row r="246" spans="1:9" ht="38.25">
      <c r="A246" s="3" t="s">
        <v>8</v>
      </c>
      <c r="B246" s="3" t="s">
        <v>9</v>
      </c>
      <c r="C246" s="4" t="s">
        <v>281</v>
      </c>
      <c r="D246" s="4" t="s">
        <v>282</v>
      </c>
      <c r="E246" s="4" t="s">
        <v>271</v>
      </c>
      <c r="F246" s="4" t="s">
        <v>283</v>
      </c>
      <c r="G246" s="4" t="s">
        <v>284</v>
      </c>
      <c r="H246" s="4" t="s">
        <v>284</v>
      </c>
      <c r="I246" s="4" t="s">
        <v>285</v>
      </c>
    </row>
    <row r="247" spans="1:9">
      <c r="A247" s="7"/>
      <c r="B247" s="7" t="s">
        <v>14</v>
      </c>
      <c r="C247" s="7" t="s">
        <v>15</v>
      </c>
      <c r="D247" s="7" t="s">
        <v>272</v>
      </c>
      <c r="E247" s="7" t="s">
        <v>286</v>
      </c>
      <c r="F247" s="7" t="s">
        <v>5</v>
      </c>
      <c r="G247" s="7" t="s">
        <v>16</v>
      </c>
      <c r="H247" s="7" t="s">
        <v>16</v>
      </c>
      <c r="I247" s="11" t="s">
        <v>17</v>
      </c>
    </row>
    <row r="248" spans="1:9" ht="15" customHeight="1">
      <c r="A248" s="83" t="s">
        <v>68</v>
      </c>
      <c r="B248" s="84"/>
      <c r="C248" s="84"/>
      <c r="D248" s="84"/>
      <c r="E248" s="84"/>
      <c r="F248" s="84"/>
      <c r="G248" s="84"/>
      <c r="H248" s="84"/>
      <c r="I248" s="84"/>
    </row>
    <row r="249" spans="1:9">
      <c r="A249" s="3">
        <v>1</v>
      </c>
      <c r="B249" s="3" t="s">
        <v>19</v>
      </c>
      <c r="C249" s="9">
        <f t="shared" ref="C249:C255" si="89">ROUND(D249*0.901,4)</f>
        <v>4.4000000000000003E-3</v>
      </c>
      <c r="D249" s="9">
        <f t="shared" ref="D249:D255" si="90">E249/$G$9</f>
        <v>4.9240161921826264E-3</v>
      </c>
      <c r="E249" s="9">
        <v>3.7100000000000001E-2</v>
      </c>
      <c r="F249" s="13">
        <f t="shared" ref="F249:F255" si="91">C249+$C$9</f>
        <v>4.6900000000000004E-2</v>
      </c>
      <c r="G249" s="8">
        <f>'[1]TARIFNE STAVKE od 01.10.2022'!F222</f>
        <v>6.1000000000000004E-3</v>
      </c>
      <c r="H249" s="8">
        <f>'[1]TARIFNE STAVKE od 01.10.2022'!G222</f>
        <v>6.4999999999999997E-3</v>
      </c>
      <c r="I249" s="9">
        <f t="shared" ref="I249:I255" si="92">(F249+H249)</f>
        <v>5.3400000000000003E-2</v>
      </c>
    </row>
    <row r="250" spans="1:9">
      <c r="A250" s="3">
        <v>2</v>
      </c>
      <c r="B250" s="3" t="s">
        <v>20</v>
      </c>
      <c r="C250" s="9">
        <f t="shared" si="89"/>
        <v>4.4000000000000003E-3</v>
      </c>
      <c r="D250" s="9">
        <f t="shared" si="90"/>
        <v>4.9240161921826264E-3</v>
      </c>
      <c r="E250" s="9">
        <v>3.7100000000000001E-2</v>
      </c>
      <c r="F250" s="13">
        <f t="shared" si="91"/>
        <v>4.6900000000000004E-2</v>
      </c>
      <c r="G250" s="8">
        <f>'[1]TARIFNE STAVKE od 01.10.2022'!F223</f>
        <v>4.7000000000000002E-3</v>
      </c>
      <c r="H250" s="8">
        <f>'[1]TARIFNE STAVKE od 01.10.2022'!G223</f>
        <v>5.0000000000000001E-3</v>
      </c>
      <c r="I250" s="9">
        <f t="shared" si="92"/>
        <v>5.1900000000000002E-2</v>
      </c>
    </row>
    <row r="251" spans="1:9">
      <c r="A251" s="3">
        <v>3</v>
      </c>
      <c r="B251" s="3" t="s">
        <v>21</v>
      </c>
      <c r="C251" s="9">
        <f t="shared" si="89"/>
        <v>4.4000000000000003E-3</v>
      </c>
      <c r="D251" s="9">
        <f t="shared" si="90"/>
        <v>4.9240161921826264E-3</v>
      </c>
      <c r="E251" s="9">
        <v>3.7100000000000001E-2</v>
      </c>
      <c r="F251" s="13">
        <f t="shared" si="91"/>
        <v>4.6900000000000004E-2</v>
      </c>
      <c r="G251" s="8">
        <f>'[1]TARIFNE STAVKE od 01.10.2022'!F224</f>
        <v>4.0000000000000001E-3</v>
      </c>
      <c r="H251" s="8">
        <f>'[1]TARIFNE STAVKE od 01.10.2022'!G224</f>
        <v>4.1999999999999997E-3</v>
      </c>
      <c r="I251" s="9">
        <f t="shared" si="92"/>
        <v>5.1100000000000007E-2</v>
      </c>
    </row>
    <row r="252" spans="1:9">
      <c r="A252" s="3">
        <v>4</v>
      </c>
      <c r="B252" s="3" t="s">
        <v>22</v>
      </c>
      <c r="C252" s="9">
        <f t="shared" si="89"/>
        <v>4.4000000000000003E-3</v>
      </c>
      <c r="D252" s="9">
        <f t="shared" si="90"/>
        <v>4.9240161921826264E-3</v>
      </c>
      <c r="E252" s="9">
        <v>3.7100000000000001E-2</v>
      </c>
      <c r="F252" s="13">
        <f t="shared" si="91"/>
        <v>4.6900000000000004E-2</v>
      </c>
      <c r="G252" s="8">
        <f>'[1]TARIFNE STAVKE od 01.10.2022'!F225</f>
        <v>3.8E-3</v>
      </c>
      <c r="H252" s="8">
        <f>'[1]TARIFNE STAVKE od 01.10.2022'!G225</f>
        <v>4.0000000000000001E-3</v>
      </c>
      <c r="I252" s="9">
        <f t="shared" si="92"/>
        <v>5.0900000000000001E-2</v>
      </c>
    </row>
    <row r="253" spans="1:9">
      <c r="A253" s="3">
        <v>5</v>
      </c>
      <c r="B253" s="3" t="s">
        <v>23</v>
      </c>
      <c r="C253" s="9">
        <f t="shared" si="89"/>
        <v>4.4000000000000003E-3</v>
      </c>
      <c r="D253" s="9">
        <f t="shared" si="90"/>
        <v>4.9240161921826264E-3</v>
      </c>
      <c r="E253" s="9">
        <v>3.7100000000000001E-2</v>
      </c>
      <c r="F253" s="13">
        <f t="shared" si="91"/>
        <v>4.6900000000000004E-2</v>
      </c>
      <c r="G253" s="8">
        <f>'[1]TARIFNE STAVKE od 01.10.2022'!F226</f>
        <v>3.5000000000000001E-3</v>
      </c>
      <c r="H253" s="8">
        <f>'[1]TARIFNE STAVKE od 01.10.2022'!G226</f>
        <v>3.7000000000000002E-3</v>
      </c>
      <c r="I253" s="9">
        <f t="shared" si="92"/>
        <v>5.0600000000000006E-2</v>
      </c>
    </row>
    <row r="254" spans="1:9">
      <c r="A254" s="3">
        <v>6</v>
      </c>
      <c r="B254" s="3" t="s">
        <v>24</v>
      </c>
      <c r="C254" s="9">
        <f t="shared" si="89"/>
        <v>4.4000000000000003E-3</v>
      </c>
      <c r="D254" s="9">
        <f t="shared" si="90"/>
        <v>4.9240161921826264E-3</v>
      </c>
      <c r="E254" s="9">
        <v>3.7100000000000001E-2</v>
      </c>
      <c r="F254" s="13">
        <f t="shared" si="91"/>
        <v>4.6900000000000004E-2</v>
      </c>
      <c r="G254" s="8">
        <f>'[1]TARIFNE STAVKE od 01.10.2022'!F227</f>
        <v>3.3E-3</v>
      </c>
      <c r="H254" s="8">
        <f>'[1]TARIFNE STAVKE od 01.10.2022'!G227</f>
        <v>3.5000000000000001E-3</v>
      </c>
      <c r="I254" s="9">
        <f t="shared" si="92"/>
        <v>5.0400000000000007E-2</v>
      </c>
    </row>
    <row r="255" spans="1:9">
      <c r="A255" s="3">
        <v>7</v>
      </c>
      <c r="B255" s="3" t="s">
        <v>25</v>
      </c>
      <c r="C255" s="9">
        <f t="shared" si="89"/>
        <v>4.4000000000000003E-3</v>
      </c>
      <c r="D255" s="9">
        <f t="shared" si="90"/>
        <v>4.9240161921826264E-3</v>
      </c>
      <c r="E255" s="9">
        <v>3.7100000000000001E-2</v>
      </c>
      <c r="F255" s="13">
        <f t="shared" si="91"/>
        <v>4.6900000000000004E-2</v>
      </c>
      <c r="G255" s="8">
        <f>'[1]TARIFNE STAVKE od 01.10.2022'!F228</f>
        <v>3.0999999999999999E-3</v>
      </c>
      <c r="H255" s="8">
        <f>'[1]TARIFNE STAVKE od 01.10.2022'!G228</f>
        <v>3.2000000000000002E-3</v>
      </c>
      <c r="I255" s="9">
        <f t="shared" si="92"/>
        <v>5.0100000000000006E-2</v>
      </c>
    </row>
    <row r="257" spans="1:9">
      <c r="A257" s="80" t="s">
        <v>71</v>
      </c>
      <c r="B257" s="80"/>
      <c r="C257" s="80"/>
      <c r="D257" s="80"/>
      <c r="E257" s="80"/>
      <c r="F257" s="80"/>
      <c r="G257" s="80"/>
      <c r="H257" s="80"/>
      <c r="I257" s="80"/>
    </row>
    <row r="258" spans="1:9" ht="38.25">
      <c r="A258" s="3" t="s">
        <v>8</v>
      </c>
      <c r="B258" s="3" t="s">
        <v>9</v>
      </c>
      <c r="C258" s="4" t="s">
        <v>281</v>
      </c>
      <c r="D258" s="4" t="s">
        <v>282</v>
      </c>
      <c r="E258" s="4" t="s">
        <v>271</v>
      </c>
      <c r="F258" s="4" t="s">
        <v>283</v>
      </c>
      <c r="G258" s="4" t="s">
        <v>284</v>
      </c>
      <c r="H258" s="4" t="s">
        <v>284</v>
      </c>
      <c r="I258" s="4" t="s">
        <v>285</v>
      </c>
    </row>
    <row r="259" spans="1:9">
      <c r="A259" s="7"/>
      <c r="B259" s="7" t="s">
        <v>14</v>
      </c>
      <c r="C259" s="7" t="s">
        <v>15</v>
      </c>
      <c r="D259" s="7" t="s">
        <v>272</v>
      </c>
      <c r="E259" s="7" t="s">
        <v>286</v>
      </c>
      <c r="F259" s="7" t="s">
        <v>5</v>
      </c>
      <c r="G259" s="7" t="s">
        <v>16</v>
      </c>
      <c r="H259" s="7" t="s">
        <v>16</v>
      </c>
      <c r="I259" s="11" t="s">
        <v>17</v>
      </c>
    </row>
    <row r="260" spans="1:9" ht="15" customHeight="1">
      <c r="A260" s="83" t="s">
        <v>68</v>
      </c>
      <c r="B260" s="84"/>
      <c r="C260" s="84"/>
      <c r="D260" s="84"/>
      <c r="E260" s="84"/>
      <c r="F260" s="84"/>
      <c r="G260" s="84"/>
      <c r="H260" s="84"/>
      <c r="I260" s="84"/>
    </row>
    <row r="261" spans="1:9">
      <c r="A261" s="3">
        <v>1</v>
      </c>
      <c r="B261" s="3" t="s">
        <v>19</v>
      </c>
      <c r="C261" s="9">
        <f t="shared" ref="C261:C267" si="93">ROUND(D261*0.901,4)</f>
        <v>3.5000000000000001E-3</v>
      </c>
      <c r="D261" s="9">
        <f t="shared" ref="D261:D267" si="94">E261/$G$9</f>
        <v>3.9153228482314683E-3</v>
      </c>
      <c r="E261" s="9">
        <v>2.9499999999999998E-2</v>
      </c>
      <c r="F261" s="13">
        <f t="shared" ref="F261:F267" si="95">C261+$C$9</f>
        <v>4.6000000000000006E-2</v>
      </c>
      <c r="G261" s="8">
        <f>'[1]TARIFNE STAVKE od 01.10.2022'!F232</f>
        <v>6.1000000000000004E-3</v>
      </c>
      <c r="H261" s="8">
        <f>'[1]TARIFNE STAVKE od 01.10.2022'!G232</f>
        <v>6.4999999999999997E-3</v>
      </c>
      <c r="I261" s="9">
        <f t="shared" ref="I261:I267" si="96">(F261+H261)</f>
        <v>5.2500000000000005E-2</v>
      </c>
    </row>
    <row r="262" spans="1:9">
      <c r="A262" s="3">
        <v>2</v>
      </c>
      <c r="B262" s="3" t="s">
        <v>20</v>
      </c>
      <c r="C262" s="9">
        <f t="shared" si="93"/>
        <v>3.5000000000000001E-3</v>
      </c>
      <c r="D262" s="9">
        <f t="shared" si="94"/>
        <v>3.9153228482314683E-3</v>
      </c>
      <c r="E262" s="9">
        <v>2.9499999999999998E-2</v>
      </c>
      <c r="F262" s="13">
        <f t="shared" si="95"/>
        <v>4.6000000000000006E-2</v>
      </c>
      <c r="G262" s="8">
        <f>'[1]TARIFNE STAVKE od 01.10.2022'!F233</f>
        <v>4.7000000000000002E-3</v>
      </c>
      <c r="H262" s="8">
        <f>'[1]TARIFNE STAVKE od 01.10.2022'!G233</f>
        <v>5.0000000000000001E-3</v>
      </c>
      <c r="I262" s="9">
        <f t="shared" si="96"/>
        <v>5.1000000000000004E-2</v>
      </c>
    </row>
    <row r="263" spans="1:9">
      <c r="A263" s="3">
        <v>3</v>
      </c>
      <c r="B263" s="3" t="s">
        <v>21</v>
      </c>
      <c r="C263" s="9">
        <f t="shared" si="93"/>
        <v>3.5000000000000001E-3</v>
      </c>
      <c r="D263" s="9">
        <f t="shared" si="94"/>
        <v>3.9153228482314683E-3</v>
      </c>
      <c r="E263" s="9">
        <v>2.9499999999999998E-2</v>
      </c>
      <c r="F263" s="13">
        <f t="shared" si="95"/>
        <v>4.6000000000000006E-2</v>
      </c>
      <c r="G263" s="8">
        <f>'[1]TARIFNE STAVKE od 01.10.2022'!F234</f>
        <v>4.0000000000000001E-3</v>
      </c>
      <c r="H263" s="8">
        <f>'[1]TARIFNE STAVKE od 01.10.2022'!G234</f>
        <v>4.1999999999999997E-3</v>
      </c>
      <c r="I263" s="9">
        <f t="shared" si="96"/>
        <v>5.0200000000000009E-2</v>
      </c>
    </row>
    <row r="264" spans="1:9">
      <c r="A264" s="3">
        <v>4</v>
      </c>
      <c r="B264" s="3" t="s">
        <v>22</v>
      </c>
      <c r="C264" s="9">
        <f t="shared" si="93"/>
        <v>3.5000000000000001E-3</v>
      </c>
      <c r="D264" s="9">
        <f t="shared" si="94"/>
        <v>3.9153228482314683E-3</v>
      </c>
      <c r="E264" s="9">
        <v>2.9499999999999998E-2</v>
      </c>
      <c r="F264" s="13">
        <f t="shared" si="95"/>
        <v>4.6000000000000006E-2</v>
      </c>
      <c r="G264" s="8">
        <f>'[1]TARIFNE STAVKE od 01.10.2022'!F235</f>
        <v>3.8E-3</v>
      </c>
      <c r="H264" s="8">
        <f>'[1]TARIFNE STAVKE od 01.10.2022'!G235</f>
        <v>4.0000000000000001E-3</v>
      </c>
      <c r="I264" s="9">
        <f t="shared" si="96"/>
        <v>0.05</v>
      </c>
    </row>
    <row r="265" spans="1:9">
      <c r="A265" s="3">
        <v>5</v>
      </c>
      <c r="B265" s="3" t="s">
        <v>23</v>
      </c>
      <c r="C265" s="9">
        <f t="shared" si="93"/>
        <v>3.5000000000000001E-3</v>
      </c>
      <c r="D265" s="9">
        <f t="shared" si="94"/>
        <v>3.9153228482314683E-3</v>
      </c>
      <c r="E265" s="9">
        <v>2.9499999999999998E-2</v>
      </c>
      <c r="F265" s="13">
        <f t="shared" si="95"/>
        <v>4.6000000000000006E-2</v>
      </c>
      <c r="G265" s="8">
        <f>'[1]TARIFNE STAVKE od 01.10.2022'!F236</f>
        <v>3.5000000000000001E-3</v>
      </c>
      <c r="H265" s="8">
        <f>'[1]TARIFNE STAVKE od 01.10.2022'!G236</f>
        <v>3.7000000000000002E-3</v>
      </c>
      <c r="I265" s="9">
        <f t="shared" si="96"/>
        <v>4.9700000000000008E-2</v>
      </c>
    </row>
    <row r="266" spans="1:9">
      <c r="A266" s="3">
        <v>6</v>
      </c>
      <c r="B266" s="3" t="s">
        <v>24</v>
      </c>
      <c r="C266" s="9">
        <f t="shared" si="93"/>
        <v>3.5000000000000001E-3</v>
      </c>
      <c r="D266" s="9">
        <f t="shared" si="94"/>
        <v>3.9153228482314683E-3</v>
      </c>
      <c r="E266" s="9">
        <v>2.9499999999999998E-2</v>
      </c>
      <c r="F266" s="13">
        <f t="shared" si="95"/>
        <v>4.6000000000000006E-2</v>
      </c>
      <c r="G266" s="8">
        <f>'[1]TARIFNE STAVKE od 01.10.2022'!F237</f>
        <v>3.3E-3</v>
      </c>
      <c r="H266" s="8">
        <f>'[1]TARIFNE STAVKE od 01.10.2022'!G237</f>
        <v>3.5000000000000001E-3</v>
      </c>
      <c r="I266" s="9">
        <f t="shared" si="96"/>
        <v>4.9500000000000009E-2</v>
      </c>
    </row>
    <row r="267" spans="1:9">
      <c r="A267" s="3">
        <v>7</v>
      </c>
      <c r="B267" s="3" t="s">
        <v>25</v>
      </c>
      <c r="C267" s="9">
        <f t="shared" si="93"/>
        <v>3.5000000000000001E-3</v>
      </c>
      <c r="D267" s="9">
        <f t="shared" si="94"/>
        <v>3.9153228482314683E-3</v>
      </c>
      <c r="E267" s="9">
        <v>2.9499999999999998E-2</v>
      </c>
      <c r="F267" s="13">
        <f t="shared" si="95"/>
        <v>4.6000000000000006E-2</v>
      </c>
      <c r="G267" s="8">
        <f>'[1]TARIFNE STAVKE od 01.10.2022'!F238</f>
        <v>3.0999999999999999E-3</v>
      </c>
      <c r="H267" s="8">
        <f>'[1]TARIFNE STAVKE od 01.10.2022'!G238</f>
        <v>3.2000000000000002E-3</v>
      </c>
      <c r="I267" s="9">
        <f t="shared" si="96"/>
        <v>4.9200000000000008E-2</v>
      </c>
    </row>
    <row r="269" spans="1:9">
      <c r="A269" s="80" t="s">
        <v>72</v>
      </c>
      <c r="B269" s="80"/>
      <c r="C269" s="80"/>
      <c r="D269" s="80"/>
      <c r="E269" s="80"/>
      <c r="F269" s="80"/>
      <c r="G269" s="80"/>
      <c r="H269" s="80"/>
      <c r="I269" s="80"/>
    </row>
    <row r="270" spans="1:9" ht="38.25">
      <c r="A270" s="3" t="s">
        <v>8</v>
      </c>
      <c r="B270" s="3" t="s">
        <v>9</v>
      </c>
      <c r="C270" s="4" t="s">
        <v>281</v>
      </c>
      <c r="D270" s="4" t="s">
        <v>282</v>
      </c>
      <c r="E270" s="4" t="s">
        <v>271</v>
      </c>
      <c r="F270" s="4" t="s">
        <v>283</v>
      </c>
      <c r="G270" s="4" t="s">
        <v>284</v>
      </c>
      <c r="H270" s="4" t="s">
        <v>284</v>
      </c>
      <c r="I270" s="4" t="s">
        <v>285</v>
      </c>
    </row>
    <row r="271" spans="1:9">
      <c r="A271" s="7"/>
      <c r="B271" s="7" t="s">
        <v>14</v>
      </c>
      <c r="C271" s="7" t="s">
        <v>15</v>
      </c>
      <c r="D271" s="7" t="s">
        <v>272</v>
      </c>
      <c r="E271" s="7" t="s">
        <v>286</v>
      </c>
      <c r="F271" s="7" t="s">
        <v>5</v>
      </c>
      <c r="G271" s="7" t="s">
        <v>16</v>
      </c>
      <c r="H271" s="7" t="s">
        <v>16</v>
      </c>
      <c r="I271" s="11" t="s">
        <v>17</v>
      </c>
    </row>
    <row r="272" spans="1:9" ht="15" customHeight="1">
      <c r="A272" s="83" t="s">
        <v>68</v>
      </c>
      <c r="B272" s="84"/>
      <c r="C272" s="84"/>
      <c r="D272" s="84"/>
      <c r="E272" s="84"/>
      <c r="F272" s="84"/>
      <c r="G272" s="84"/>
      <c r="H272" s="84"/>
      <c r="I272" s="84"/>
    </row>
    <row r="273" spans="1:9">
      <c r="A273" s="3">
        <v>1</v>
      </c>
      <c r="B273" s="3" t="s">
        <v>19</v>
      </c>
      <c r="C273" s="9">
        <f t="shared" ref="C273:C278" si="97">ROUND(D273*0.901,4)</f>
        <v>4.4000000000000003E-3</v>
      </c>
      <c r="D273" s="9">
        <f t="shared" ref="D273:D278" si="98">E273/$G$9</f>
        <v>4.9240161921826264E-3</v>
      </c>
      <c r="E273" s="9">
        <v>3.7100000000000001E-2</v>
      </c>
      <c r="F273" s="13">
        <f t="shared" ref="F273:F278" si="99">C273+$C$9</f>
        <v>4.6900000000000004E-2</v>
      </c>
      <c r="G273" s="8">
        <f>'[1]TARIFNE STAVKE od 01.10.2022'!F242</f>
        <v>6.1000000000000004E-3</v>
      </c>
      <c r="H273" s="8">
        <f>'[1]TARIFNE STAVKE od 01.10.2022'!G242</f>
        <v>7.1999999999999998E-3</v>
      </c>
      <c r="I273" s="9">
        <f t="shared" ref="I273:I278" si="100">(F273+H273)</f>
        <v>5.4100000000000002E-2</v>
      </c>
    </row>
    <row r="274" spans="1:9">
      <c r="A274" s="3">
        <v>2</v>
      </c>
      <c r="B274" s="3" t="s">
        <v>20</v>
      </c>
      <c r="C274" s="9">
        <f t="shared" si="97"/>
        <v>4.4000000000000003E-3</v>
      </c>
      <c r="D274" s="9">
        <f t="shared" si="98"/>
        <v>4.9240161921826264E-3</v>
      </c>
      <c r="E274" s="9">
        <v>3.7100000000000001E-2</v>
      </c>
      <c r="F274" s="13">
        <f t="shared" si="99"/>
        <v>4.6900000000000004E-2</v>
      </c>
      <c r="G274" s="8">
        <f>'[1]TARIFNE STAVKE od 01.10.2022'!F243</f>
        <v>4.7000000000000002E-3</v>
      </c>
      <c r="H274" s="8">
        <f>'[1]TARIFNE STAVKE od 01.10.2022'!G243</f>
        <v>5.4999999999999997E-3</v>
      </c>
      <c r="I274" s="9">
        <f t="shared" si="100"/>
        <v>5.2400000000000002E-2</v>
      </c>
    </row>
    <row r="275" spans="1:9">
      <c r="A275" s="3">
        <v>3</v>
      </c>
      <c r="B275" s="3" t="s">
        <v>21</v>
      </c>
      <c r="C275" s="9">
        <f t="shared" si="97"/>
        <v>4.4000000000000003E-3</v>
      </c>
      <c r="D275" s="9">
        <f t="shared" si="98"/>
        <v>4.9240161921826264E-3</v>
      </c>
      <c r="E275" s="9">
        <v>3.7100000000000001E-2</v>
      </c>
      <c r="F275" s="13">
        <f t="shared" si="99"/>
        <v>4.6900000000000004E-2</v>
      </c>
      <c r="G275" s="8">
        <f>'[1]TARIFNE STAVKE od 01.10.2022'!F244</f>
        <v>4.0000000000000001E-3</v>
      </c>
      <c r="H275" s="8">
        <f>'[1]TARIFNE STAVKE od 01.10.2022'!G244</f>
        <v>4.7000000000000002E-3</v>
      </c>
      <c r="I275" s="9">
        <f t="shared" si="100"/>
        <v>5.1600000000000007E-2</v>
      </c>
    </row>
    <row r="276" spans="1:9">
      <c r="A276" s="3">
        <v>4</v>
      </c>
      <c r="B276" s="3" t="s">
        <v>23</v>
      </c>
      <c r="C276" s="9">
        <f t="shared" si="97"/>
        <v>4.4000000000000003E-3</v>
      </c>
      <c r="D276" s="9">
        <f t="shared" si="98"/>
        <v>4.9240161921826264E-3</v>
      </c>
      <c r="E276" s="9">
        <v>3.7100000000000001E-2</v>
      </c>
      <c r="F276" s="13">
        <f t="shared" si="99"/>
        <v>4.6900000000000004E-2</v>
      </c>
      <c r="G276" s="8">
        <f>'[1]TARIFNE STAVKE od 01.10.2022'!F245</f>
        <v>3.8E-3</v>
      </c>
      <c r="H276" s="8">
        <f>'[1]TARIFNE STAVKE od 01.10.2022'!G245</f>
        <v>4.1000000000000003E-3</v>
      </c>
      <c r="I276" s="9">
        <f t="shared" si="100"/>
        <v>5.1000000000000004E-2</v>
      </c>
    </row>
    <row r="277" spans="1:9">
      <c r="A277" s="3">
        <v>5</v>
      </c>
      <c r="B277" s="3" t="s">
        <v>28</v>
      </c>
      <c r="C277" s="9">
        <f t="shared" si="97"/>
        <v>4.4000000000000003E-3</v>
      </c>
      <c r="D277" s="9">
        <f t="shared" si="98"/>
        <v>4.9240161921826264E-3</v>
      </c>
      <c r="E277" s="9">
        <v>3.7100000000000001E-2</v>
      </c>
      <c r="F277" s="13">
        <f t="shared" si="99"/>
        <v>4.6900000000000004E-2</v>
      </c>
      <c r="G277" s="8">
        <f>'[1]TARIFNE STAVKE od 01.10.2022'!F246</f>
        <v>2.8E-3</v>
      </c>
      <c r="H277" s="8">
        <f>'[1]TARIFNE STAVKE od 01.10.2022'!G246</f>
        <v>3.3E-3</v>
      </c>
      <c r="I277" s="9">
        <f t="shared" si="100"/>
        <v>5.0200000000000002E-2</v>
      </c>
    </row>
    <row r="278" spans="1:9">
      <c r="A278" s="3">
        <v>6</v>
      </c>
      <c r="B278" s="3" t="s">
        <v>73</v>
      </c>
      <c r="C278" s="9">
        <f t="shared" si="97"/>
        <v>4.4000000000000003E-3</v>
      </c>
      <c r="D278" s="9">
        <f t="shared" si="98"/>
        <v>4.9240161921826264E-3</v>
      </c>
      <c r="E278" s="9">
        <v>3.7100000000000001E-2</v>
      </c>
      <c r="F278" s="13">
        <f t="shared" si="99"/>
        <v>4.6900000000000004E-2</v>
      </c>
      <c r="G278" s="8">
        <f>'[1]TARIFNE STAVKE od 01.10.2022'!F247</f>
        <v>1.6000000000000001E-3</v>
      </c>
      <c r="H278" s="8">
        <f>'[1]TARIFNE STAVKE od 01.10.2022'!G247</f>
        <v>1.8E-3</v>
      </c>
      <c r="I278" s="9">
        <f t="shared" si="100"/>
        <v>4.8700000000000007E-2</v>
      </c>
    </row>
    <row r="280" spans="1:9">
      <c r="A280" s="80" t="s">
        <v>74</v>
      </c>
      <c r="B280" s="80"/>
      <c r="C280" s="80"/>
      <c r="D280" s="80"/>
      <c r="E280" s="80"/>
      <c r="F280" s="80"/>
      <c r="G280" s="80"/>
      <c r="H280" s="80"/>
      <c r="I280" s="80"/>
    </row>
    <row r="281" spans="1:9" ht="38.25">
      <c r="A281" s="3" t="s">
        <v>8</v>
      </c>
      <c r="B281" s="3" t="s">
        <v>9</v>
      </c>
      <c r="C281" s="4" t="s">
        <v>281</v>
      </c>
      <c r="D281" s="4" t="s">
        <v>282</v>
      </c>
      <c r="E281" s="4" t="s">
        <v>271</v>
      </c>
      <c r="F281" s="4" t="s">
        <v>283</v>
      </c>
      <c r="G281" s="4" t="s">
        <v>284</v>
      </c>
      <c r="H281" s="4" t="s">
        <v>284</v>
      </c>
      <c r="I281" s="4" t="s">
        <v>285</v>
      </c>
    </row>
    <row r="282" spans="1:9">
      <c r="A282" s="7"/>
      <c r="B282" s="7" t="s">
        <v>14</v>
      </c>
      <c r="C282" s="7" t="s">
        <v>15</v>
      </c>
      <c r="D282" s="7" t="s">
        <v>272</v>
      </c>
      <c r="E282" s="7" t="s">
        <v>286</v>
      </c>
      <c r="F282" s="7" t="s">
        <v>5</v>
      </c>
      <c r="G282" s="7" t="s">
        <v>16</v>
      </c>
      <c r="H282" s="7" t="s">
        <v>16</v>
      </c>
      <c r="I282" s="11" t="s">
        <v>17</v>
      </c>
    </row>
    <row r="283" spans="1:9" ht="15" customHeight="1">
      <c r="A283" s="83" t="s">
        <v>68</v>
      </c>
      <c r="B283" s="84"/>
      <c r="C283" s="84"/>
      <c r="D283" s="84"/>
      <c r="E283" s="84"/>
      <c r="F283" s="84"/>
      <c r="G283" s="84"/>
      <c r="H283" s="84"/>
      <c r="I283" s="84"/>
    </row>
    <row r="284" spans="1:9">
      <c r="A284" s="3">
        <v>1</v>
      </c>
      <c r="B284" s="3" t="s">
        <v>19</v>
      </c>
      <c r="C284" s="9">
        <f t="shared" ref="C284:C290" si="101">ROUND(D284*0.901,4)</f>
        <v>4.4000000000000003E-3</v>
      </c>
      <c r="D284" s="9">
        <f t="shared" ref="D284:D290" si="102">E284/$G$9</f>
        <v>4.9240161921826264E-3</v>
      </c>
      <c r="E284" s="9">
        <v>3.7100000000000001E-2</v>
      </c>
      <c r="F284" s="13">
        <f t="shared" ref="F284:F290" si="103">C284+$C$9</f>
        <v>4.6900000000000004E-2</v>
      </c>
      <c r="G284" s="8">
        <f>'[1]TARIFNE STAVKE od 01.10.2022'!F251</f>
        <v>6.1000000000000004E-3</v>
      </c>
      <c r="H284" s="8">
        <f>'[1]TARIFNE STAVKE od 01.10.2022'!G251</f>
        <v>6.4999999999999997E-3</v>
      </c>
      <c r="I284" s="9">
        <f t="shared" ref="I284:I290" si="104">(F284+H284)</f>
        <v>5.3400000000000003E-2</v>
      </c>
    </row>
    <row r="285" spans="1:9">
      <c r="A285" s="3">
        <v>2</v>
      </c>
      <c r="B285" s="3" t="s">
        <v>20</v>
      </c>
      <c r="C285" s="9">
        <f t="shared" si="101"/>
        <v>4.4000000000000003E-3</v>
      </c>
      <c r="D285" s="9">
        <f t="shared" si="102"/>
        <v>4.9240161921826264E-3</v>
      </c>
      <c r="E285" s="9">
        <v>3.7100000000000001E-2</v>
      </c>
      <c r="F285" s="13">
        <f t="shared" si="103"/>
        <v>4.6900000000000004E-2</v>
      </c>
      <c r="G285" s="8">
        <f>'[1]TARIFNE STAVKE od 01.10.2022'!F252</f>
        <v>4.7000000000000002E-3</v>
      </c>
      <c r="H285" s="8">
        <f>'[1]TARIFNE STAVKE od 01.10.2022'!G252</f>
        <v>5.0000000000000001E-3</v>
      </c>
      <c r="I285" s="9">
        <f t="shared" si="104"/>
        <v>5.1900000000000002E-2</v>
      </c>
    </row>
    <row r="286" spans="1:9">
      <c r="A286" s="3">
        <v>3</v>
      </c>
      <c r="B286" s="3" t="s">
        <v>21</v>
      </c>
      <c r="C286" s="9">
        <f t="shared" si="101"/>
        <v>4.4000000000000003E-3</v>
      </c>
      <c r="D286" s="9">
        <f t="shared" si="102"/>
        <v>4.9240161921826264E-3</v>
      </c>
      <c r="E286" s="9">
        <v>3.7100000000000001E-2</v>
      </c>
      <c r="F286" s="13">
        <f t="shared" si="103"/>
        <v>4.6900000000000004E-2</v>
      </c>
      <c r="G286" s="8">
        <f>'[1]TARIFNE STAVKE od 01.10.2022'!F253</f>
        <v>4.0000000000000001E-3</v>
      </c>
      <c r="H286" s="8">
        <f>'[1]TARIFNE STAVKE od 01.10.2022'!G253</f>
        <v>4.1999999999999997E-3</v>
      </c>
      <c r="I286" s="9">
        <f t="shared" si="104"/>
        <v>5.1100000000000007E-2</v>
      </c>
    </row>
    <row r="287" spans="1:9">
      <c r="A287" s="3">
        <v>4</v>
      </c>
      <c r="B287" s="3" t="s">
        <v>22</v>
      </c>
      <c r="C287" s="9">
        <f t="shared" si="101"/>
        <v>4.4000000000000003E-3</v>
      </c>
      <c r="D287" s="9">
        <f t="shared" si="102"/>
        <v>4.9240161921826264E-3</v>
      </c>
      <c r="E287" s="9">
        <v>3.7100000000000001E-2</v>
      </c>
      <c r="F287" s="13">
        <f t="shared" si="103"/>
        <v>4.6900000000000004E-2</v>
      </c>
      <c r="G287" s="8">
        <f>'[1]TARIFNE STAVKE od 01.10.2022'!F254</f>
        <v>3.8E-3</v>
      </c>
      <c r="H287" s="8">
        <f>'[1]TARIFNE STAVKE od 01.10.2022'!G254</f>
        <v>4.0000000000000001E-3</v>
      </c>
      <c r="I287" s="9">
        <f t="shared" si="104"/>
        <v>5.0900000000000001E-2</v>
      </c>
    </row>
    <row r="288" spans="1:9">
      <c r="A288" s="3">
        <v>5</v>
      </c>
      <c r="B288" s="3" t="s">
        <v>23</v>
      </c>
      <c r="C288" s="9">
        <f t="shared" si="101"/>
        <v>4.4000000000000003E-3</v>
      </c>
      <c r="D288" s="9">
        <f t="shared" si="102"/>
        <v>4.9240161921826264E-3</v>
      </c>
      <c r="E288" s="9">
        <v>3.7100000000000001E-2</v>
      </c>
      <c r="F288" s="13">
        <f t="shared" si="103"/>
        <v>4.6900000000000004E-2</v>
      </c>
      <c r="G288" s="8">
        <f>'[1]TARIFNE STAVKE od 01.10.2022'!F255</f>
        <v>3.5000000000000001E-3</v>
      </c>
      <c r="H288" s="8">
        <f>'[1]TARIFNE STAVKE od 01.10.2022'!G255</f>
        <v>3.7000000000000002E-3</v>
      </c>
      <c r="I288" s="9">
        <f t="shared" si="104"/>
        <v>5.0600000000000006E-2</v>
      </c>
    </row>
    <row r="289" spans="1:9">
      <c r="A289" s="3">
        <v>6</v>
      </c>
      <c r="B289" s="3" t="s">
        <v>24</v>
      </c>
      <c r="C289" s="9">
        <f t="shared" si="101"/>
        <v>4.4000000000000003E-3</v>
      </c>
      <c r="D289" s="9">
        <f t="shared" si="102"/>
        <v>4.9240161921826264E-3</v>
      </c>
      <c r="E289" s="9">
        <v>3.7100000000000001E-2</v>
      </c>
      <c r="F289" s="13">
        <f t="shared" si="103"/>
        <v>4.6900000000000004E-2</v>
      </c>
      <c r="G289" s="8">
        <f>'[1]TARIFNE STAVKE od 01.10.2022'!F256</f>
        <v>3.3E-3</v>
      </c>
      <c r="H289" s="8">
        <f>'[1]TARIFNE STAVKE od 01.10.2022'!G256</f>
        <v>3.5000000000000001E-3</v>
      </c>
      <c r="I289" s="9">
        <f t="shared" si="104"/>
        <v>5.0400000000000007E-2</v>
      </c>
    </row>
    <row r="290" spans="1:9">
      <c r="A290" s="3">
        <v>7</v>
      </c>
      <c r="B290" s="3" t="s">
        <v>25</v>
      </c>
      <c r="C290" s="9">
        <f t="shared" si="101"/>
        <v>4.4000000000000003E-3</v>
      </c>
      <c r="D290" s="9">
        <f t="shared" si="102"/>
        <v>4.9240161921826264E-3</v>
      </c>
      <c r="E290" s="9">
        <v>3.7100000000000001E-2</v>
      </c>
      <c r="F290" s="13">
        <f t="shared" si="103"/>
        <v>4.6900000000000004E-2</v>
      </c>
      <c r="G290" s="8">
        <f>'[1]TARIFNE STAVKE od 01.10.2022'!F257</f>
        <v>3.0999999999999999E-3</v>
      </c>
      <c r="H290" s="8">
        <f>'[1]TARIFNE STAVKE od 01.10.2022'!G257</f>
        <v>3.2000000000000002E-3</v>
      </c>
      <c r="I290" s="9">
        <f t="shared" si="104"/>
        <v>5.0100000000000006E-2</v>
      </c>
    </row>
    <row r="292" spans="1:9">
      <c r="A292" s="80" t="s">
        <v>75</v>
      </c>
      <c r="B292" s="80"/>
      <c r="C292" s="80"/>
      <c r="D292" s="80"/>
      <c r="E292" s="80"/>
      <c r="F292" s="80"/>
      <c r="G292" s="80"/>
      <c r="H292" s="80"/>
      <c r="I292" s="80"/>
    </row>
    <row r="293" spans="1:9" ht="38.25">
      <c r="A293" s="3" t="s">
        <v>8</v>
      </c>
      <c r="B293" s="3" t="s">
        <v>9</v>
      </c>
      <c r="C293" s="4" t="s">
        <v>281</v>
      </c>
      <c r="D293" s="4" t="s">
        <v>282</v>
      </c>
      <c r="E293" s="4" t="s">
        <v>271</v>
      </c>
      <c r="F293" s="4" t="s">
        <v>283</v>
      </c>
      <c r="G293" s="4" t="s">
        <v>284</v>
      </c>
      <c r="H293" s="4" t="s">
        <v>284</v>
      </c>
      <c r="I293" s="4" t="s">
        <v>285</v>
      </c>
    </row>
    <row r="294" spans="1:9">
      <c r="A294" s="7"/>
      <c r="B294" s="7" t="s">
        <v>14</v>
      </c>
      <c r="C294" s="7" t="s">
        <v>15</v>
      </c>
      <c r="D294" s="7" t="s">
        <v>272</v>
      </c>
      <c r="E294" s="7" t="s">
        <v>286</v>
      </c>
      <c r="F294" s="7" t="s">
        <v>5</v>
      </c>
      <c r="G294" s="7" t="s">
        <v>16</v>
      </c>
      <c r="H294" s="7" t="s">
        <v>16</v>
      </c>
      <c r="I294" s="11" t="s">
        <v>17</v>
      </c>
    </row>
    <row r="295" spans="1:9" ht="15" customHeight="1">
      <c r="A295" s="83" t="s">
        <v>76</v>
      </c>
      <c r="B295" s="84"/>
      <c r="C295" s="84"/>
      <c r="D295" s="84"/>
      <c r="E295" s="84"/>
      <c r="F295" s="84"/>
      <c r="G295" s="84"/>
      <c r="H295" s="84"/>
      <c r="I295" s="84"/>
    </row>
    <row r="296" spans="1:9">
      <c r="A296" s="3">
        <v>1</v>
      </c>
      <c r="B296" s="3" t="s">
        <v>19</v>
      </c>
      <c r="C296" s="9">
        <f t="shared" ref="C296:C301" si="105">ROUND(D296*0.901,4)</f>
        <v>3.5000000000000001E-3</v>
      </c>
      <c r="D296" s="9">
        <f t="shared" ref="D296:D301" si="106">E296/$G$9</f>
        <v>3.9153228482314683E-3</v>
      </c>
      <c r="E296" s="9">
        <v>2.9499999999999998E-2</v>
      </c>
      <c r="F296" s="13">
        <f t="shared" ref="F296:F301" si="107">C296+$C$9</f>
        <v>4.6000000000000006E-2</v>
      </c>
      <c r="G296" s="76">
        <f>'[1]TARIFNE STAVKE od 01.10.2022'!F261</f>
        <v>3.3E-3</v>
      </c>
      <c r="H296" s="76">
        <f>'[1]TARIFNE STAVKE od 01.10.2022'!G261</f>
        <v>3.5999999999999999E-3</v>
      </c>
      <c r="I296" s="9">
        <f t="shared" ref="I296:I301" si="108">(F296+H296)</f>
        <v>4.9600000000000005E-2</v>
      </c>
    </row>
    <row r="297" spans="1:9">
      <c r="A297" s="3">
        <v>2</v>
      </c>
      <c r="B297" s="3" t="s">
        <v>20</v>
      </c>
      <c r="C297" s="9">
        <f t="shared" si="105"/>
        <v>3.5000000000000001E-3</v>
      </c>
      <c r="D297" s="9">
        <f t="shared" si="106"/>
        <v>3.9153228482314683E-3</v>
      </c>
      <c r="E297" s="9">
        <v>2.9499999999999998E-2</v>
      </c>
      <c r="F297" s="13">
        <f t="shared" si="107"/>
        <v>4.6000000000000006E-2</v>
      </c>
      <c r="G297" s="76">
        <f>'[1]TARIFNE STAVKE od 01.10.2022'!F262</f>
        <v>3.3E-3</v>
      </c>
      <c r="H297" s="76">
        <f>'[1]TARIFNE STAVKE od 01.10.2022'!G262</f>
        <v>3.5999999999999999E-3</v>
      </c>
      <c r="I297" s="9">
        <f t="shared" si="108"/>
        <v>4.9600000000000005E-2</v>
      </c>
    </row>
    <row r="298" spans="1:9">
      <c r="A298" s="3">
        <v>3</v>
      </c>
      <c r="B298" s="3" t="s">
        <v>21</v>
      </c>
      <c r="C298" s="9">
        <f t="shared" si="105"/>
        <v>3.5000000000000001E-3</v>
      </c>
      <c r="D298" s="9">
        <f t="shared" si="106"/>
        <v>3.9153228482314683E-3</v>
      </c>
      <c r="E298" s="9">
        <v>2.9499999999999998E-2</v>
      </c>
      <c r="F298" s="13">
        <f t="shared" si="107"/>
        <v>4.6000000000000006E-2</v>
      </c>
      <c r="G298" s="76">
        <f>'[1]TARIFNE STAVKE od 01.10.2022'!F263</f>
        <v>3.3E-3</v>
      </c>
      <c r="H298" s="76">
        <f>'[1]TARIFNE STAVKE od 01.10.2022'!G263</f>
        <v>3.5999999999999999E-3</v>
      </c>
      <c r="I298" s="9">
        <f t="shared" si="108"/>
        <v>4.9600000000000005E-2</v>
      </c>
    </row>
    <row r="299" spans="1:9">
      <c r="A299" s="3">
        <v>4</v>
      </c>
      <c r="B299" s="3" t="s">
        <v>22</v>
      </c>
      <c r="C299" s="9">
        <f t="shared" si="105"/>
        <v>3.5000000000000001E-3</v>
      </c>
      <c r="D299" s="9">
        <f t="shared" si="106"/>
        <v>3.9153228482314683E-3</v>
      </c>
      <c r="E299" s="9">
        <v>2.9499999999999998E-2</v>
      </c>
      <c r="F299" s="13">
        <f t="shared" si="107"/>
        <v>4.6000000000000006E-2</v>
      </c>
      <c r="G299" s="76">
        <f>'[1]TARIFNE STAVKE od 01.10.2022'!F264</f>
        <v>3.2000000000000002E-3</v>
      </c>
      <c r="H299" s="76">
        <f>'[1]TARIFNE STAVKE od 01.10.2022'!G264</f>
        <v>3.5000000000000001E-3</v>
      </c>
      <c r="I299" s="9">
        <f t="shared" si="108"/>
        <v>4.9500000000000009E-2</v>
      </c>
    </row>
    <row r="300" spans="1:9">
      <c r="A300" s="3">
        <v>5</v>
      </c>
      <c r="B300" s="3" t="s">
        <v>23</v>
      </c>
      <c r="C300" s="9">
        <f t="shared" si="105"/>
        <v>3.5000000000000001E-3</v>
      </c>
      <c r="D300" s="9">
        <f t="shared" si="106"/>
        <v>3.9153228482314683E-3</v>
      </c>
      <c r="E300" s="9">
        <v>2.9499999999999998E-2</v>
      </c>
      <c r="F300" s="13">
        <f t="shared" si="107"/>
        <v>4.6000000000000006E-2</v>
      </c>
      <c r="G300" s="76">
        <f>'[1]TARIFNE STAVKE od 01.10.2022'!F265</f>
        <v>3.0000000000000001E-3</v>
      </c>
      <c r="H300" s="76">
        <f>'[1]TARIFNE STAVKE od 01.10.2022'!G265</f>
        <v>3.3E-3</v>
      </c>
      <c r="I300" s="9">
        <f t="shared" si="108"/>
        <v>4.9300000000000004E-2</v>
      </c>
    </row>
    <row r="301" spans="1:9">
      <c r="A301" s="3">
        <v>6</v>
      </c>
      <c r="B301" s="3" t="s">
        <v>24</v>
      </c>
      <c r="C301" s="9">
        <f t="shared" si="105"/>
        <v>3.5000000000000001E-3</v>
      </c>
      <c r="D301" s="9">
        <f t="shared" si="106"/>
        <v>3.9153228482314683E-3</v>
      </c>
      <c r="E301" s="9">
        <v>2.9499999999999998E-2</v>
      </c>
      <c r="F301" s="13">
        <f t="shared" si="107"/>
        <v>4.6000000000000006E-2</v>
      </c>
      <c r="G301" s="76">
        <f>'[1]TARIFNE STAVKE od 01.10.2022'!F266</f>
        <v>2.8E-3</v>
      </c>
      <c r="H301" s="76">
        <f>'[1]TARIFNE STAVKE od 01.10.2022'!G266</f>
        <v>3.0999999999999999E-3</v>
      </c>
      <c r="I301" s="9">
        <f t="shared" si="108"/>
        <v>4.9100000000000005E-2</v>
      </c>
    </row>
    <row r="303" spans="1:9">
      <c r="A303" s="80" t="s">
        <v>77</v>
      </c>
      <c r="B303" s="80"/>
      <c r="C303" s="80"/>
      <c r="D303" s="80"/>
      <c r="E303" s="80"/>
      <c r="F303" s="80"/>
      <c r="G303" s="80"/>
      <c r="H303" s="80"/>
      <c r="I303" s="80"/>
    </row>
    <row r="304" spans="1:9" ht="38.25">
      <c r="A304" s="3" t="s">
        <v>8</v>
      </c>
      <c r="B304" s="3" t="s">
        <v>9</v>
      </c>
      <c r="C304" s="4" t="s">
        <v>281</v>
      </c>
      <c r="D304" s="4" t="s">
        <v>282</v>
      </c>
      <c r="E304" s="4" t="s">
        <v>271</v>
      </c>
      <c r="F304" s="4" t="s">
        <v>283</v>
      </c>
      <c r="G304" s="4" t="s">
        <v>284</v>
      </c>
      <c r="H304" s="4" t="s">
        <v>284</v>
      </c>
      <c r="I304" s="4" t="s">
        <v>285</v>
      </c>
    </row>
    <row r="305" spans="1:9">
      <c r="A305" s="7"/>
      <c r="B305" s="7" t="s">
        <v>14</v>
      </c>
      <c r="C305" s="7" t="s">
        <v>15</v>
      </c>
      <c r="D305" s="7" t="s">
        <v>272</v>
      </c>
      <c r="E305" s="7" t="s">
        <v>286</v>
      </c>
      <c r="F305" s="7" t="s">
        <v>5</v>
      </c>
      <c r="G305" s="7" t="s">
        <v>16</v>
      </c>
      <c r="H305" s="7" t="s">
        <v>16</v>
      </c>
      <c r="I305" s="11" t="s">
        <v>17</v>
      </c>
    </row>
    <row r="306" spans="1:9" ht="15" customHeight="1">
      <c r="A306" s="83" t="s">
        <v>78</v>
      </c>
      <c r="B306" s="84"/>
      <c r="C306" s="84"/>
      <c r="D306" s="84"/>
      <c r="E306" s="84"/>
      <c r="F306" s="84"/>
      <c r="G306" s="84"/>
      <c r="H306" s="84"/>
      <c r="I306" s="84"/>
    </row>
    <row r="307" spans="1:9">
      <c r="A307" s="3">
        <v>1</v>
      </c>
      <c r="B307" s="3" t="s">
        <v>19</v>
      </c>
      <c r="C307" s="9">
        <f t="shared" ref="C307:C311" si="109">ROUND(D307*0.901,4)</f>
        <v>3.5999999999999999E-3</v>
      </c>
      <c r="D307" s="9">
        <f t="shared" ref="D307:D311" si="110">E307/$G$9</f>
        <v>4.0347733758046315E-3</v>
      </c>
      <c r="E307" s="9">
        <v>3.04E-2</v>
      </c>
      <c r="F307" s="13">
        <f>C307+$C$9</f>
        <v>4.6100000000000002E-2</v>
      </c>
      <c r="G307" s="76">
        <f>'[1]TARIFNE STAVKE od 01.10.2022'!F270</f>
        <v>6.1000000000000004E-3</v>
      </c>
      <c r="H307" s="76">
        <f>'[1]TARIFNE STAVKE od 01.10.2022'!G270</f>
        <v>6.3E-3</v>
      </c>
      <c r="I307" s="9">
        <f t="shared" ref="I307:I311" si="111">(F307+H307)</f>
        <v>5.2400000000000002E-2</v>
      </c>
    </row>
    <row r="308" spans="1:9">
      <c r="A308" s="3">
        <v>2</v>
      </c>
      <c r="B308" s="3" t="s">
        <v>20</v>
      </c>
      <c r="C308" s="9">
        <f t="shared" si="109"/>
        <v>3.5999999999999999E-3</v>
      </c>
      <c r="D308" s="9">
        <f t="shared" si="110"/>
        <v>4.0347733758046315E-3</v>
      </c>
      <c r="E308" s="9">
        <v>3.04E-2</v>
      </c>
      <c r="F308" s="13">
        <f>C308+$C$9</f>
        <v>4.6100000000000002E-2</v>
      </c>
      <c r="G308" s="76">
        <f>'[1]TARIFNE STAVKE od 01.10.2022'!F271</f>
        <v>5.1000000000000004E-3</v>
      </c>
      <c r="H308" s="76">
        <f>'[1]TARIFNE STAVKE od 01.10.2022'!G271</f>
        <v>5.3E-3</v>
      </c>
      <c r="I308" s="9">
        <f t="shared" si="111"/>
        <v>5.1400000000000001E-2</v>
      </c>
    </row>
    <row r="309" spans="1:9">
      <c r="A309" s="3">
        <v>3</v>
      </c>
      <c r="B309" s="3" t="s">
        <v>21</v>
      </c>
      <c r="C309" s="9">
        <f t="shared" si="109"/>
        <v>3.5999999999999999E-3</v>
      </c>
      <c r="D309" s="9">
        <f t="shared" si="110"/>
        <v>4.0347733758046315E-3</v>
      </c>
      <c r="E309" s="9">
        <v>3.04E-2</v>
      </c>
      <c r="F309" s="13">
        <f>C309+$C$9</f>
        <v>4.6100000000000002E-2</v>
      </c>
      <c r="G309" s="76">
        <f>'[1]TARIFNE STAVKE od 01.10.2022'!F272</f>
        <v>4.7999999999999996E-3</v>
      </c>
      <c r="H309" s="76">
        <f>'[1]TARIFNE STAVKE od 01.10.2022'!G272</f>
        <v>5.0000000000000001E-3</v>
      </c>
      <c r="I309" s="9">
        <f t="shared" si="111"/>
        <v>5.11E-2</v>
      </c>
    </row>
    <row r="310" spans="1:9">
      <c r="A310" s="3">
        <v>4</v>
      </c>
      <c r="B310" s="3" t="s">
        <v>22</v>
      </c>
      <c r="C310" s="9">
        <f t="shared" si="109"/>
        <v>3.5999999999999999E-3</v>
      </c>
      <c r="D310" s="9">
        <f t="shared" si="110"/>
        <v>4.0347733758046315E-3</v>
      </c>
      <c r="E310" s="9">
        <v>3.04E-2</v>
      </c>
      <c r="F310" s="13">
        <f>C310+$C$9</f>
        <v>4.6100000000000002E-2</v>
      </c>
      <c r="G310" s="76">
        <f>'[1]TARIFNE STAVKE od 01.10.2022'!F273</f>
        <v>4.5999999999999999E-3</v>
      </c>
      <c r="H310" s="76">
        <f>'[1]TARIFNE STAVKE od 01.10.2022'!G273</f>
        <v>4.7000000000000002E-3</v>
      </c>
      <c r="I310" s="9">
        <f t="shared" si="111"/>
        <v>5.0800000000000005E-2</v>
      </c>
    </row>
    <row r="311" spans="1:9">
      <c r="A311" s="3">
        <v>5</v>
      </c>
      <c r="B311" s="3" t="s">
        <v>23</v>
      </c>
      <c r="C311" s="9">
        <f t="shared" si="109"/>
        <v>3.5999999999999999E-3</v>
      </c>
      <c r="D311" s="9">
        <f t="shared" si="110"/>
        <v>4.0347733758046315E-3</v>
      </c>
      <c r="E311" s="9">
        <v>3.04E-2</v>
      </c>
      <c r="F311" s="13">
        <f>C311+$C$9</f>
        <v>4.6100000000000002E-2</v>
      </c>
      <c r="G311" s="76">
        <f>'[1]TARIFNE STAVKE od 01.10.2022'!F274</f>
        <v>4.3E-3</v>
      </c>
      <c r="H311" s="76">
        <f>'[1]TARIFNE STAVKE od 01.10.2022'!G274</f>
        <v>4.4999999999999997E-3</v>
      </c>
      <c r="I311" s="9">
        <f t="shared" si="111"/>
        <v>5.0599999999999999E-2</v>
      </c>
    </row>
    <row r="312" spans="1:9" ht="15" customHeight="1">
      <c r="A312" s="83" t="s">
        <v>79</v>
      </c>
      <c r="B312" s="84"/>
      <c r="C312" s="84"/>
      <c r="D312" s="84"/>
      <c r="E312" s="84"/>
      <c r="F312" s="84"/>
      <c r="G312" s="84"/>
      <c r="H312" s="84"/>
      <c r="I312" s="84"/>
    </row>
    <row r="313" spans="1:9">
      <c r="A313" s="3">
        <v>1</v>
      </c>
      <c r="B313" s="3" t="s">
        <v>20</v>
      </c>
      <c r="C313" s="9">
        <f t="shared" ref="C313:C315" si="112">ROUND(D313*0.901,4)</f>
        <v>3.5999999999999999E-3</v>
      </c>
      <c r="D313" s="9">
        <f t="shared" ref="D313:D315" si="113">E313/$G$9</f>
        <v>4.0347733758046315E-3</v>
      </c>
      <c r="E313" s="9">
        <v>3.04E-2</v>
      </c>
      <c r="F313" s="13">
        <f>C313+$C$9</f>
        <v>4.6100000000000002E-2</v>
      </c>
      <c r="G313" s="76">
        <f>'[1]TARIFNE STAVKE od 01.10.2022'!F278</f>
        <v>6.0000000000000001E-3</v>
      </c>
      <c r="H313" s="76">
        <f>'[1]TARIFNE STAVKE od 01.10.2022'!G278</f>
        <v>6.0000000000000001E-3</v>
      </c>
      <c r="I313" s="9">
        <f t="shared" ref="I313:I315" si="114">(F313+H313)</f>
        <v>5.21E-2</v>
      </c>
    </row>
    <row r="314" spans="1:9">
      <c r="A314" s="3">
        <v>2</v>
      </c>
      <c r="B314" s="3" t="s">
        <v>22</v>
      </c>
      <c r="C314" s="9">
        <f t="shared" si="112"/>
        <v>3.5999999999999999E-3</v>
      </c>
      <c r="D314" s="9">
        <f t="shared" si="113"/>
        <v>4.0347733758046315E-3</v>
      </c>
      <c r="E314" s="9">
        <v>3.04E-2</v>
      </c>
      <c r="F314" s="13">
        <f>C314+$C$9</f>
        <v>4.6100000000000002E-2</v>
      </c>
      <c r="G314" s="76">
        <f>'[1]TARIFNE STAVKE od 01.10.2022'!F279</f>
        <v>5.7000000000000002E-3</v>
      </c>
      <c r="H314" s="76">
        <f>'[1]TARIFNE STAVKE od 01.10.2022'!G279</f>
        <v>5.7000000000000002E-3</v>
      </c>
      <c r="I314" s="9">
        <f t="shared" si="114"/>
        <v>5.1799999999999999E-2</v>
      </c>
    </row>
    <row r="315" spans="1:9">
      <c r="A315" s="3">
        <v>3</v>
      </c>
      <c r="B315" s="3" t="s">
        <v>23</v>
      </c>
      <c r="C315" s="9">
        <f t="shared" si="112"/>
        <v>3.5999999999999999E-3</v>
      </c>
      <c r="D315" s="9">
        <f t="shared" si="113"/>
        <v>4.0347733758046315E-3</v>
      </c>
      <c r="E315" s="9">
        <v>3.04E-2</v>
      </c>
      <c r="F315" s="13">
        <f>C315+$C$9</f>
        <v>4.6100000000000002E-2</v>
      </c>
      <c r="G315" s="76">
        <f>'[1]TARIFNE STAVKE od 01.10.2022'!F280</f>
        <v>5.4000000000000003E-3</v>
      </c>
      <c r="H315" s="76">
        <f>'[1]TARIFNE STAVKE od 01.10.2022'!G280</f>
        <v>5.4000000000000003E-3</v>
      </c>
      <c r="I315" s="9">
        <f t="shared" si="114"/>
        <v>5.1500000000000004E-2</v>
      </c>
    </row>
    <row r="317" spans="1:9">
      <c r="A317" s="80" t="s">
        <v>80</v>
      </c>
      <c r="B317" s="80"/>
      <c r="C317" s="80"/>
      <c r="D317" s="80"/>
      <c r="E317" s="80"/>
      <c r="F317" s="80"/>
      <c r="G317" s="80"/>
      <c r="H317" s="80"/>
      <c r="I317" s="80"/>
    </row>
    <row r="318" spans="1:9" ht="38.25">
      <c r="A318" s="3" t="s">
        <v>8</v>
      </c>
      <c r="B318" s="3" t="s">
        <v>9</v>
      </c>
      <c r="C318" s="4" t="s">
        <v>281</v>
      </c>
      <c r="D318" s="4" t="s">
        <v>282</v>
      </c>
      <c r="E318" s="4" t="s">
        <v>271</v>
      </c>
      <c r="F318" s="4" t="s">
        <v>283</v>
      </c>
      <c r="G318" s="4" t="s">
        <v>284</v>
      </c>
      <c r="H318" s="4" t="s">
        <v>284</v>
      </c>
      <c r="I318" s="4" t="s">
        <v>285</v>
      </c>
    </row>
    <row r="319" spans="1:9">
      <c r="A319" s="7"/>
      <c r="B319" s="7" t="s">
        <v>14</v>
      </c>
      <c r="C319" s="7" t="s">
        <v>15</v>
      </c>
      <c r="D319" s="7" t="s">
        <v>272</v>
      </c>
      <c r="E319" s="7" t="s">
        <v>286</v>
      </c>
      <c r="F319" s="7" t="s">
        <v>5</v>
      </c>
      <c r="G319" s="7" t="s">
        <v>16</v>
      </c>
      <c r="H319" s="7" t="s">
        <v>16</v>
      </c>
      <c r="I319" s="11" t="s">
        <v>17</v>
      </c>
    </row>
    <row r="320" spans="1:9" ht="15" customHeight="1">
      <c r="A320" s="83" t="s">
        <v>81</v>
      </c>
      <c r="B320" s="84"/>
      <c r="C320" s="84"/>
      <c r="D320" s="84"/>
      <c r="E320" s="84"/>
      <c r="F320" s="84"/>
      <c r="G320" s="84"/>
      <c r="H320" s="84"/>
      <c r="I320" s="84"/>
    </row>
    <row r="321" spans="1:9">
      <c r="A321" s="3">
        <v>1</v>
      </c>
      <c r="B321" s="3" t="s">
        <v>19</v>
      </c>
      <c r="C321" s="9">
        <f t="shared" ref="C321:C325" si="115">ROUND(D321*0.901,4)</f>
        <v>3.3E-3</v>
      </c>
      <c r="D321" s="9">
        <f t="shared" ref="D321:D325" si="116">E321/$G$9</f>
        <v>3.7029663547680667E-3</v>
      </c>
      <c r="E321" s="9">
        <v>2.7900000000000001E-2</v>
      </c>
      <c r="F321" s="13">
        <f>C321+$C$9</f>
        <v>4.58E-2</v>
      </c>
      <c r="G321" s="76">
        <f>'[1]TARIFNE STAVKE od 01.10.2022'!F284</f>
        <v>1.2999999999999999E-2</v>
      </c>
      <c r="H321" s="76">
        <f>'[1]TARIFNE STAVKE od 01.10.2022'!G284</f>
        <v>1.38E-2</v>
      </c>
      <c r="I321" s="9">
        <f t="shared" ref="I321:I325" si="117">(F321+H321)</f>
        <v>5.96E-2</v>
      </c>
    </row>
    <row r="322" spans="1:9">
      <c r="A322" s="3">
        <v>2</v>
      </c>
      <c r="B322" s="3" t="s">
        <v>20</v>
      </c>
      <c r="C322" s="9">
        <f t="shared" si="115"/>
        <v>3.3E-3</v>
      </c>
      <c r="D322" s="9">
        <f t="shared" si="116"/>
        <v>3.7029663547680667E-3</v>
      </c>
      <c r="E322" s="9">
        <v>2.7900000000000001E-2</v>
      </c>
      <c r="F322" s="13">
        <f>C322+$C$9</f>
        <v>4.58E-2</v>
      </c>
      <c r="G322" s="76">
        <f>'[1]TARIFNE STAVKE od 01.10.2022'!F285</f>
        <v>1.18E-2</v>
      </c>
      <c r="H322" s="76">
        <f>'[1]TARIFNE STAVKE od 01.10.2022'!G285</f>
        <v>1.26E-2</v>
      </c>
      <c r="I322" s="9">
        <f t="shared" si="117"/>
        <v>5.8400000000000001E-2</v>
      </c>
    </row>
    <row r="323" spans="1:9">
      <c r="A323" s="3">
        <v>3</v>
      </c>
      <c r="B323" s="3" t="s">
        <v>21</v>
      </c>
      <c r="C323" s="9">
        <f t="shared" si="115"/>
        <v>3.3E-3</v>
      </c>
      <c r="D323" s="9">
        <f t="shared" si="116"/>
        <v>3.7029663547680667E-3</v>
      </c>
      <c r="E323" s="9">
        <v>2.7900000000000001E-2</v>
      </c>
      <c r="F323" s="13">
        <f>C323+$C$9</f>
        <v>4.58E-2</v>
      </c>
      <c r="G323" s="76">
        <f>'[1]TARIFNE STAVKE od 01.10.2022'!F286</f>
        <v>1.18E-2</v>
      </c>
      <c r="H323" s="76">
        <f>'[1]TARIFNE STAVKE od 01.10.2022'!G286</f>
        <v>1.26E-2</v>
      </c>
      <c r="I323" s="9">
        <f t="shared" si="117"/>
        <v>5.8400000000000001E-2</v>
      </c>
    </row>
    <row r="324" spans="1:9">
      <c r="A324" s="3">
        <v>4</v>
      </c>
      <c r="B324" s="3" t="s">
        <v>22</v>
      </c>
      <c r="C324" s="9">
        <f t="shared" si="115"/>
        <v>3.3E-3</v>
      </c>
      <c r="D324" s="9">
        <f t="shared" si="116"/>
        <v>3.7029663547680667E-3</v>
      </c>
      <c r="E324" s="9">
        <v>2.7900000000000001E-2</v>
      </c>
      <c r="F324" s="13">
        <f>C324+$C$9</f>
        <v>4.58E-2</v>
      </c>
      <c r="G324" s="76">
        <f>'[1]TARIFNE STAVKE od 01.10.2022'!F287</f>
        <v>1.12E-2</v>
      </c>
      <c r="H324" s="76">
        <f>'[1]TARIFNE STAVKE od 01.10.2022'!G287</f>
        <v>1.1900000000000001E-2</v>
      </c>
      <c r="I324" s="9">
        <f t="shared" si="117"/>
        <v>5.7700000000000001E-2</v>
      </c>
    </row>
    <row r="325" spans="1:9">
      <c r="A325" s="3">
        <v>5</v>
      </c>
      <c r="B325" s="3" t="s">
        <v>23</v>
      </c>
      <c r="C325" s="9">
        <f t="shared" si="115"/>
        <v>3.3E-3</v>
      </c>
      <c r="D325" s="9">
        <f t="shared" si="116"/>
        <v>3.7029663547680667E-3</v>
      </c>
      <c r="E325" s="9">
        <v>2.7900000000000001E-2</v>
      </c>
      <c r="F325" s="13">
        <f>C325+$C$9</f>
        <v>4.58E-2</v>
      </c>
      <c r="G325" s="76">
        <f>'[1]TARIFNE STAVKE od 01.10.2022'!F288</f>
        <v>1.06E-2</v>
      </c>
      <c r="H325" s="76">
        <f>'[1]TARIFNE STAVKE od 01.10.2022'!G288</f>
        <v>1.1299999999999999E-2</v>
      </c>
      <c r="I325" s="9">
        <f t="shared" si="117"/>
        <v>5.7099999999999998E-2</v>
      </c>
    </row>
    <row r="327" spans="1:9">
      <c r="A327" s="80" t="s">
        <v>82</v>
      </c>
      <c r="B327" s="80"/>
      <c r="C327" s="80"/>
      <c r="D327" s="80"/>
      <c r="E327" s="80"/>
      <c r="F327" s="80"/>
      <c r="G327" s="80"/>
      <c r="H327" s="80"/>
      <c r="I327" s="80"/>
    </row>
    <row r="328" spans="1:9" ht="38.25">
      <c r="A328" s="3" t="s">
        <v>8</v>
      </c>
      <c r="B328" s="3" t="s">
        <v>9</v>
      </c>
      <c r="C328" s="4" t="s">
        <v>281</v>
      </c>
      <c r="D328" s="4" t="s">
        <v>282</v>
      </c>
      <c r="E328" s="4" t="s">
        <v>271</v>
      </c>
      <c r="F328" s="4" t="s">
        <v>283</v>
      </c>
      <c r="G328" s="4" t="s">
        <v>284</v>
      </c>
      <c r="H328" s="4" t="s">
        <v>284</v>
      </c>
      <c r="I328" s="4" t="s">
        <v>285</v>
      </c>
    </row>
    <row r="329" spans="1:9">
      <c r="A329" s="7"/>
      <c r="B329" s="7" t="s">
        <v>14</v>
      </c>
      <c r="C329" s="7" t="s">
        <v>15</v>
      </c>
      <c r="D329" s="7" t="s">
        <v>272</v>
      </c>
      <c r="E329" s="7" t="s">
        <v>286</v>
      </c>
      <c r="F329" s="7" t="s">
        <v>5</v>
      </c>
      <c r="G329" s="7" t="s">
        <v>16</v>
      </c>
      <c r="H329" s="7" t="s">
        <v>16</v>
      </c>
      <c r="I329" s="11" t="s">
        <v>17</v>
      </c>
    </row>
    <row r="330" spans="1:9" ht="15" customHeight="1">
      <c r="A330" s="83" t="s">
        <v>83</v>
      </c>
      <c r="B330" s="84"/>
      <c r="C330" s="84"/>
      <c r="D330" s="84"/>
      <c r="E330" s="84"/>
      <c r="F330" s="84"/>
      <c r="G330" s="84"/>
      <c r="H330" s="84"/>
      <c r="I330" s="84"/>
    </row>
    <row r="331" spans="1:9">
      <c r="A331" s="3">
        <v>1</v>
      </c>
      <c r="B331" s="3" t="s">
        <v>19</v>
      </c>
      <c r="C331" s="9">
        <f t="shared" ref="C331:C336" si="118">ROUND(D331*0.901,4)</f>
        <v>3.3E-3</v>
      </c>
      <c r="D331" s="9">
        <f t="shared" ref="D331:D336" si="119">E331/$G$9</f>
        <v>3.7029663547680667E-3</v>
      </c>
      <c r="E331" s="9">
        <v>2.7900000000000001E-2</v>
      </c>
      <c r="F331" s="13">
        <f t="shared" ref="F331:F336" si="120">C331+$C$9</f>
        <v>4.58E-2</v>
      </c>
      <c r="G331" s="8">
        <f>'[1]TARIFNE STAVKE od 01.10.2022'!F292</f>
        <v>1.2999999999999999E-2</v>
      </c>
      <c r="H331" s="8">
        <f>'[1]TARIFNE STAVKE od 01.10.2022'!G292</f>
        <v>1.3100000000000001E-2</v>
      </c>
      <c r="I331" s="9">
        <f t="shared" ref="I331:I336" si="121">(F331+H331)</f>
        <v>5.8900000000000001E-2</v>
      </c>
    </row>
    <row r="332" spans="1:9">
      <c r="A332" s="3">
        <v>2</v>
      </c>
      <c r="B332" s="3" t="s">
        <v>20</v>
      </c>
      <c r="C332" s="9">
        <f t="shared" si="118"/>
        <v>3.3E-3</v>
      </c>
      <c r="D332" s="9">
        <f t="shared" si="119"/>
        <v>3.7029663547680667E-3</v>
      </c>
      <c r="E332" s="9">
        <v>2.7900000000000001E-2</v>
      </c>
      <c r="F332" s="13">
        <f t="shared" si="120"/>
        <v>4.58E-2</v>
      </c>
      <c r="G332" s="8">
        <f>'[1]TARIFNE STAVKE od 01.10.2022'!F293</f>
        <v>1.18E-2</v>
      </c>
      <c r="H332" s="8">
        <f>'[1]TARIFNE STAVKE od 01.10.2022'!G293</f>
        <v>1.1900000000000001E-2</v>
      </c>
      <c r="I332" s="9">
        <f t="shared" si="121"/>
        <v>5.7700000000000001E-2</v>
      </c>
    </row>
    <row r="333" spans="1:9">
      <c r="A333" s="3">
        <v>3</v>
      </c>
      <c r="B333" s="3" t="s">
        <v>21</v>
      </c>
      <c r="C333" s="9">
        <f t="shared" si="118"/>
        <v>3.3E-3</v>
      </c>
      <c r="D333" s="9">
        <f t="shared" si="119"/>
        <v>3.7029663547680667E-3</v>
      </c>
      <c r="E333" s="9">
        <v>2.7900000000000001E-2</v>
      </c>
      <c r="F333" s="13">
        <f t="shared" si="120"/>
        <v>4.58E-2</v>
      </c>
      <c r="G333" s="8">
        <f>'[1]TARIFNE STAVKE od 01.10.2022'!F294</f>
        <v>1.18E-2</v>
      </c>
      <c r="H333" s="8">
        <f>'[1]TARIFNE STAVKE od 01.10.2022'!G294</f>
        <v>1.1900000000000001E-2</v>
      </c>
      <c r="I333" s="9">
        <f t="shared" si="121"/>
        <v>5.7700000000000001E-2</v>
      </c>
    </row>
    <row r="334" spans="1:9">
      <c r="A334" s="3">
        <v>4</v>
      </c>
      <c r="B334" s="3" t="s">
        <v>22</v>
      </c>
      <c r="C334" s="9">
        <f t="shared" si="118"/>
        <v>3.3E-3</v>
      </c>
      <c r="D334" s="9">
        <f t="shared" si="119"/>
        <v>3.7029663547680667E-3</v>
      </c>
      <c r="E334" s="9">
        <v>2.7900000000000001E-2</v>
      </c>
      <c r="F334" s="13">
        <f t="shared" si="120"/>
        <v>4.58E-2</v>
      </c>
      <c r="G334" s="8">
        <f>'[1]TARIFNE STAVKE od 01.10.2022'!F295</f>
        <v>1.12E-2</v>
      </c>
      <c r="H334" s="8">
        <f>'[1]TARIFNE STAVKE od 01.10.2022'!G295</f>
        <v>1.1299999999999999E-2</v>
      </c>
      <c r="I334" s="9">
        <f t="shared" si="121"/>
        <v>5.7099999999999998E-2</v>
      </c>
    </row>
    <row r="335" spans="1:9">
      <c r="A335" s="3">
        <v>5</v>
      </c>
      <c r="B335" s="3" t="s">
        <v>23</v>
      </c>
      <c r="C335" s="9">
        <f t="shared" si="118"/>
        <v>3.3E-3</v>
      </c>
      <c r="D335" s="9">
        <f t="shared" si="119"/>
        <v>3.7029663547680667E-3</v>
      </c>
      <c r="E335" s="9">
        <v>2.7900000000000001E-2</v>
      </c>
      <c r="F335" s="13">
        <f t="shared" si="120"/>
        <v>4.58E-2</v>
      </c>
      <c r="G335" s="8">
        <f>'[1]TARIFNE STAVKE od 01.10.2022'!F296</f>
        <v>1.06E-2</v>
      </c>
      <c r="H335" s="8">
        <f>'[1]TARIFNE STAVKE od 01.10.2022'!G296</f>
        <v>1.0699999999999999E-2</v>
      </c>
      <c r="I335" s="9">
        <f t="shared" si="121"/>
        <v>5.6500000000000002E-2</v>
      </c>
    </row>
    <row r="336" spans="1:9">
      <c r="A336" s="3">
        <v>6</v>
      </c>
      <c r="B336" s="3" t="s">
        <v>24</v>
      </c>
      <c r="C336" s="9">
        <f t="shared" si="118"/>
        <v>3.3E-3</v>
      </c>
      <c r="D336" s="9">
        <f t="shared" si="119"/>
        <v>3.7029663547680667E-3</v>
      </c>
      <c r="E336" s="9">
        <v>2.7900000000000001E-2</v>
      </c>
      <c r="F336" s="13">
        <f t="shared" si="120"/>
        <v>4.58E-2</v>
      </c>
      <c r="G336" s="8">
        <f>'[1]TARIFNE STAVKE od 01.10.2022'!F297</f>
        <v>0.01</v>
      </c>
      <c r="H336" s="8">
        <f>'[1]TARIFNE STAVKE od 01.10.2022'!G297</f>
        <v>1.01E-2</v>
      </c>
      <c r="I336" s="9">
        <f t="shared" si="121"/>
        <v>5.5899999999999998E-2</v>
      </c>
    </row>
    <row r="338" spans="1:9">
      <c r="A338" s="80" t="s">
        <v>84</v>
      </c>
      <c r="B338" s="80"/>
      <c r="C338" s="80"/>
      <c r="D338" s="80"/>
      <c r="E338" s="80"/>
      <c r="F338" s="80"/>
      <c r="G338" s="80"/>
      <c r="H338" s="80"/>
      <c r="I338" s="80"/>
    </row>
    <row r="339" spans="1:9" ht="38.25">
      <c r="A339" s="3" t="s">
        <v>8</v>
      </c>
      <c r="B339" s="3" t="s">
        <v>9</v>
      </c>
      <c r="C339" s="4" t="s">
        <v>281</v>
      </c>
      <c r="D339" s="4" t="s">
        <v>282</v>
      </c>
      <c r="E339" s="4" t="s">
        <v>271</v>
      </c>
      <c r="F339" s="4" t="s">
        <v>283</v>
      </c>
      <c r="G339" s="4" t="s">
        <v>284</v>
      </c>
      <c r="H339" s="4" t="s">
        <v>284</v>
      </c>
      <c r="I339" s="4" t="s">
        <v>285</v>
      </c>
    </row>
    <row r="340" spans="1:9">
      <c r="A340" s="7"/>
      <c r="B340" s="7" t="s">
        <v>14</v>
      </c>
      <c r="C340" s="7" t="s">
        <v>15</v>
      </c>
      <c r="D340" s="7" t="s">
        <v>272</v>
      </c>
      <c r="E340" s="7" t="s">
        <v>286</v>
      </c>
      <c r="F340" s="7" t="s">
        <v>5</v>
      </c>
      <c r="G340" s="7" t="s">
        <v>16</v>
      </c>
      <c r="H340" s="7" t="s">
        <v>16</v>
      </c>
      <c r="I340" s="11" t="s">
        <v>17</v>
      </c>
    </row>
    <row r="341" spans="1:9" ht="15" customHeight="1">
      <c r="A341" s="83" t="s">
        <v>85</v>
      </c>
      <c r="B341" s="84"/>
      <c r="C341" s="84"/>
      <c r="D341" s="84"/>
      <c r="E341" s="84"/>
      <c r="F341" s="84"/>
      <c r="G341" s="84"/>
      <c r="H341" s="84"/>
      <c r="I341" s="84"/>
    </row>
    <row r="342" spans="1:9">
      <c r="A342" s="3">
        <v>1</v>
      </c>
      <c r="B342" s="3" t="s">
        <v>23</v>
      </c>
      <c r="C342" s="9">
        <f t="shared" ref="C342:C344" si="122">ROUND(D342*0.901,4)</f>
        <v>3.3E-3</v>
      </c>
      <c r="D342" s="9">
        <f t="shared" ref="D342:D344" si="123">E342/$G$9</f>
        <v>3.7029663547680667E-3</v>
      </c>
      <c r="E342" s="9">
        <v>2.7900000000000001E-2</v>
      </c>
      <c r="F342" s="13">
        <f>C342+$C$9</f>
        <v>4.58E-2</v>
      </c>
      <c r="G342" s="8">
        <f>'[1]TARIFNE STAVKE od 01.10.2022'!F301</f>
        <v>1.04E-2</v>
      </c>
      <c r="H342" s="8">
        <f>'[1]TARIFNE STAVKE od 01.10.2022'!G301</f>
        <v>1.0200000000000001E-2</v>
      </c>
      <c r="I342" s="9">
        <f>(F342+H342)</f>
        <v>5.6000000000000001E-2</v>
      </c>
    </row>
    <row r="343" spans="1:9">
      <c r="A343" s="3">
        <v>2</v>
      </c>
      <c r="B343" s="3" t="s">
        <v>25</v>
      </c>
      <c r="C343" s="9">
        <f t="shared" si="122"/>
        <v>3.3E-3</v>
      </c>
      <c r="D343" s="9">
        <f t="shared" si="123"/>
        <v>3.7029663547680667E-3</v>
      </c>
      <c r="E343" s="9">
        <v>2.7900000000000001E-2</v>
      </c>
      <c r="F343" s="13">
        <f>C343+$C$9</f>
        <v>4.58E-2</v>
      </c>
      <c r="G343" s="8">
        <f>'[1]TARIFNE STAVKE od 01.10.2022'!F302</f>
        <v>9.1999999999999998E-3</v>
      </c>
      <c r="H343" s="8">
        <f>'[1]TARIFNE STAVKE od 01.10.2022'!G302</f>
        <v>9.1000000000000004E-3</v>
      </c>
      <c r="I343" s="9">
        <f t="shared" ref="I343:I344" si="124">(F343+H343)</f>
        <v>5.4900000000000004E-2</v>
      </c>
    </row>
    <row r="344" spans="1:9">
      <c r="A344" s="3">
        <v>3</v>
      </c>
      <c r="B344" s="3" t="s">
        <v>28</v>
      </c>
      <c r="C344" s="9">
        <f t="shared" si="122"/>
        <v>3.3E-3</v>
      </c>
      <c r="D344" s="9">
        <f t="shared" si="123"/>
        <v>3.7029663547680667E-3</v>
      </c>
      <c r="E344" s="9">
        <v>2.7900000000000001E-2</v>
      </c>
      <c r="F344" s="13">
        <f>C344+$C$9</f>
        <v>4.58E-2</v>
      </c>
      <c r="G344" s="8">
        <f>'[1]TARIFNE STAVKE od 01.10.2022'!F303</f>
        <v>8.6E-3</v>
      </c>
      <c r="H344" s="8">
        <f>'[1]TARIFNE STAVKE od 01.10.2022'!G303</f>
        <v>8.5000000000000006E-3</v>
      </c>
      <c r="I344" s="9">
        <f t="shared" si="124"/>
        <v>5.4300000000000001E-2</v>
      </c>
    </row>
  </sheetData>
  <mergeCells count="7">
    <mergeCell ref="A11:C11"/>
    <mergeCell ref="A1:I1"/>
    <mergeCell ref="A3:G3"/>
    <mergeCell ref="A4:I4"/>
    <mergeCell ref="A6:I6"/>
    <mergeCell ref="A8:I8"/>
    <mergeCell ref="A10:I10"/>
  </mergeCells>
  <hyperlinks>
    <hyperlink ref="F11" r:id="rId1" xr:uid="{7EE92E0C-46F8-4B2A-A44C-02A375A0A5FC}"/>
  </hyperlinks>
  <pageMargins left="0.39370078740157483" right="0.39370078740157483" top="1.0833333333333333" bottom="0.74803149606299213" header="0.31496062992125984" footer="0.31496062992125984"/>
  <pageSetup scale="60" orientation="portrait" r:id="rId2"/>
  <rowBreaks count="3" manualBreakCount="3">
    <brk id="52" max="16383" man="1"/>
    <brk id="100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TARIFNE STAVKE od 01.04.2022</vt:lpstr>
      <vt:lpstr>TARIFNE STAVKE do 31.03.2022</vt:lpstr>
      <vt:lpstr>Sheet1</vt:lpstr>
      <vt:lpstr>TARIFNE STAVKE od 01.10.2022</vt:lpstr>
      <vt:lpstr>travanj 2024</vt:lpstr>
      <vt:lpstr>ožujak 2024</vt:lpstr>
      <vt:lpstr>veljača 2024</vt:lpstr>
      <vt:lpstr>siječanj 2024</vt:lpstr>
      <vt:lpstr>prosinac 2023</vt:lpstr>
      <vt:lpstr>studeni 2023</vt:lpstr>
      <vt:lpstr>listopad 2023</vt:lpstr>
      <vt:lpstr>rujan 2023</vt:lpstr>
      <vt:lpstr>kolovoz 2023</vt:lpstr>
      <vt:lpstr>srpanj 2023</vt:lpstr>
      <vt:lpstr>lipanj 2023</vt:lpstr>
      <vt:lpstr>svibanj 2023</vt:lpstr>
      <vt:lpstr>travanj 2023</vt:lpstr>
      <vt:lpstr>ožujak 2023</vt:lpstr>
      <vt:lpstr>veljača 2023</vt:lpstr>
      <vt:lpstr>siječanj 2023</vt:lpstr>
      <vt:lpstr>prosinac 2022</vt:lpstr>
      <vt:lpstr>studeni 2022</vt:lpstr>
      <vt:lpstr>listopad 2022</vt:lpstr>
      <vt:lpstr>rujan 2022</vt:lpstr>
      <vt:lpstr>kolovoz 2022</vt:lpstr>
      <vt:lpstr>srpanj 2022</vt:lpstr>
      <vt:lpstr>lipanj 2022</vt:lpstr>
      <vt:lpstr>svibanj 2022</vt:lpstr>
      <vt:lpstr>travanj 2022</vt:lpstr>
      <vt:lpstr>ožujak 2022</vt:lpstr>
      <vt:lpstr>veljača 2022</vt:lpstr>
      <vt:lpstr>siječanj 2022</vt:lpstr>
      <vt:lpstr>prosinac 2021</vt:lpstr>
      <vt:lpstr>studeni 2021</vt:lpstr>
      <vt:lpstr>listopad 2021</vt:lpstr>
      <vt:lpstr>rujan 2021</vt:lpstr>
      <vt:lpstr>kolovoz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Žužić</dc:creator>
  <cp:keywords/>
  <dc:description/>
  <cp:lastModifiedBy>Luka Miškić</cp:lastModifiedBy>
  <cp:revision/>
  <dcterms:created xsi:type="dcterms:W3CDTF">2016-08-19T06:49:39Z</dcterms:created>
  <dcterms:modified xsi:type="dcterms:W3CDTF">2024-04-09T13:26:45Z</dcterms:modified>
  <cp:category/>
  <cp:contentStatus/>
</cp:coreProperties>
</file>